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shigu\Documents\_swj\_Talanoa\CPSA Fletcher\dados\InputData (BR) 2024\d08 elec\BTC\"/>
    </mc:Choice>
  </mc:AlternateContent>
  <xr:revisionPtr revIDLastSave="0" documentId="13_ncr:1_{323B534E-1945-4CB4-A727-A605CF4648B4}" xr6:coauthVersionLast="47" xr6:coauthVersionMax="47" xr10:uidLastSave="{00000000-0000-0000-0000-000000000000}"/>
  <bookViews>
    <workbookView xWindow="2652" yWindow="2652" windowWidth="17844" windowHeight="11004" activeTab="3" xr2:uid="{00000000-000D-0000-FFFF-FFFF00000000}"/>
  </bookViews>
  <sheets>
    <sheet name="About" sheetId="1" r:id="rId1"/>
    <sheet name="Data" sheetId="6" r:id="rId2"/>
    <sheet name="Calculation" sheetId="4" r:id="rId3"/>
    <sheet name="BTC"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4" l="1"/>
  <c r="F12" i="4" s="1"/>
  <c r="G12" i="4" s="1"/>
  <c r="H12" i="4" s="1"/>
  <c r="I12" i="4" s="1"/>
  <c r="J12" i="4" s="1"/>
  <c r="K12" i="4" s="1"/>
  <c r="L12" i="4" s="1"/>
  <c r="M12" i="4" s="1"/>
  <c r="N12" i="4" s="1"/>
  <c r="O12" i="4" s="1"/>
  <c r="E11" i="4"/>
  <c r="F11" i="4" s="1"/>
  <c r="G11" i="4" s="1"/>
  <c r="H11" i="4" s="1"/>
  <c r="I11" i="4" s="1"/>
  <c r="J11" i="4" s="1"/>
  <c r="K11" i="4" s="1"/>
  <c r="L11" i="4" s="1"/>
  <c r="M11" i="4" s="1"/>
  <c r="N11" i="4" s="1"/>
  <c r="O11" i="4" s="1"/>
  <c r="O23" i="4"/>
  <c r="N23" i="4"/>
  <c r="M23" i="4"/>
  <c r="L23" i="4"/>
  <c r="K23" i="4"/>
  <c r="J23" i="4"/>
  <c r="I23" i="4"/>
  <c r="H23" i="4"/>
  <c r="G23" i="4"/>
  <c r="F23" i="4"/>
  <c r="E23" i="4"/>
  <c r="E13" i="4" s="1"/>
  <c r="F13" i="4" s="1"/>
  <c r="G13" i="4" s="1"/>
  <c r="H13" i="4" s="1"/>
  <c r="O20" i="4"/>
  <c r="N20" i="4"/>
  <c r="M20" i="4"/>
  <c r="L20" i="4"/>
  <c r="K20" i="4"/>
  <c r="J20" i="4"/>
  <c r="I20" i="4"/>
  <c r="H20" i="4"/>
  <c r="G20" i="4"/>
  <c r="F20" i="4"/>
  <c r="E20" i="4"/>
  <c r="E10" i="4" s="1"/>
  <c r="F10" i="4" s="1"/>
  <c r="O19" i="4"/>
  <c r="N19" i="4"/>
  <c r="M19" i="4"/>
  <c r="L19" i="4"/>
  <c r="K19" i="4"/>
  <c r="J19" i="4"/>
  <c r="I19" i="4"/>
  <c r="H19" i="4"/>
  <c r="G19" i="4"/>
  <c r="F19" i="4"/>
  <c r="E19" i="4"/>
  <c r="E9" i="4" s="1"/>
  <c r="O18" i="4"/>
  <c r="N18" i="4"/>
  <c r="M18" i="4"/>
  <c r="L18" i="4"/>
  <c r="K18" i="4"/>
  <c r="J18" i="4"/>
  <c r="I18" i="4"/>
  <c r="H18" i="4"/>
  <c r="G18" i="4"/>
  <c r="F18" i="4"/>
  <c r="E18" i="4"/>
  <c r="E8" i="4" s="1"/>
  <c r="O17" i="4"/>
  <c r="N17" i="4"/>
  <c r="M17" i="4"/>
  <c r="L17" i="4"/>
  <c r="K17" i="4"/>
  <c r="J17" i="4"/>
  <c r="I17" i="4"/>
  <c r="H17" i="4"/>
  <c r="G17" i="4"/>
  <c r="F17" i="4"/>
  <c r="E17" i="4"/>
  <c r="E7" i="4" s="1"/>
  <c r="F7" i="4" s="1"/>
  <c r="O16" i="4"/>
  <c r="N16" i="4"/>
  <c r="M16" i="4"/>
  <c r="L16" i="4"/>
  <c r="K16" i="4"/>
  <c r="J16" i="4"/>
  <c r="I16" i="4"/>
  <c r="H16" i="4"/>
  <c r="G16" i="4"/>
  <c r="F16" i="4"/>
  <c r="E16" i="4"/>
  <c r="E6" i="4" s="1"/>
  <c r="D5" i="4"/>
  <c r="D2" i="3" s="1"/>
  <c r="C5" i="4"/>
  <c r="C2" i="3" s="1"/>
  <c r="B5" i="4"/>
  <c r="B2" i="3" s="1"/>
  <c r="G7" i="4" l="1"/>
  <c r="H7" i="4" s="1"/>
  <c r="I7" i="4" s="1"/>
  <c r="J7" i="4" s="1"/>
  <c r="K7" i="4" s="1"/>
  <c r="L7" i="4" s="1"/>
  <c r="M7" i="4" s="1"/>
  <c r="N7" i="4" s="1"/>
  <c r="O7" i="4" s="1"/>
  <c r="F6" i="4"/>
  <c r="G6" i="4" s="1"/>
  <c r="H6" i="4" s="1"/>
  <c r="F9" i="4"/>
  <c r="I13" i="4"/>
  <c r="J13" i="4" s="1"/>
  <c r="K13" i="4" s="1"/>
  <c r="L13" i="4" s="1"/>
  <c r="M13" i="4" s="1"/>
  <c r="N13" i="4" s="1"/>
  <c r="O13" i="4" s="1"/>
  <c r="G9" i="4"/>
  <c r="H9" i="4" s="1"/>
  <c r="I9" i="4" s="1"/>
  <c r="J9" i="4" s="1"/>
  <c r="K9" i="4" s="1"/>
  <c r="L9" i="4" s="1"/>
  <c r="M9" i="4" s="1"/>
  <c r="N9" i="4" s="1"/>
  <c r="O9" i="4" s="1"/>
  <c r="F8" i="4"/>
  <c r="G8" i="4" s="1"/>
  <c r="H8" i="4" s="1"/>
  <c r="I8" i="4" s="1"/>
  <c r="J8" i="4" s="1"/>
  <c r="K8" i="4" s="1"/>
  <c r="L8" i="4" s="1"/>
  <c r="M8" i="4" s="1"/>
  <c r="N8" i="4" s="1"/>
  <c r="O8" i="4" s="1"/>
  <c r="G10" i="4"/>
  <c r="H10" i="4" s="1"/>
  <c r="I10" i="4" s="1"/>
  <c r="J10" i="4" s="1"/>
  <c r="K10" i="4" s="1"/>
  <c r="L10" i="4" s="1"/>
  <c r="M10" i="4" s="1"/>
  <c r="N10" i="4" s="1"/>
  <c r="O10" i="4" s="1"/>
  <c r="E5" i="4"/>
  <c r="E2" i="3" s="1"/>
  <c r="P4" i="4"/>
  <c r="M8" i="6"/>
  <c r="L8" i="6"/>
  <c r="K8" i="6"/>
  <c r="J8" i="6"/>
  <c r="I8" i="6"/>
  <c r="H8" i="6"/>
  <c r="G8" i="6"/>
  <c r="F8" i="6"/>
  <c r="E8" i="6"/>
  <c r="D8" i="6"/>
  <c r="C8" i="6"/>
  <c r="M7" i="6"/>
  <c r="L7" i="6"/>
  <c r="K7" i="6"/>
  <c r="J7" i="6"/>
  <c r="I7" i="6"/>
  <c r="H7" i="6"/>
  <c r="G7" i="6"/>
  <c r="F7" i="6"/>
  <c r="E7" i="6"/>
  <c r="D7" i="6"/>
  <c r="C7" i="6"/>
  <c r="M6" i="6"/>
  <c r="L6" i="6"/>
  <c r="K6" i="6"/>
  <c r="J6" i="6"/>
  <c r="I6" i="6"/>
  <c r="H6" i="6"/>
  <c r="G6" i="6"/>
  <c r="F6" i="6"/>
  <c r="E6" i="6"/>
  <c r="D6" i="6"/>
  <c r="C6" i="6"/>
  <c r="M5" i="6"/>
  <c r="L5" i="6"/>
  <c r="K5" i="6"/>
  <c r="J5" i="6"/>
  <c r="I5" i="6"/>
  <c r="H5" i="6"/>
  <c r="G5" i="6"/>
  <c r="F5" i="6"/>
  <c r="E5" i="6"/>
  <c r="D5" i="6"/>
  <c r="C5" i="6"/>
  <c r="M4" i="6"/>
  <c r="L4" i="6"/>
  <c r="K4" i="6"/>
  <c r="J4" i="6"/>
  <c r="I4" i="6"/>
  <c r="H4" i="6"/>
  <c r="G4" i="6"/>
  <c r="F4" i="6"/>
  <c r="E4" i="6"/>
  <c r="D4" i="6"/>
  <c r="C4" i="6"/>
  <c r="M3" i="6"/>
  <c r="L3" i="6"/>
  <c r="K3" i="6"/>
  <c r="J3" i="6"/>
  <c r="I3" i="6"/>
  <c r="H3" i="6"/>
  <c r="G3" i="6"/>
  <c r="F3" i="6"/>
  <c r="E3" i="6"/>
  <c r="D3" i="6"/>
  <c r="C3" i="6"/>
  <c r="G5" i="4" l="1"/>
  <c r="G2" i="3" s="1"/>
  <c r="Q4" i="4"/>
  <c r="F5" i="4"/>
  <c r="F2" i="3" s="1"/>
  <c r="H5" i="4"/>
  <c r="H2" i="3" s="1"/>
  <c r="I6" i="4"/>
  <c r="R4" i="4" l="1"/>
  <c r="I5" i="4"/>
  <c r="I2" i="3" s="1"/>
  <c r="J6" i="4"/>
  <c r="S4" i="4" l="1"/>
  <c r="J5" i="4"/>
  <c r="J2" i="3" s="1"/>
  <c r="K6" i="4"/>
  <c r="T4" i="4" l="1"/>
  <c r="L6" i="4"/>
  <c r="K5" i="4"/>
  <c r="K2" i="3" s="1"/>
  <c r="U4" i="4" l="1"/>
  <c r="L5" i="4"/>
  <c r="L2" i="3" s="1"/>
  <c r="M6" i="4"/>
  <c r="V4" i="4" l="1"/>
  <c r="N6" i="4"/>
  <c r="M5" i="4"/>
  <c r="M2" i="3" s="1"/>
  <c r="W4" i="4" l="1"/>
  <c r="N5" i="4"/>
  <c r="N2" i="3" s="1"/>
  <c r="O6" i="4"/>
  <c r="O5" i="4" s="1"/>
  <c r="O2" i="3" s="1"/>
  <c r="P3" i="4" l="1"/>
  <c r="P2" i="4"/>
  <c r="W5" i="4" s="1"/>
  <c r="W2" i="3" s="1"/>
  <c r="X4" i="4"/>
  <c r="P5" i="4" l="1"/>
  <c r="P2" i="3" s="1"/>
  <c r="Q5" i="4"/>
  <c r="Q2" i="3" s="1"/>
  <c r="R5" i="4"/>
  <c r="R2" i="3" s="1"/>
  <c r="S5" i="4"/>
  <c r="S2" i="3" s="1"/>
  <c r="T5" i="4"/>
  <c r="T2" i="3" s="1"/>
  <c r="U5" i="4"/>
  <c r="U2" i="3" s="1"/>
  <c r="V5" i="4"/>
  <c r="V2" i="3" s="1"/>
  <c r="Y4" i="4"/>
  <c r="X5" i="4"/>
  <c r="X2" i="3" s="1"/>
  <c r="Z4" i="4" l="1"/>
  <c r="Y5" i="4"/>
  <c r="Y2" i="3" s="1"/>
  <c r="AA4" i="4" l="1"/>
  <c r="Z5" i="4"/>
  <c r="Z2" i="3" s="1"/>
  <c r="AB4" i="4" l="1"/>
  <c r="AA5" i="4"/>
  <c r="AA2" i="3" s="1"/>
  <c r="AC4" i="4" l="1"/>
  <c r="AB5" i="4"/>
  <c r="AB2" i="3" s="1"/>
  <c r="AD4" i="4" l="1"/>
  <c r="AC5" i="4"/>
  <c r="AC2" i="3" s="1"/>
  <c r="AE4" i="4" l="1"/>
  <c r="AD5" i="4"/>
  <c r="AD2" i="3" s="1"/>
  <c r="AF4" i="4" l="1"/>
  <c r="AF5" i="4" s="1"/>
  <c r="AF2" i="3" s="1"/>
  <c r="AE5" i="4"/>
  <c r="AE2" i="3" s="1"/>
</calcChain>
</file>

<file path=xl/sharedStrings.xml><?xml version="1.0" encoding="utf-8"?>
<sst xmlns="http://schemas.openxmlformats.org/spreadsheetml/2006/main" count="3224" uniqueCount="837">
  <si>
    <t>BTC BAU Transmission Capacity</t>
  </si>
  <si>
    <t>BAU Transmission Capacity (MW-miles)</t>
  </si>
  <si>
    <t>Tabela 2.10 Extensão das linhas de transmissão do SIN (km)</t>
  </si>
  <si>
    <t>SIN transmission lines extension (km)</t>
  </si>
  <si>
    <t>Anuário Estatístico de Energia Elétrica 2022 - Workbook.xlsx</t>
  </si>
  <si>
    <t>ANEEL (Agência Nacional de Energia Elétrica)</t>
  </si>
  <si>
    <t>Brazilian Electricity Regulatory Agency</t>
  </si>
  <si>
    <t>table 2.10</t>
  </si>
  <si>
    <t>Annual Statistics of Eletric Power - 2022</t>
  </si>
  <si>
    <t>https://portalrelatorios.aneel.gov.br/luznatarifa/perdasenergias#!</t>
  </si>
  <si>
    <t>kV / year</t>
  </si>
  <si>
    <t>miles/km</t>
  </si>
  <si>
    <t>https://www.epe.gov.br/sites-pt/publicacoes-dados-abertos/publicacoes/PublicacoesArquivos/publicacao-794/01.Relat%C3%B3rio%20PET-PELP%202o%20Sem2023%20-%20EPE-DEE-RE-079_2023.pdf</t>
  </si>
  <si>
    <t>Programa de Expansão da Transmissão (PET) / Plano de Expansão de Longo Prazo (PELP) Ciclo 2023</t>
  </si>
  <si>
    <t>EPE (Empresa de Pesquisa Energética)</t>
  </si>
  <si>
    <t>Sources:</t>
  </si>
  <si>
    <t>Código Empreendimento</t>
  </si>
  <si>
    <t>GET</t>
  </si>
  <si>
    <t>Estudo</t>
  </si>
  <si>
    <t>Tipo do Empreendimento</t>
  </si>
  <si>
    <t>Região Geoelétrica</t>
  </si>
  <si>
    <t>UF Origem</t>
  </si>
  <si>
    <t>UF Destino</t>
  </si>
  <si>
    <t>UF Secc</t>
  </si>
  <si>
    <t>Nome do Empreendimento</t>
  </si>
  <si>
    <t>Itens de obra</t>
  </si>
  <si>
    <t>km Total</t>
  </si>
  <si>
    <t>Potência Total (TF / ATF )</t>
  </si>
  <si>
    <t>Total Investimento (2022) R$/1000</t>
  </si>
  <si>
    <t>Contratação</t>
  </si>
  <si>
    <t>DatTend final do cenário otimista</t>
  </si>
  <si>
    <t>DatTend final do cenário de referência</t>
  </si>
  <si>
    <t>DatTend final do cenário pessimista</t>
  </si>
  <si>
    <t>GET-N e NE</t>
  </si>
  <si>
    <t>Estudo de Escoamento na Região Nordeste da Bahia</t>
  </si>
  <si>
    <t>Nordeste</t>
  </si>
  <si>
    <t>Bahia</t>
  </si>
  <si>
    <t>Leilão</t>
  </si>
  <si>
    <t>GET-SUL</t>
  </si>
  <si>
    <t>Atendimento às Regiões Sul e Extremo Sul de Santa Catarina</t>
  </si>
  <si>
    <t>Sul</t>
  </si>
  <si>
    <t>Santa Catarina</t>
  </si>
  <si>
    <t>Instalação</t>
  </si>
  <si>
    <t>Estudo de Atendimento Elétrico ao Estado do Mato Grosso do Sul: Região de Naviraí</t>
  </si>
  <si>
    <t>Centro-Oeste e Estados do Acre e Rondônia</t>
  </si>
  <si>
    <t>Mato Grosso do Sul</t>
  </si>
  <si>
    <t>Estudo de Atendimento Elétrico ao Estado de Santa Catarina: Regiões Sul e Extremo Sul</t>
  </si>
  <si>
    <t>GET-SE/CO + AC e RO</t>
  </si>
  <si>
    <t>Sudeste</t>
  </si>
  <si>
    <t>Minas Gerais</t>
  </si>
  <si>
    <t>Integração de Cruzeiro do Sul e Feijó ao Sistema Interligado Nacional</t>
  </si>
  <si>
    <t>LT</t>
  </si>
  <si>
    <t>Acre</t>
  </si>
  <si>
    <t>LT 230 kV Rio Branco - Feijó, C1</t>
  </si>
  <si>
    <t xml:space="preserve">Circuito Simples 230 kV, 1 x 795 MCM (TERN), 392 km
Reator de Linha Fixo 230 kV, (3+1R) x 6,67 Mvar 1Ф // SE Feijó
Reator de Linha Fixo 230 kV, (3+1R) x 6,67  MVar 1Ф // SE Rio Branco
EL (Entrada de Linha) 230 kV, Arranjo BPT // SE Rio Branco
EL (Entrada de Linha) 230 kV, Arranjo BD4 // SE Feijó
CRL (Conexão de Reator de Linha Fixo) 230 kV, Arranjo BPT // SE Rio Branco
CRL (Conexão de Reator de Linha Fixo) 230 kV, Arranjo BD4 // SE Feijó
MIM - 230 kV // SE Rio Branco
MIM - 230 kV // SE Feijó
MIG-A // SE Rio Branco
</t>
  </si>
  <si>
    <t>Avaliação do Atendimento às Cargas da Subestação Pirajá</t>
  </si>
  <si>
    <t>Estudo de Atendimento Elétrico ao Estado do Rio Grande do Sul: Região Metropolitana de Porto Alegre – Volume 2 (Obras Estruturantes)</t>
  </si>
  <si>
    <t>SECC LT</t>
  </si>
  <si>
    <t>Rio Grande do Sul</t>
  </si>
  <si>
    <t>SECC LT 230 kV Santa Cruz - Charqueadas, C1 (CD), na SE Charqueadas 3</t>
  </si>
  <si>
    <t xml:space="preserve">Circuito Duplo 230 kV, 1x1200mm² Al, 4,51 km (subterrâneo)
Desmantelamento do trecho entre o ponto de seccionamento e a SE Charqueadas
EL (Entrada de Linha) 230 kV, Arranjo BD4
MIM - 230 kV
</t>
  </si>
  <si>
    <t>SECC LT 230 kV Cidade Industrial - Charqueadas, C1 (CD), na SE Charqueadas 3</t>
  </si>
  <si>
    <t xml:space="preserve">Circuito Duplo 230 kV, 1x1200mm² Al, 4,55 km (subterrâneo)
Desmantelamento do trecho entre o ponto de seccionamento e a SE Charqueadas
EL (Entrada de Linha) 230 kV, Arranjo BD4
MIM - 230 kV
</t>
  </si>
  <si>
    <t>LT 230 kV Guaíba 3 - Charqueadas 3, C1</t>
  </si>
  <si>
    <t xml:space="preserve">Circuito Simples 230 kV, 2 x 795 MCM (TERN), 13,47 km
EL (Entrada de Linha) 230 kV, Arranjo BD4 // SE Guaíba 3
EL (Entrada de Linha) 230 kV, Arranjo BD4 // SE Charqueadas 3
MIM - 230 kV // SE Charqueadas 3
MIM - 230 kV // SE Guaíba 3
MIG-A // SE Guaíba 3
</t>
  </si>
  <si>
    <t>Atendimento à Região Central do Estado de Goiás</t>
  </si>
  <si>
    <t>Goiás</t>
  </si>
  <si>
    <t>LT 500 kV Silvânia - Trindade, C1</t>
  </si>
  <si>
    <t xml:space="preserve">Circuito Simples 500 kV, 4 x 954 MCM (RAIL), 155 km
Reator de Linha Fixo 500 kV, (3+1R) x 20 Mvar 1Ф // SE Trindade
Reator de Linha Fixo 500 kV, (3+1R) x 20  MVar 1Ф // SE Silvânia
EL (Entrada de Linha) 500 kV, Arranjo DJM // SE Silvânia
EL (Entrada de Linha) 500 kV, Arranjo DJM // SE Trindade
CRL (Conexão de Reator de Linha Fixo) 500 kV, Arranjo DJM // SE Silvânia
CRL (Conexão de Reator de Linha Fixo) 500 kV, Arranjo DJM // SE Trindade
</t>
  </si>
  <si>
    <t>SECC LT 500 kV Samambaia - Itumbiara, C1 (CD), na SE Silvânia</t>
  </si>
  <si>
    <t xml:space="preserve">Circuito Duplo 500 kV, 4 x 954 MCM (RAIL), 14,37 km
EL (Entrada de Linha) 500 kV, Arranjo DJM
</t>
  </si>
  <si>
    <t>SECC LT 500 kV Samambaia - Emborcação, C1 (CD), na SE Silvânia</t>
  </si>
  <si>
    <t xml:space="preserve">Circuito Duplo 500 kV, 4 x 954 MCM (RAIL), 7,14 km
EL (Entrada de Linha) 500 kV, Arranjo DJM
</t>
  </si>
  <si>
    <t>Estudo de Atendimento à Região Oeste da Bahia</t>
  </si>
  <si>
    <t>LT 230 kV Rio das Éguas - Rio Formoso II, C1 e C2 (CD)</t>
  </si>
  <si>
    <t xml:space="preserve">Circuito Duplo 230 kV, 2 x 795.0 MCM (TERN), 105 km
EL (Entrada de Linha) 230 kV, Arranjo BD4 // SE Rio das Éguas
EL (Entrada de Linha) 230 kV, Arranjo BD4 // SE Rio Formoso II
MIM - 230 kV // SE Rio Formoso II
MIM - 230 kV // SE Rio das Éguas
</t>
  </si>
  <si>
    <t>Estudo de Atendimento Elétrico ao Estado do Rio Grande do Sul: Região Metropolitana de Porto Alegre – Volume 1 (Obras Recomendadas para o Curto Prazo)</t>
  </si>
  <si>
    <t>SECC LT 230 kV Gravataí 2 - Cidade Industrial, C2 (CD), na SE Cachoeirinha 3</t>
  </si>
  <si>
    <t xml:space="preserve">Circuito Duplo 230 kV, 1 x 715.5 MCM (STARLING), 2.5 km
EL (Entrada de Linha) 230 kV, Arranjo BD4
MIM - 230 kV
</t>
  </si>
  <si>
    <t>SECC LT 230 kV Gravataí 2 - Canoas 2, C1 (CD), na SE Cachoeirinha 3</t>
  </si>
  <si>
    <t>Estudo de Atendimento às Cargas das SE Cícero Dantas e Olindina</t>
  </si>
  <si>
    <t>SECC LT 230 kV Cícero Dantas - Catu, C2 (CD), na SE Olindina</t>
  </si>
  <si>
    <t xml:space="preserve">Circuito Duplo 230 kV, 1 x 636.0 MCM (GROSBEAK), 0.4 km
EL (Entrada de Linha) 230 kV, Arranjo BD4
MIM - 230 kV 
</t>
  </si>
  <si>
    <t>LT 230 kV Camaçari IV - Pirajá, C1 e C2 (CD)</t>
  </si>
  <si>
    <t xml:space="preserve">Circuito Duplo 230 kV, 2 x 795.0 MCM (TERN), 24.8 km (1)
Circuito Duplo 230 kV, 2 x 795.0 MCM (TERN), 10.4 km (2)
Circuito Duplo 230 kV, AL 2000 mm2, 4.8 km (3)
EL (Entrada de Linha) 230 kV, Arranjo BD4 // SE Camaçari IV
EL (Entrada de Linha) 230 kV, Arranjo BD4 // SE Pirajá
MIM - 230 kV // SE Pirajá
MIM - 230 kV // SE Camaçari IV
MIG-A // SE Camaçari IV
</t>
  </si>
  <si>
    <t>SECC LT 230 kV Cícero Dantas - Catu, C1 (CD), na SE Olindina</t>
  </si>
  <si>
    <t>Expansão do sistema de transmissão para escoamento do potencial termelétrico dos estados do Rio de Janeiro e Espírito Santo</t>
  </si>
  <si>
    <t>Rio de Janeiro</t>
  </si>
  <si>
    <t>LT 500 kV Campos 2 - Mutum, C1 e C2 (CD)</t>
  </si>
  <si>
    <t xml:space="preserve">Circuito Duplo 500 kV, 4 x 1113 MCM (BLUEJAY), 230 km
Reator de Linha Fixo 500 kV, (6+1R) x 20 Mvar 1Ф // SE Campos 2
Reator de Linha Fixo 500 kV, (6+1R) x 20 Mvar 1Ф // SE Mutum
EL (Entrada de Linha) 500 kV, Arranjo DJM // SE Campos 2
EL (Entrada de Linha) 500 kV, Arranjo DJM // SE Mutum
CRL (Conexão de Reator de Linha Fixo) 500 kV, Arranjo DJM // SE Campos 2
CRL (Conexão de Reator de Linha Fixo) 500 kV, Arranjo DJM // SE Mutum
</t>
  </si>
  <si>
    <t>LT 500 kV Lagos - Campos 2, C1 e C2 (CD)</t>
  </si>
  <si>
    <t xml:space="preserve">Circuito Duplo 500 kV, 4 x 1113 MCM (BLUEJAY), 100 km
EL (Entrada de Linha) 500 kV, Arranjo DJM // SE Lagos
EL (Entrada de Linha) 500 kV, Arranjo DJM // SE Campos 2
</t>
  </si>
  <si>
    <t>LT 500 kV Terminal Rio - Lagos, C1 e C2 (CD)</t>
  </si>
  <si>
    <t xml:space="preserve">Circuito Duplo 500 kV, 4 x 1113 MCM (BLUEJAY), 214 km
Reator de Linha Fixo 500 kV, (6+1R) x 16,66 Mvar 1Ф // SE Terminal Rio
Reator de Linha Fixo 500 kV, (6+1R) x 16,66 Mvar 1Ф // SE Lagos
EL (Entrada de Linha) 500 kV, Arranjo DJM // SE Terminal Rio
EL (Entrada de Linha) 500 kV, Arranjo DJM // SE Lagos
CRL (Conexão de Reator de Linha Fixo) 500 kV, Arranjo DJM // SE Terminal Rio
CRL (Conexão de Reator de Linha Fixo) 500 kV, Arranjo DJM // SE Lagos
</t>
  </si>
  <si>
    <t>Estudo de Atendimento ao Triângulo Mineiro e Alto Paranaíba</t>
  </si>
  <si>
    <t>SECC LT 345 kV Itumbiara - Porto Colômbia, C1 (CD), na SE Monte Alegre de Minas 2</t>
  </si>
  <si>
    <t xml:space="preserve">Circuito Duplo 345 kV, 2 x 954.0 MCM (RAIL), 1 km
EL (Entrada de Linha) 345 kV, Arranjo DJM
</t>
  </si>
  <si>
    <t>LT 345 kV Nova Ponte - Uberlândia 10, C1</t>
  </si>
  <si>
    <t xml:space="preserve">Circuito Simples 345 kV, 2 x 954 MCM (RAIL), 57,8 km
EL (Entrada de Linha) 345 kV, Arranjo DJM // SE Nova Ponte
EL (Entrada de Linha) 345 kV, Arranjo DJM // SE Uberlândia 10
</t>
  </si>
  <si>
    <t>LT 345 kV Nova Ponte - Araxá 3, C1</t>
  </si>
  <si>
    <t xml:space="preserve">Circuito Simples 345 kV, 2 x 954 MCM (RAIL), 115 km
EL (Entrada de Linha) 345 kV, Arranjo DJM // SE Araxá 3
EL (Entrada de Linha) 345 kV, Arranjo DJM // SE Nova Ponte
</t>
  </si>
  <si>
    <t>Estudo de Atendimento à Zona da Mata Mineira e Região da Mantiqueira</t>
  </si>
  <si>
    <t>GET SP</t>
  </si>
  <si>
    <t>São Paulo</t>
  </si>
  <si>
    <t>Estudo de Atendimento Elétrico ao Estado do Paraná: Região Metropolitana de Curitiba e Litoral – Volume 1 (Obras Recomendadas para o Curto Prazo)</t>
  </si>
  <si>
    <t>Paraná</t>
  </si>
  <si>
    <t>LT 230 kV Bateias - Pilarzinho, C1</t>
  </si>
  <si>
    <t xml:space="preserve">Recapacitação, Circuito Simples 230 kV, 1 x 636 MCM (T-ACSR Rook), 29 km
</t>
  </si>
  <si>
    <t>Substituição</t>
  </si>
  <si>
    <t>LT 230 kV Pilarzinho - Santa Mônica, C1</t>
  </si>
  <si>
    <t xml:space="preserve">Recapacitação, Circuito Simples 230 kV, 1 x 636 MCM (T-ACSR Rook), 27,9 km
</t>
  </si>
  <si>
    <t>LT 230 kV Campo Comprido - Santa Quitéria, C1</t>
  </si>
  <si>
    <t xml:space="preserve">Recapacitação, Circuito Simples 230 kV, 1 x 636 MCM (T-ACSR Rook), 6 km
</t>
  </si>
  <si>
    <t>Estudo de Atendimento ao Estado de Santa Catarina: Regiões Norte e Vale do Itajaí</t>
  </si>
  <si>
    <t>LT 230 kV Joinville Sul - Joinville, C2</t>
  </si>
  <si>
    <t xml:space="preserve">Recapacitação, Circuito Simples 230 kV, 1 x 715 MCM (Starling-T), 0.2 km
</t>
  </si>
  <si>
    <t>Estudo para Escoamento de Geração na SE Suape II</t>
  </si>
  <si>
    <t>Alagoas</t>
  </si>
  <si>
    <t>LT 230 kV Messias - Rio Largo II, C4</t>
  </si>
  <si>
    <t xml:space="preserve">Circuito Simples 230 kV, 2 x 954.0 MCM (RAIL), 15 km
EL (Entrada de Linha) 230 kV, Arranjo BD4 // SE Rio Largo II
EL (Entrada de Linha) 230 kV, Arranjo BD4 // SE Messias
MIM - 230 kV // SE Messias
MIM - 230 kV // SE Rio Largo II
MIG-A // SE Rio Largo II
MIG-A // SE Messias
</t>
  </si>
  <si>
    <t>Pernambuco</t>
  </si>
  <si>
    <t>SECC LT 230 kV Pirapama II - Recife II, C2, na SE Jaboatão II</t>
  </si>
  <si>
    <t xml:space="preserve">Circuito Simples 230 kV, 1 x 636.0 MCM (GROSBEAK), 1 km
</t>
  </si>
  <si>
    <t>SECC LT 500 kV Angelim II - Recife II, C2 (CD), na SE Suape II</t>
  </si>
  <si>
    <t xml:space="preserve">Circuito Duplo 500 kV, 4 x 636.0 MCM (GROSBEAK), 22,5 km
EL (Entrada de Linha) 500 kV, Arranjo DJM
IB (Interligação de Barras) 500 kV, Arranjo DJM
MIM - 500 kV 
</t>
  </si>
  <si>
    <t>Estudo de Atendimento Elétrico  ao Estado do Rio Grande do Sul: Região Serrana</t>
  </si>
  <si>
    <t>LT 230 kV Caxias Norte - Caxias 6, C1</t>
  </si>
  <si>
    <t xml:space="preserve">Circuito Simples 230 kV, 2 x 477 MCM (HAWK), 30 km
EL (Entrada de Linha) 230 kV, Arranjo BD4 // SE Caxias Norte
EL (Entrada de Linha) 230 kV, Arranjo BD4 // SE Caxias 6
MIM - 230 kV // SE Caxias Norte
MIM - 230 kV // SE Caxias 6
MIG-A // SE Caxias 6
</t>
  </si>
  <si>
    <t>LT 230 kV Caxias Norte - Monte Claro, C1</t>
  </si>
  <si>
    <t xml:space="preserve">Circuito Simples 230 kV, 2 x 477 MCM (HAWK), 26 km
EL (Entrada de Linha) 230 kV, Arranjo BD4 // SE Caxias Norte
EL (Entrada de Linha) 230 kV, Arranjo BD4 // SE Monte Claro
MIM - 230 kV // SE Caxias Norte
MIM - 230 kV // SE Monte Claro
MIG-A // SE Monte Claro
</t>
  </si>
  <si>
    <t>LT 230 kV Caxias Norte - Vinhedos, C1</t>
  </si>
  <si>
    <t xml:space="preserve">Circuito Simples 230 kV, 2 x 477 MCM (HAWK), 24 km
EL (Entrada de Linha) 230 kV, Arranjo BD4 // SE Caxias Norte
EL (Entrada de Linha) 230 kV, Arranjo BD4 // SE Vinhedos
MIM - 230 kV // SE Caxias Norte
MIM - 230 kV // SE Vinhedos
MIG-A // SE Vinhedos
</t>
  </si>
  <si>
    <t>SECC LT 230 kV Farroupilha - Caxias do Sul 5, C1 (CD), na SE Caxias Norte</t>
  </si>
  <si>
    <t xml:space="preserve">Circuito Duplo 230 kV, 1 x 636 MCM (GROSBEAK), 10 km
EL (Entrada de Linha) 230 kV, Arranjo BD4
MIM - 230 kV
</t>
  </si>
  <si>
    <t>SECC LT 230 kV Farroupilha - Caxias do Sul 2, C1 (CD), na SE Caxias Norte</t>
  </si>
  <si>
    <t xml:space="preserve">Circuito Duplo 230 kV, 1 x 715,5 MCM (STARLING), 10 km
EL (Entrada de Linha) 230 kV, Arranjo BD4
MIM - 230 kV
</t>
  </si>
  <si>
    <t>SECC LT 525 kV Campos Novos - Caxias, C1, na SE Caxias Norte</t>
  </si>
  <si>
    <t xml:space="preserve">Circuito Simples 525 kV, 4 x 636 MCM (GROSBEAK), 13 km
Circuito Simples 525 kV, 4 x 636 MCM (GROSBEAK), 13 km
IB (Interligação de Barras) 525 kV, Arranjo DJM
EL (Entrada de Linha) 525 kV, Arranjo DJM
MIM - 525 kV
</t>
  </si>
  <si>
    <t>SECC LT 525 kV Itá - Caxias, C1, na SE Caxias Norte</t>
  </si>
  <si>
    <t xml:space="preserve">Circuito Simples 525 kV, 4 x 954 MCM (RAIL), 11 km
Circuito Simples 525 kV, 4 x 954 MCM (RAIL), 11 km
IB (Interligação de Barras) 525 kV, Arranjo DJM
EL (Entrada de Linha) 525 kV, Arranjo DJM
MIM - 525 kV
</t>
  </si>
  <si>
    <t>LT 230 kV Siderópolis 2 - Forquilhinha, C2</t>
  </si>
  <si>
    <t xml:space="preserve">Circuito Simples 230 kV, 1 x 954.0 MCM (RAIL), 28 km
EL (Entrada de Linha) 230 kV, Arranjo BD4 // SE Siderópolis 2
EL (Entrada de Linha) 230 kV, Arranjo BD4 // SE Forquilhinha
MIM - 230 kV // SE Forquilhinha
MIM - 230 kV // SE Siderópolis 2
MIG-A // SE Forquilhinha
</t>
  </si>
  <si>
    <t>Estudo de Atendimento à Região de Capão Bonito</t>
  </si>
  <si>
    <t>LT 230 kV Itararé II - Capão Bonito, C1</t>
  </si>
  <si>
    <t xml:space="preserve">Circuito Simples 230 kV, 1 x 636 MCM (GROSBEAK), 112 km
EL (Entrada de Linha) 230 kV, Arranjo BD4 // SE Itararé II
EL (Entrada de Linha) 230 kV, Arranjo BD4 // SE Capão Bonito
MIM - 230 kV // SE Itararé II
MIM - 230 kV // SE Capão Bonito
</t>
  </si>
  <si>
    <t>Estudo de Atendimento às Regiões de Mossoró, Aracati e Fortaleza</t>
  </si>
  <si>
    <t>Ceará</t>
  </si>
  <si>
    <t>SECC LT 500 kV Fortaleza II - Pecém II, C1, na SE Pacatuba</t>
  </si>
  <si>
    <t xml:space="preserve">Circuito Simples 500 kV, 4 x 954.0 MCM (RAIL), 1 km
Circuito Simples 500 kV, 4 x 954.0 MCM (RAIL), 1 km
EL (Entrada de Linha) 500 kV, Arranjo DJM
IB (Interligação de Barras) 500 kV, Arranjo DJM
MIM - 500 kV 
MIG-A
</t>
  </si>
  <si>
    <t>Recomendação de Reforços para Mitigar Atrasos de Instalações de Transmissão Concedidas</t>
  </si>
  <si>
    <t>SECC LT 500 kV Milagres - Luiz Gonzaga, C1, na SE Milagres II</t>
  </si>
  <si>
    <t xml:space="preserve">Circuito Simples 500 kV, 4 x 954 MCM (RAIL), 0,5 km
Circuito Simples 500 kV, 4 x 954 MCM (RAIL), 0,5 km
EL (Entrada de Linha) 500 kV, Arranjo DJM
IB (Interligação de Barras) 500 kV, Arranjo DJM
CRL (Conexão de Reator de Linha Fixo) 500 kV, Arranjo DJM
MIM - 500 kV
MIG-A
</t>
  </si>
  <si>
    <t>Aumento da Capacidade de Transmissão da Interligação Nordeste-Sudeste</t>
  </si>
  <si>
    <t>LT 500 kV Governador Valadares 6 - Mutum, C2</t>
  </si>
  <si>
    <t xml:space="preserve">Circuito Simples 500 kV, 6 x 795.0 MCM (TERN), 165 km
1º Reator de Linha Fixo 500 kV, 3 x 35  MVar 1Ф // SE Governador Valadares 6
1º Reator de Linha Fixo 500 kV, 3 x 35  MVar 1Ф // SE Mutum
EL (Entrada de Linha) 500 kV, Arranjo DJM // SE Governador Valadares 6
EL (Entrada de Linha) 500 kV, Arranjo DJM // SE Mutum
CRL (Conexão de Reator de Linha Fixo) 500 kV, Arranjo DJM // SE Mutum
CRL (Conexão de Reator de Linha Fixo) 500 kV, Arranjo DJM // SE Governador Valadares 6
</t>
  </si>
  <si>
    <t>Estudo para Escoamento de Geração na Área Sul da Região Nordeste</t>
  </si>
  <si>
    <t>LT 230 kV Morro do Chapéu II - Irecê, C2 e C3 (CD)</t>
  </si>
  <si>
    <t xml:space="preserve">Circuito Duplo 230 kV, 2 x 954 MCM (RAIL), 65 km
EL (Entrada de Linha) 230 kV, Arranjo BD4 // SE Morro do Chapéu II
EL (Entrada de Linha) 230 kV, Arranjo BD4 // SE Irecê
MIM - 230 kV // SE Irecê
MIM - 230 kV // SE Morro do Chapéu II
MIG-A // SE Morro do Chapéu II
MIG-A // SE Irecê
</t>
  </si>
  <si>
    <t>LT 500 kV Olindina - Sapeaçu, C1</t>
  </si>
  <si>
    <t xml:space="preserve">Circuito Simples 500 kV, 4 x 954 MCM (RAIL), 201 km
Reator de Linha Fixo 500 kV, (3+1R) x 33,33 Mvar 1Ф // SE Sapeaçu
Reator de Linha Fixo 500 kV, (3+1R) x 33,33 Mvar 1Ф // SE Olindina
EL (Entrada de Linha) 500 kV, Arranjo DJM // SE Olindina
EL (Entrada de Linha) 500 kV, Arranjo DJM // SE Sapeaçu
IB (Interligação de Barras) 500 kV, Arranjo DJM // SE Olindina
MIM - 500 kV // SE Olindina
MIG-A // SE Olindina
MIG-A // SE Sapeaçu
</t>
  </si>
  <si>
    <t>Sergipe</t>
  </si>
  <si>
    <t>LT 500 kV Porto de Sergipe - Olindina, C1</t>
  </si>
  <si>
    <t xml:space="preserve">Circuito Simples 500 kV, 4 x 954 MCM (RAIL), 180 km
Reator de Linha Fixo 500 kV, (3+1R) x 33,33 Mvar 1Ф // SE Porto de Sergipe
Reator de Linha Fixo 500 kV, (3+1R) x 33,33 Mvar 1Ф // SE Olindina
EL (Entrada de Linha) 500 kV, Arranjo DJM // SE Porto de Sergipe
EL (Entrada de Linha) 500 kV, Arranjo DJM // SE Olindina
IB (Interligação de Barras) 500 kV, Arranjo DJM // SE Porto de Sergipe
MIM - 500 kV // SE Porto de Sergipe
MIG-A // SE Porto de Sergipe
MIG-A // SE Olindina
</t>
  </si>
  <si>
    <t>Estudo de Atendimento às Cargas das SE Cícero Dantas, Olindina e Catu</t>
  </si>
  <si>
    <t>SECC LT 230 kV Cícero Dantas - Catu, C2, na SE Alagoinhas II</t>
  </si>
  <si>
    <t xml:space="preserve">Circuito Simples 230 kV, 1 x 636 MCM (Grosbeak), 0,5 km
Circuito Simples 230 kV, 1 x 636 MCM (Grosbeak), 0,5 km
EL (Entrada de Linha) 230 kV, Arranjo BD4
MIM - 230 kV
MIG-A
</t>
  </si>
  <si>
    <t>LT 230 kV Rio do Sul - Indaial, C1 e C2 (CD)</t>
  </si>
  <si>
    <t xml:space="preserve">Circuito Duplo 230 kV, 1 x 1113 MCM (BLUEJAY), 51 km
EL (Entrada de Linha) 230 kV, Arranjo BD4 // SE Rio do Sul
EL (Entrada de Linha) 230 kV, Arranjo BD4 // SE Indaial
MIM - 230 kV // SE Rio do Sul
MIM - 230 kV // SE Indaial
MIG-A // SE Rio do Sul
</t>
  </si>
  <si>
    <t>LT 230 kV Indaial - Gaspar 2, C1 e C2 (CD)</t>
  </si>
  <si>
    <t xml:space="preserve">Circuito Duplo 230 kV, 1 x 1113 MCM (BLUEJAY), 57 km
EL (Entrada de Linha) 230 kV, Arranjo BD4 // SE Indaial
EL (Entrada de Linha) 230 kV, Arranjo BD4 // SE Gaspar 2
MIM - 230 kV // SE Indaial
MIM - 230 kV // SE Gaspar 2
MIG-A // SE Gaspar 2
</t>
  </si>
  <si>
    <t>SECC LT 525 kV Blumenau - Curitiba, C1 (CD), na SE Gaspar 2</t>
  </si>
  <si>
    <t xml:space="preserve">Circuito Duplo 525 kV, 4 x 636 MCM (Grosbeak), 23 km
EL (Entrada de Linha) 525 kV, Arranjo DJM
</t>
  </si>
  <si>
    <t>LT 230 kV Joinville Sul - Joinville Norte, C1</t>
  </si>
  <si>
    <t xml:space="preserve">Recapacitação, Circuito Simples 230 kV, 1 x 636 MCM (Grosbeak-T), 18 km
</t>
  </si>
  <si>
    <t>SECC LT 230 kV Blumenau - Joinville, C1 (CD), na SE Jaraguá do Sul</t>
  </si>
  <si>
    <t xml:space="preserve">Circuito Duplo 230 kV, 2 x 795.0 MCM (TERN), 38 km
EL (Entrada de Linha) 230 kV, Arranjo BD4
MIM - 230 kV
</t>
  </si>
  <si>
    <t>SECC LT 230 kV Blumenau - Joinville Norte, C1 (CD), na SE Jaraguá do Sul</t>
  </si>
  <si>
    <t>SECC LT 525 kV Blumenau - Biguaçu, C1 (CD), na SE Gaspar 2</t>
  </si>
  <si>
    <t xml:space="preserve">Circuito Duplo 525 kV, 4 x 954.0 MCM (RAIL), 7.1 km
EL (Entrada de Linha) 525 kV, Arranjo DJM
</t>
  </si>
  <si>
    <t>Estudo de Atendimento ao Estado do Paraná: Região Centro-sul</t>
  </si>
  <si>
    <t>LT 230 kV Irati Norte - Ponta Grossa, C2</t>
  </si>
  <si>
    <t xml:space="preserve">Circuito Simples 230 kV, 1 x 795 MCM (Drake), 65 km
EL (Entrada de Linha) 230 kV, Arranjo BD4 // SE Irati Norte
EL (Entrada de Linha) 230 kV, Arranjo BD4 // SE Ponta Grossa
MIM - 230 kV // SE Irati Norte
MIM - 230 kV // SE Ponta Grossa
</t>
  </si>
  <si>
    <t>SECC LT 230 kV Areia - Ponta Grossa, C1, na SE Irati Norte</t>
  </si>
  <si>
    <t xml:space="preserve">Circuito Simples 230 kV, 1 x 636 MCM (Grosbeak), 1,0 km
Circuito Simples 230 kV, 1 x 636 MCM (Grosbeak), 1,0 km
EL (Entrada de Linha) 230 kV, Arranjo BD4
MIM - 230 kV
</t>
  </si>
  <si>
    <t>Estudo de Compensação Reativa das Redes de 440 kV e 500 kV do Estado de São Paulo</t>
  </si>
  <si>
    <t>SECC LT 440 kV Araraquara - Mogi Mirim III, C1 (CD), na SE Araras</t>
  </si>
  <si>
    <t xml:space="preserve">Circuito Duplo 440 kV, 4 x 636 MCM (Grosbeak), 1 km
EL (Entrada de Linha) 440 kV, Arranjo DJM
IB (Interligação de Barras) 440 kV, Arranjo DJM
MIM - 440 kV
</t>
  </si>
  <si>
    <t>Estudo de Atendimento Elétrico ao Estado de Minas Gerais – Período Pré-Tapajós</t>
  </si>
  <si>
    <t>SECC LT 345 kV Pimenta - Barreiro 1, C1, na SE Sarzedo</t>
  </si>
  <si>
    <t xml:space="preserve">Circuito Simples 345 kV, 2 x 795 MCM (Drake), 1,5 km
Circuito Simples 345 kV, 2 x 795 MCM (Drake), 1,5 km
EL (Entrada de Linha) 345 kV, Arranjo DJM
MIG-A
</t>
  </si>
  <si>
    <t>LT 500 kV Presidente Juscelino - Itabira 5, C1</t>
  </si>
  <si>
    <t xml:space="preserve">Circuito Simples 500 kV, 4 x 954 MCM (Rail), 163 km
Reator de Linha Manobrável 500 kV, (3+1R) x 23,33 Mvar 1Ф // SE Presidente Juscelino
Reator de Linha Manobrável 500 kV, (3+1R) x 23,33 Mvar 1Ф // SE Itabira 5
EL (Entrada de Linha) 500 kV, Arranjo DJM // SE Presidente Juscelino
IB (Interligação de Barras) 500 kV, Arranjo DJM // SE Presidente Juscelino
CRL (Conexão de Reator de Linha Man.) 500 kV, Arranjo DJM // SE Presidente Juscelino
EL (Entrada de Linha) 500 kV, Arranjo DJM // SE Itabira 5
IB (Interligação de Barras) 500 kV, Arranjo DJM // SE Itabira 5
CRL (Conexão de Reator de Linha Man.) 500 kV, Arranjo DJM // SE Itabira 5
MIM - 500 kV // SE Presidente Juscelino
MIM - 500 kV // SE Itabira 5
</t>
  </si>
  <si>
    <t>LT 500 kV Pirapora 2 - Presidente Juscelino, C1 e C2 (CS)</t>
  </si>
  <si>
    <t xml:space="preserve">Circuito Simples 500 kV, 4 x 954 MCM (Rail), 172 km
Circuito Simples 500 kV, 4 x 954 MCM (Rail), 172 km
Reator de Linha Manobrável 500 kV, (6+1R) x 23,33 Mvar 1Ф // SE Pirapora 2
Reator de Linha Manobrável 500 kV, (6+1R) x 23,33 Mvar 1Ф // SE Presidente Juscelino
EL (Entrada de Linha) 500 kV, Arranjo DJM // SE Pirapora 2
IB (Interligação de Barras) 500 kV, Arranjo DJM // SE Pirapora 2
CRL (Conexão de Reator de Linha Man.) 500 kV, Arranjo DJM // SE Pirapora 2
EL (Entrada de Linha) 500 kV, Arranjo DJM // SE Presidente Juscelino
CRL (Conexão de Reator de Linha Man.) 500 kV, Arranjo DJM // SE Presidente Juscelino
MIM - 500 kV // SE Pirapora 2
MIG-A // SE Presidente Juscelino
</t>
  </si>
  <si>
    <t>LT 345 kV Itabirito 2 - Barro Branco, C1</t>
  </si>
  <si>
    <t xml:space="preserve">Circuito Simples 345 kV, 2 x 795 MCM (Drake), 54 km
IB (Interligação de Barras) 345 kV, Arranjo DJM // SE Itabirito 2
EL (Entrada de Linha) 345 kV, Arranjo DJM // SE Barro Branco
IB (Interligação de Barras) 345 kV, Arranjo DJM // SE Barro Branco
EL (Entrada de Linha) 345 kV, Arranjo DJM // SE Itabirito 2
MIM - 345 kV // SE Itabirito 2
MIM - 345 kV // SE Barro Branco
MIG-A // SE Itabirito 2
MIG-A // SE Barro Branco
</t>
  </si>
  <si>
    <t>LT 345 kV Presidente Juscelino - Sete Lagoas 4, C1 e C2 (CS)</t>
  </si>
  <si>
    <t xml:space="preserve">Circuito Simples 345 kV, 2 x 795 MCM (Drake), 97 km
Circuito Simples 345 kV, 2 x 795 MCM (Drake), 97 km
EL (Entrada de Linha) 345 kV, Arranjo DJM // SE Presidente Juscelino
IB (Interligação de Barras) 345 kV, Arranjo DJM // SE Presidente Juscelino
IB (Interligação de Barras) 345 kV, Arranjo DJM // SE Sete Lagoas 4
EL (Entrada de Linha) 345 kV, Arranjo DJM // SE Sete Lagoas 4
MIM - 345 kV // SE Presidente Juscelino
MIM - 345 kV // SE Sete Lagoas 4
MIG-A // SE Sete Lagoas 4
</t>
  </si>
  <si>
    <t>LT 345 kV Betim 6 - Sarzedo, C1</t>
  </si>
  <si>
    <t xml:space="preserve">Circuito Simples 345 kV, 3 x 795 MCM (Drake), 22 km
EL (Entrada de Linha) 345 kV, Arranjo DJM // SE Betim 6
EL (Entrada de Linha) 345 kV, Arranjo DJM // SE Sarzedo
</t>
  </si>
  <si>
    <t>LT 345 kV Sete Lagoas 4 - Betim 6, C1</t>
  </si>
  <si>
    <t xml:space="preserve">Circuito Simples 345 kV, 2 x 795 MCM (Drake), 43 km
EL (Entrada de Linha) 345 kV, Arranjo DJM // SE Sete Lagoas 4
EL (Entrada de Linha) 345 kV, Arranjo DJM // SE Betim 6
IB (Interligação de Barras) 345 kV, Arranjo DJM // SE Betim 6
MIM - 345 kV // SE Betim 6
</t>
  </si>
  <si>
    <t>SECC LT 345 kV Neves 1 - Barreiro 1, C1, na SE Betim 6</t>
  </si>
  <si>
    <t xml:space="preserve">Circuito Simples 345 kV, 2 x 795 MCM (Drake), 10,5 km
Circuito Simples 345 kV, 2 x 795 MCM (Drake), 10,5 km
EL (Entrada de Linha) 345 kV, Arranjo DJM
</t>
  </si>
  <si>
    <t>Estudo Prospectivo para Avaliação da Integração do Potencial Eólico do Estado do Rio Grande do Sul</t>
  </si>
  <si>
    <t>LT 525 kV Povo Novo - Guaíba 3, C3</t>
  </si>
  <si>
    <t xml:space="preserve">Circuito Simples 525 kV, 4 x 954 MCM (Rail), 235 km
Reator de Linha Fixo 525 kV, (3+1R) x 50 Mvar 1Ф // SE Guaíba 3
Reator de Linha Fixo 525 kV, 3 x 50 Mvar 1Ф // SE Povo Novo
CRL (Conexão de Reator de Linha Fixo) 525 kV, Arranjo DJM // SE Guaíba 3
CRL (Conexão de Reator de Linha Fixo) 525 kV, Arranjo DJM // SE Povo Novo
EL (Entrada de Linha) 525 kV, Arranjo DJM // SE Povo Novo
EL (Entrada de Linha) 525 kV, Arranjo DJM // SE Guaíba 3
IB (Interligação de Barras) 525 kV, Arranjo DJM // SE Povo Novo
MIM - 525 kV // SE Povo Novo
MIG-A // SE Guaíba 3
MIG-A // SE Povo Novo
</t>
  </si>
  <si>
    <t>LT 230 kV Livramento 3 - Santa Maria 3, C2</t>
  </si>
  <si>
    <t xml:space="preserve">Circuito Simples 230 kV, 2 x 795 MCM (Drake), 240 km
Reator de Linha Fixo 230 kV, 1 x 27 Mvar 3Ф // SE Livramento 3
Reator de Linha Fixo 230 kV, 1 x 27 Mvar 3Ф // SE Santa Maria 3
CRL (Conexão de Reator de Linha Fixo) 230 kV, Arranjo BD4 // SE Santa Maria 3
EL (Entrada de Linha) 230 kV, Arranjo BD4 // SE Livramento 3
EL (Entrada de Linha) 230 kV, Arranjo BD4 // SE Santa Maria 3
CRL (Conexão de Reator de Linha Fixo) 230 kV, Arranjo BD4 // SE Livramento 3
MIM - 230 kV // SE Livramento 3
MIM - 230 kV // SE Santa Maria 3
MIG-A // SE Livramento 3
MIG-A // SE Santa Maria 3
</t>
  </si>
  <si>
    <t>LT 525 kV Guaíba 3 - Capivari do Sul, C1</t>
  </si>
  <si>
    <t xml:space="preserve">Circuito Simples 525 kV, 4 x 954 MCM (Rail), 168 km
Reator de Linha Fixo 525 kV, (3+1R) x 33,3 Mvar 1Ф // SE Capivari do Sul
EL (Entrada de Linha) 525 kV, Arranjo DJM // SE Guaíba 3
EL (Entrada de Linha) 525 kV, Arranjo DJM // SE Capivari do Sul
IB (Interligação de Barras) 525 kV, Arranjo DJM // SE Guaíba 3
CRL (Conexão de Reator de Linha Fixo) 525 kV, Arranjo DJM // SE Capivari do Sul
MIM - 525 kV // SE Guaíba 3
</t>
  </si>
  <si>
    <t>Piauí</t>
  </si>
  <si>
    <t>Estudo de Atendimento Elétrico ao Estado do Mato Grosso do Sul</t>
  </si>
  <si>
    <t>Estudo de Expansão do Sistema de Transmissão da Área Sul do Nordeste Brasileiro</t>
  </si>
  <si>
    <t>LT 500 kV Sapeaçu - Camaçari IV, C1</t>
  </si>
  <si>
    <t xml:space="preserve">Circuito Simples 500 kV, 4 x 636 MCM (Grosbeak), 106 km
IB (Interligação de Barras) 500 kV, Arranjo DJM // SE Sapeaçu
EL (Entrada de Linha) 500 kV, Arranjo DJM // SE Sapeaçu
EL (Entrada de Linha) 500 kV, Arranjo DJM // SE Camaçari IV
IB (Interligação de Barras) 500 kV, Arranjo DJM // SE Camaçari IV
MIM - 500 kV // SE Sapeaçu
MIM - 500 kV // SE Camaçari IV
</t>
  </si>
  <si>
    <t>Reavaliação do Estudo de Suprimento às Cargas das Margens Direita e Esquerda do Rio Amazonas e Tramo Oeste</t>
  </si>
  <si>
    <t>Norte</t>
  </si>
  <si>
    <t>Amazonas</t>
  </si>
  <si>
    <t>Pará</t>
  </si>
  <si>
    <t>LT 230 kV Juruti - Parintins, C1 e C2 (CD)</t>
  </si>
  <si>
    <t xml:space="preserve">Circuito Duplo 230 kV, 1 x 954.0 MCM (RAIL), 31,3 km - ÁREAS ALAGADIÇAS
Circuito Duplo 230 kV, 1 x 954.0 MCM (RAIL), 3,3 km - TRAVESSIAS CANAL DE PARINTINS
Circuito Duplo 230 kV, 1 x 954.0 MCM (RAIL), 64,6 km - TERRENO FIRME
Circuito Duplo 230 kV, 1 x 954.0 MCM (RAIL), 2,6 km - ÁREAS URBANAS
Reator de Linha Fixo 230 kV, 2 x 5 Mvar 3Ф // SE Juruti
Reator de Linha Fixo 230 kV, 2 x 5 Mvar 3Ф // SE Parintins
CRL (Conexão de Reator de Linha Fixo) 230 kV, Arranjo BD4 // SE Juruti
CRL (Conexão de Reator de Linha Fixo) 230 kV, Arranjo BD4 // SE Parintins
EL (Entrada de Linha) 230 kV, Arranjo BD4 // SE Juruti
EL (Entrada de Linha) 230 kV, Arranjo BD4 // SE Parintins
MIM - 230 kV // SE Parintins
MIM - 230 kV // SE Juruti
</t>
  </si>
  <si>
    <t>LT 230 kV Oriximiná - Juruti, C1 e C2 (CD)</t>
  </si>
  <si>
    <t xml:space="preserve">Circuito Duplo 230 kV, 1 x 954.0 MCM (RAIL), 3,6 km - TRAVESSIAS
Circuito Duplo 230 kV, 1 x 954.0 MCM (RAIL), 58,4 km - ÁREAS ALAGADIÇAS
Circuito Duplo 230 kV, 1 x 954.0 MCM (RAIL), 67,3 km - TERRENO FIRME
Circuito Duplo 230 kV, 1 x 954.0 MCM (RAIL), 8,5 km - ÁREAS URBANAS
Reator de Linha Fixo 230 kV, 2 x 5 Mvar 3Ф // SE Oriximiná
Reator de Linha Fixo 230 kV, 2 x 5 Mvar 3Ф // SE Juruti
CRL (Conexão de Reator de Linha Fixo) 230 kV, Arranjo BD4 // SE Oriximiná
CRL (Conexão de Reator de Linha Fixo) 230 kV, Arranjo BD4 // SE Juruti
EL (Entrada de Linha) 230 kV, Arranjo BD4 // SE Oriximiná
EL (Entrada de Linha) 230 kV, Arranjo BD4 // SE Juruti
MIM - 230 kV // SE Oriximiná
MIM - 230 kV // SE Juruti
</t>
  </si>
  <si>
    <t>Estudo de Atendimento Elétrico às Regiões Nordeste do Tocantins e Sul do Maranhão</t>
  </si>
  <si>
    <t>Maranhão</t>
  </si>
  <si>
    <t>LT 230 kV Ribeiro Gonçalves - Balsas, C2</t>
  </si>
  <si>
    <t xml:space="preserve">Circuito Simples 230 kV, 1 x 795 MCM (Drake), 95 km
EL (Entrada de Linha) 230 kV, Arranjo BD4 // SE Ribeiro Gonçalves
EL (Entrada de Linha) 230 kV, Arranjo BD4 // SE Balsas
MIM - 230 kV // SE Ribeiro Gonçalves
MIM - 230 kV // SE Balsas
MIG-A // SE Ribeiro Gonçalves
MIG-A // SE Balsas
</t>
  </si>
  <si>
    <t>Suprimento às Regiões Metropolitana de Belém e Nordeste do Pará</t>
  </si>
  <si>
    <t>LT 500 kV Tucuruí II - Marituba, C1</t>
  </si>
  <si>
    <t xml:space="preserve">Circuito Simples 500 kV, 4 x 954 MCM (Rail), 2 km - Área Inundável
Circuito Simples 500 kV, 4 x 954 MCM (Rail), 3 km - Travessia Aérea do Rio Guamá
Circuito Simples 500 kV, 4 x 954 MCM (Rail), 3,1 km - Travessia Aérea do Rio Acará
Circuito Simples 500 kV, 4 x 954 MCM (Rail), 54 km - Áreas com Torres Alteadas
Circuito Simples 500 kV, 4 x 954.0 MCM (RAIL), 317,9 km
1º Reator de Linha Fixo 500 kV, (3 + 1R) x 63  MVar 1Ф // SE Marituba
EL (Entrada de Linha) 500 kV, Arranjo DJM // SE Tucuruí II
EL (Entrada de Linha) 500 kV, Arranjo DJM // SE Marituba
IB (Interligação de Barras) 500 kV, Arranjo DJM // SE Tucuruí II
IB (Interligação de Barras) 500 kV, Arranjo DJM // SE Marituba
CRL (Conexão de Reator de Linha Fixo) 500 kV, Arranjo DJM // SE Marituba
MIM - 500 kV // SE Tucuruí II
MIM - 500 kV // SE Marituba
MIG-A // SE Tucuruí II
MIG-A // SE Marituba
</t>
  </si>
  <si>
    <t>Estudo de Atendimento Elétrico ao Estado do Paraná: Região Metropolitana de Curitiba e Litoral – Volume 2 (Obras Estruturantes)</t>
  </si>
  <si>
    <t>Estudo de Atendimento à Região Metropolitana de São Paulo – Sub-regiões Norte, Leste e Sul</t>
  </si>
  <si>
    <t>LT 345 kV Norte - Miguel Reale, C3 e C4 (CD)</t>
  </si>
  <si>
    <t xml:space="preserve">Subterrânea 1600 mm2 CD, 14,5 km
EL (Entrada de Linha) 345 kV, Arranjo BD4 // SE Norte
EL (Entrada de Linha) 345 kV, Arranjo BD4 // SE Miguel Reale
MIM - 345 kV // SE Norte
MIM - 345 kV // SE Miguel Reale
</t>
  </si>
  <si>
    <t>Tocantins</t>
  </si>
  <si>
    <t>Reavaliação do Atendimento a Cuiabá</t>
  </si>
  <si>
    <t>Mato Grosso</t>
  </si>
  <si>
    <t>SECC LT 500 kV Jauru - Cuiabá, C2 (CD), na SE Cuiabá Norte</t>
  </si>
  <si>
    <t xml:space="preserve">Circuito Duplo 500 kV, 3 x 954 MCM (RAIL), 1,5 km
Reator de Linha Fixo 500 kV, 3 x 45,3 Mvar 1Ф
Reator de Linha Fixo 500 kV, 3 x 45,3 Mvar 1Ф
EL (Entrada de Linha) 500 kV, Arranjo DJM
</t>
  </si>
  <si>
    <t>Reavaliação do atendimento a Rio Branco</t>
  </si>
  <si>
    <t>Rondônia</t>
  </si>
  <si>
    <t>SECC LT 230 kV Abunã - Rio Branco, C2 (CD), na SE Tucumã</t>
  </si>
  <si>
    <t xml:space="preserve">Circuito Duplo 230 kV, 2 x 795 MCM (TERN), 45 km
EL (Entrada de Linha) 230 kV, Arranjo BD4
MIM - 230 kV
</t>
  </si>
  <si>
    <t>LT 230 kV Abunã - Rio Branco, C3</t>
  </si>
  <si>
    <t xml:space="preserve">Circuito Simples 230 kV, 2 x 795 MCM (TERN), 300 km
Reator de Linha Fixo 230 kV, 1 x 25 Mvar 3Ф // SE Abunã
Reator de Linha Fixo 230 kV, 1 x 25 Mvar 3Ф // SE Rio Branco
CRL (Conexão de Reator de Linha Fixo) 230 kV, Arranjo BD4 // SE Abunã
CRL (Conexão de Reator de Linha Fixo) 230 kV, Arranjo BD4 // SE Rio Branco
EL (Entrada de Linha) 230 kV, Arranjo BD4 // SE Abunã
EL (Entrada de Linha) 230 kV, Arranjo BD4 // SE Rio Branco
MIM - 230 kV // SE Abunã
MIM - 230 kV // SE Rio Branco
MIG-A // SE Abunã
MIG-A // SE Rio Branco
</t>
  </si>
  <si>
    <t>Estudo para Atendimento à Região Metropolitana de Fortaleza - Horizonte 2033</t>
  </si>
  <si>
    <t>LT 230 kV Fortaleza II - Dias Macedo II, C1 e C2 (CS)</t>
  </si>
  <si>
    <t xml:space="preserve">Circuito Simples 230 kV subterrâneo, AL 2000 mm2, 6,5 km
Circuito Simples 230 kV subterrâneo, AL 2000 mm2, 6,5 km
EL (Entrada de Linha) 230 kV, Arranjo BD4 | SE Dias Macedo II
EL (Entrada de Linha) 230 kV, Arranjo BD4 // SE Fortaleza II
MIM - 230 kV // SE Fortaleza II
MIM - 230 kV // SE Dias Macedo II
MIG-A // SE Fortaleza II
</t>
  </si>
  <si>
    <t>Estudo de Escoamento na Área Sul da Região Nordeste</t>
  </si>
  <si>
    <t>LT 230 kV Guaíba 3 - Pólo Petroquímico, C1</t>
  </si>
  <si>
    <t xml:space="preserve">Circuito Simples 230 kV, 2 x 795 MCM (TERN), 33,59 km
EL (Entrada de Linha) 230 kV, Arranjo BD4 // SE Guaíba 3
EL (Entrada de Linha) 230 kV, Arranjo BD5 // SE Pólo Petroquímico
MIM - 230 kV // SE Guaíba 3
MIM - 230 kV // SE Pólo Petroquímico
MIG-A // SE Guaíba 3
MIG-A // SE Pólo Petroquímico
</t>
  </si>
  <si>
    <t>LT 230 kV Capivari do Sul - Osório 3, C1</t>
  </si>
  <si>
    <t xml:space="preserve">Circuito Simples 230 kV, 2 x 795 MCM (TERN), 34,85 km
EL (Entrada de Linha) 230 kV, Arranjo BD4 // SE Capivari do Sul
EL (Entrada de Linha) 230 kV, Arranjo BD3 (GIS) // SE Osório 3
MIM - 230 kV // SE Capivari do Sul
MIM - 230 kV // SE Osório 3
MIG-A // SE Capivari do Sul
MIG-A // SE Osório 3
</t>
  </si>
  <si>
    <t>LT 230 kV Porto Alegre 1 - Porto Alegre 9, C1</t>
  </si>
  <si>
    <t xml:space="preserve">Circuito Simples 230 kV, 1x1400mm² Al, 8,4 km (subterrâneo)
EL (Entrada de Linha) 230 kV, Arranjo BD4 // SE Porto Alegre 1
EL (Entrada de Linha) 230 kV, Arranjo BD4 // SE Porto Alegre 9
MIM - 230 kV // SE Porto Alegre 1
MIM - 230 kV // SE Porto Alegre 9
MIG-A // SE Porto Alegre 1
MIG-A // SE Porto Alegre 9
</t>
  </si>
  <si>
    <t>SECC LT 230 kV Guaíra - Dourados, C1 (CD), na SE Iguatemi 2</t>
  </si>
  <si>
    <t xml:space="preserve">Circuito Duplo 230 kV, 1 x 1113 MCM (BLUEJAY), 3 km
EL (Entrada de Linha) 230 kV, Arranjo BD4
MIM - 230 kV
</t>
  </si>
  <si>
    <t>Estudo de Reforços para o Sistema de 345 kV de São Paulo – LT 345 kV Baixada Santista – Tijuco Preto e SE Sul</t>
  </si>
  <si>
    <t>SECC LT 345 kV Tijuco Preto - Ibiúna, C1 (CD), na SE Sul</t>
  </si>
  <si>
    <t xml:space="preserve">Circuito Duplo 345 kV, 3 x 954.0 MCM (RAIL), 12 km
EL (Entrada de Linha) 345 kV, Arranjo BD5
MIM - 345 kV 
</t>
  </si>
  <si>
    <t>Estudo de Atendimento às Cargas da SE Milagres</t>
  </si>
  <si>
    <t>SECC LT 230 kV Milagres - Tauá II, C1 (CD), na SE Crato II</t>
  </si>
  <si>
    <t xml:space="preserve">Circuito Duplo 230 kV, 1 x 636.0 MCM (GROSBEAK), 34 km
EL (Entrada de Linha) 230 kV, Arranjo BD4
MIM - 230 kV 
</t>
  </si>
  <si>
    <t>SECC LT 230 kV Joinville - Joinville Norte, C1 (CD), na SE Joinville Sul</t>
  </si>
  <si>
    <t xml:space="preserve">Circuito Duplo 230 kV, 2 x 795.0 MCM (TERN), 13.3 km
EL (Entrada de Linha) 230 kV, Arranjo BD4
MIM - 230 kV 
</t>
  </si>
  <si>
    <t>Estudo de Suprimento ao Município de Presidente Figueiredo</t>
  </si>
  <si>
    <t>SECC LT 230 kV Balbina - Cristiano Rocha, C1, na SE Presidente Figueiredo</t>
  </si>
  <si>
    <t xml:space="preserve">Circuito Simples 230 kV, 2 x 636.0 MCM (GROSBEAK), 7 km
Circuito Simples 230 kV, 2 x 636.0 MCM (GROSBEAK), 3 km
EL (Entrada de Linha) 230 kV, Arranjo BD4
MIM - 230 kV 
</t>
  </si>
  <si>
    <t>Estudo de Atendimento à Região do Vale do Paraíba</t>
  </si>
  <si>
    <t>LT 230 kV Itajaí - Itajaí 2, C1 e C2 (CS)</t>
  </si>
  <si>
    <t xml:space="preserve">Circuito Simples 230 kV, 2 x 636.0 MCM (GROSBEAK), 7.1 km
Circuito Simples 230 kV, 2 x 636.0 MCM (GROSBEAK), 7.1 km
EL (Entrada de Linha) 230 kV, Arranjo BD4 // SE Itajaí
EL (Entrada de Linha) 230 kV, Arranjo BD4 // SE Itajaí 2
MIM - 230 kV // SE Itajaí
MIM - 230 kV // SE Itajaí 2
</t>
  </si>
  <si>
    <t>SECC LT 230 kV Blumenau - Joinville, C1 (CD), na SE Joinville Sul</t>
  </si>
  <si>
    <t xml:space="preserve">Circuito Duplo 230 kV, 2 x 795.0 MCM (TERN), 5.5 km
EL (Entrada de Linha) 230 kV, Arranjo BD4
MIM - 230 kV
</t>
  </si>
  <si>
    <t>SECC LT 230 kV Blumenau - Joinville Norte, C1 (CD), na SE Joinville Sul</t>
  </si>
  <si>
    <t>LT 525 kV Itajaí 2 - Biguaçu, C1</t>
  </si>
  <si>
    <t xml:space="preserve">Circuito Simples 525 kV, 4 x 954.0 MCM (RAIL), 63.4 km
EL (Entrada de Linha) 525 kV, Arranjo DJM // SE Itajaí 2
EL (Entrada de Linha) 525 kV, Arranjo DJM // SE Biguaçu
IB (Interligação de Barras) 525 kV, Arranjo DJM // SE Itajaí 2
IB (Interligação de Barras) 525 kV, Arranjo DJM // SE Biguaçu
MIM - 525 kV // SE Biguaçu
MIM - 525 kV // SE Itajaí 2
MIG-A // SE Itajaí 2
</t>
  </si>
  <si>
    <t>LT 525 kV Joinville Sul - Itajaí 2, C1</t>
  </si>
  <si>
    <t xml:space="preserve">Circuito Simples 525 kV, 4 x 954.0 MCM (RAIL), 81.5 km
EL (Entrada de Linha) 525 kV, Arranjo DJM // SE Joinville Sul
EL (Entrada de Linha) 525 kV, Arranjo DJM // SE Itajaí 2
</t>
  </si>
  <si>
    <t>SECC LT 525 kV Blumenau - Curitiba Leste, C1 (CD), na SE Joinville Sul</t>
  </si>
  <si>
    <t xml:space="preserve">Circuito Duplo 525 kV, 4 x 636 MCM (Grosbeak), 43 km
EL (Entrada de Linha) 525 kV, Arranjo DJM
IB (Interligação de Barras) 525 kV, Arranjo DJM
MIM - 525 kV
</t>
  </si>
  <si>
    <t>SECC LT 525 kV Blumenau - Curitiba, C1 (CD), na SE Joinville Sul</t>
  </si>
  <si>
    <t xml:space="preserve">Circuito Duplo 525 kV, 4 x 636 MCM (Grosbeak), 39 km
EL (Entrada de Linha) 525 kV, Arranjo DJM
IB (Interligação de Barras) 525 kV, Arranjo DJM
MIM - 525 kV
</t>
  </si>
  <si>
    <t>LT 525 kV Joinville Sul - Areia, C1</t>
  </si>
  <si>
    <t xml:space="preserve">Circuito Simples 525 kV, 4 x 954.0 MCM (RAIL), 292.4 km
1º Reator de Linha Fixo 525 kV, (3 + 1R) x 50  MVar 1Ф // SE Joinville Sul
1º Reator de Linha Fixo 525 kV, (3 + 1R) x 50  MVar 1Ф // SE Areia
EL (Entrada de Linha) 525 kV, Arranjo DJM // SE Joinville Sul
EL (Entrada de Linha) 525 kV, Arranjo DJM // SE Areia
IB (Interligação de Barras) 525 kV, Arranjo DJM // SE Areia
CRL (Conexão de Reator de Linha Fixo) 525 kV, Arranjo DJM // SE Areia
CRL (Conexão de Reator de Linha Fixo) 525 kV, Arranjo DJM // SE Joinville Sul
MIM - 525 kV // SE Areia
MIG-A // SE Areia
</t>
  </si>
  <si>
    <t>Estudo para Definição de Reforços ao Sistema Elétrico do Litoral de São Paulo</t>
  </si>
  <si>
    <t>LT 230 kV Henry Borden - Manoel da Nóbrega, C1 e C2 (CD)</t>
  </si>
  <si>
    <t xml:space="preserve">Circuito Duplo 230 kV, 2 x 636 MCM (Grosbeak), 20 km
EL (Entrada de Linha) 230 kV, Arranjo BD4 // SE Henry Borden
EL (Entrada de Linha) 230 kV, Arranjo BD4 // SE Manoel da Nóbrega
MIM - 230 kV // SE Henry Borden
MIM - 230 kV // SE Manoel da Nóbrega
</t>
  </si>
  <si>
    <t>SECC LT 345 kV Tijuco Preto - Baixada Santista, C3, na SE Domênico Rangoni</t>
  </si>
  <si>
    <t xml:space="preserve">Circuito Duplo 345 kV, 2 x 954 MCM (Rail), 27 km
EL (Entrada de Linha) 345 kV, Arranjo DJM
</t>
  </si>
  <si>
    <t>SECC LT 230 kV Sabará 3 - Itabira 2, C1, na SE Itabira 5</t>
  </si>
  <si>
    <t xml:space="preserve">Circuito Simples 230 kV, 1 x 636 MCM (Grosbeak), 3,6 km
Circuito Simples 230 kV, 1 x 636.0 MCM (GROSBEAK), 3.6 km
EL (Entrada de Linha) 230 kV, Arranjo BD4
MIM - 230 kV
MIG-A
</t>
  </si>
  <si>
    <t>Estudo para Escoamento do Potencial Eólico da Região Central da Bahia</t>
  </si>
  <si>
    <t>SECC LT 500 kV Sobradinho - Luiz Gonzaga, C1, na SE Juazeiro III</t>
  </si>
  <si>
    <t xml:space="preserve">Circuito Simples 500 kV, 4 x 954 MCM (Rail), 1 km
Circuito Simples 500 kV, 4 x 954 MCM (Rail), 1 km
EL (Entrada de Linha) 500 kV, Arranjo DJM
IB (Interligação de Barras) 500 kV, Arranjo DJM
MIM - 500 kV
</t>
  </si>
  <si>
    <t>Estudo da Interligação Boa Vista - Manaus</t>
  </si>
  <si>
    <t>Roraima</t>
  </si>
  <si>
    <t>LT 500 kV Equador - Boa Vista, C1 e C2 (CD)</t>
  </si>
  <si>
    <t xml:space="preserve">Circuito Duplo 500 kV, 3 x 954 MCM (Rail), 315,2 km
Reator de Linha Fixo 500 kV, (6+1R) x 45,5 Mvar 1Ф // SE Equador
Reator de Linha Fixo 500 kV, (6+1R) x 45,5 Mvar 1Ф // SE Boa Vista
CRL (Conexão de Reator de Linha Fixo) 500 kV, Arranjo DJM // SE Equador
CRL (Conexão de Reator de Linha Fixo) 500 kV, Arranjo DJM // SE Boa Vista
EL (Entrada de Linha) 500 kV, Arranjo DJM // SE Equador
EL (Entrada de Linha) 500 kV, Arranjo DJM // SE Boa Vista
IB (Interligação de Barras) 500 kV, Arranjo DJM // SE Boa Vista
</t>
  </si>
  <si>
    <t>LT 500 kV Lechuga - Equador, C1 e C2 (CD)</t>
  </si>
  <si>
    <t xml:space="preserve">Circuito Duplo 500 kV, 3 x 954 MCM (Rail), 400,3 km
Reator de Linha Fixo 500 kV, (6+1R) x 55 Mvar 1Ф // SE Lechuga
Reator de Linha Fixo 500 kV, (6+1R) x 55 Mvar 1Ф // SE Equador
CRL (Conexão de Reator de Linha Fixo) 500 kV, Arranjo DJM // SE Lechuga
CRL (Conexão de Reator de Linha Fixo) 500 kV, Arranjo DJM // SE Equador
EL (Entrada de Linha) 500 kV, Arranjo DJM // SE Lechuga
EL (Entrada de Linha) 500 kV, Arranjo DJM // SE Equador
IB (Interligação de Barras) 500 kV, Arranjo DJM // SE Lechuga
IB (Interligação de Barras) 500 kV, Arranjo DJM // SE Equador
MIM - 500 kV // SE Lechuga
MIG-A // SE Lechuga
</t>
  </si>
  <si>
    <t>LT 230 kV Feijó - Cruzeiro do Sul, C1</t>
  </si>
  <si>
    <t>Solução Estrutural para Aumento da Confiabilidade do Atendimento a Macapá</t>
  </si>
  <si>
    <t>Amapá</t>
  </si>
  <si>
    <t>LT 230 kV Ferreira Gomes - Macapá, C1</t>
  </si>
  <si>
    <t xml:space="preserve">Circuito Simples 230 kV, 2 x 954 MCM (RAIL), 0,5 km
Desativação do trecho de linha que contorna parcialmente a SE Macapá
EL (Entrada de Linha) 230 kV, Arranjo BD4, troca do bay de conexão // SE Macapá
</t>
  </si>
  <si>
    <t>LT 230 kV Macapá - Macapá III, C1</t>
  </si>
  <si>
    <t xml:space="preserve">Circuito Simples 230 kV, 2 x 795 MCM (TERN), 10 km
EL (Entrada de Linha) 230 kV, Arranjo BD4 // SE Macapá
EL (Entrada de Linha) 230 kV, Arranjo BD4 // SE Macapá III
MIM - 230 kV // SE Macapá III
MIM - 230 kV // SE Macapá
MIG-A // SE Macapá
</t>
  </si>
  <si>
    <t>LT 345 kV Norte - São Miguel, C1 e C2 (CD)</t>
  </si>
  <si>
    <t xml:space="preserve">Subterrânea 1600 mm2 CD, 8,1 km
EL (Entrada de Linha) 345 kV, Arranjo BD4 // SE Norte
EL (Entrada de Linha) 345 kV, Arranjo BD4 // SE São Miguel
MIM - 345 kV // SE Norte
MIM - 345 kV // SE São Miguel
</t>
  </si>
  <si>
    <t>LT 345 kV Sul - São Caetano do Sul, C1 e C2 (CD)</t>
  </si>
  <si>
    <t xml:space="preserve">Subterrânea 2500 mm2 CD, 14,1 km
EL (Entrada de Linha) 345 kV, Arranjo BD4 // SE Sul
EL (Entrada de Linha) 345 kV, Arranjo BD4 // SE São Caetano do Sul
MIM - 345 kV // SE Sul
MIM - 345 kV // SE São Caetano do Sul
</t>
  </si>
  <si>
    <t>LT 345 kV Miguel Reale - São Caetano do Sul, C1 e C2 (CD)</t>
  </si>
  <si>
    <t xml:space="preserve">Subterrânea 1600 mm2 CD, 7,8 km
EL (Entrada de Linha) 345 kV, Arranjo BD4 // SE Miguel Reale
EL (Entrada de Linha) 345 kV, Arranjo BD4 // SE São Caetano do Sul
MIM - 345 kV // SE Miguel Reale
MIM - 345 kV // SE São Caetano do Sul
</t>
  </si>
  <si>
    <t>LT 345 kV São Miguel - Ramon Reberte Filho, C1 e C2 (CD)</t>
  </si>
  <si>
    <t xml:space="preserve">Subterrânea 1600 mm2 CD, 9,1 km
EL (Entrada de Linha) 345 kV, Arranjo BD4 // SE São Miguel
EL (Entrada de Linha) 345 kV, Arranjo BD4 // SE Ramon Reberte Filho
MIM - 345 kV // SE São Miguel
MIM - 345 kV // SE Ramon Reberte Filho
</t>
  </si>
  <si>
    <t>Reforços para a Região Industrial de Mairiporã, Jaguari e São José dos Campos</t>
  </si>
  <si>
    <t xml:space="preserve">Circuito Simples 230 kV, 1 x 795 MCM (TERN), 146 km
Apenas um Circuito em Torres CD Alteadas 230 kV, 1 x 795 MCM (TERN), 51 km
Apenas um Circuito em Torres CD Alteadas 230 kV, 1 x 795 MCM (TERN), 83 km
Reator de Linha Fixo 230 kV, (3+1R) x 4,33 Mvar 1Ф // SE Cruzeiro do Sul
Reator de Linha Fixo 230 kV, (3+1R) x 4,33  MVar 1Ф // SE Feijó
EL (Entrada de Linha) 230 kV, Arranjo BD4 // SE Feijó
EL (Entrada de Linha) 230 kV, Arranjo BD4 // SE Cruzeiro do Sul
CRL (Conexão de Reator de Linha Fixo) 230 kV, Arranjo BD4 // SE Feijó
CRL (Conexão de Reator de Linha Fixo) 230 kV, Arranjo BD4 // SE Cruzeiro do Sul
</t>
  </si>
  <si>
    <t>Estudo de Atendimento ao Extremo Sul da Bahia</t>
  </si>
  <si>
    <t>LT 230 kV Poções III - Itapebi, C1</t>
  </si>
  <si>
    <t xml:space="preserve">Circuito Simples 230 kV, 2 x 795.0 MCM (TERN), 191 km
1º Reator de Linha Fixo 230 kV, 1 x 10  MVar 3Ф // SE Itapebi
1º Reator de Linha Fixo 230 kV, 1 x 10  MVar 3Ф // SE Poções III
EL (Entrada de Linha) 230 kV, Arranjo BD4 // SE Poções III
EL (Entrada de Linha) 230 kV, Arranjo BD4 // SE Itapebi
CRL (Conexão de Reator de Linha Fixo) 230 kV, Arranjo BD4 // SE Poções III
CRL (Conexão de Reator de Linha Fixo) 230 kV, Arranjo BD4 // SE Itapebi
MIM - 230 kV // SE Itapebi
MIM - 230 kV // SE Poções III
MIG-A // SE Poções III
MIG-A // SE Itapebi
</t>
  </si>
  <si>
    <t>LT 345 kV Leopoldina 2 - Lagos, C1</t>
  </si>
  <si>
    <t xml:space="preserve">Circuito Simples 345 kV, 3 x 795 MCM (TERN), 140 km
EL (Entrada de Linha) 345 kV, Arranjo DJM // SE Leopoldina 2
EL (Entrada de Linha) 345 kV, Arranjo DJM // SE Lagos
IB (Interligação de Barras) 345 kV, Arranjo DJM // SE Lagos
MIM - 345 kV // SE Lagos
MIG-A // SE Lagos
</t>
  </si>
  <si>
    <t>LT 345 kV Santos Dumont 2 - Leopoldina 2, C1</t>
  </si>
  <si>
    <t xml:space="preserve">Circuito Simples 345 kV, 3 x 795 MCM (TERN), 92 km
EL (Entrada de Linha) 345 kV, Arranjo DJM // SE Santos Dumont 2
EL (Entrada de Linha) 345 kV, Arranjo DJM // SE Leopoldina 2
IB (Interligação de Barras) 345 kV, Arranjo DJM // SE Santos Dumont 2
MIM - 345 kV // SE Santos Dumont 2
MIG-A // SE Santos Dumont 2
</t>
  </si>
  <si>
    <t>Estudo de Suprimento à Região Metropolitana de Manaus</t>
  </si>
  <si>
    <t>LT 230 kV Lechuga - Tarumã, C1 e C2 (CD)</t>
  </si>
  <si>
    <t xml:space="preserve">Circuito Duplo 230 kV, 2 x 954.0 MCM (RAIL), 9.3 km - Trecho Aéreo
Circuito Duplo 230 kV, 1 x 2.000 mm^2 (XLPE - Cobre), 3.2 km - Trecho Subterrâneo
EL (Entrada de Linha) 230 kV, Arranjo BD4 // SE Lechuga
EL (Entrada de Linha) 230 kV, Arranjo BD4 // SE Tarumã
MIM - 230 kV // SE Lechuga
MIM - 230 kV // SE Tarumã
MIG-A // SE Lechuga
</t>
  </si>
  <si>
    <t>SECC LT 230 kV São José dos Campos - Mogi das Cruzes, C1 (CD), na SE Dom Pedro I</t>
  </si>
  <si>
    <t xml:space="preserve">Circuito Duplo 230 kV, 2 x 636 MCM (GROSBEAK), 10 km
EL (Entrada de Linha) 230 kV, Arranjo BD4
MIM - 230 kV
</t>
  </si>
  <si>
    <t>Análise de Reforços na Região Metropolitana de Curitiba</t>
  </si>
  <si>
    <t>LT 230 kV Umbará - Gralha Azul, C1</t>
  </si>
  <si>
    <t xml:space="preserve">Recapacitação - Custo informado pela Copel
</t>
  </si>
  <si>
    <t>Expansão da Capacidade de Transmissão da Região Norte de Minas Gerais</t>
  </si>
  <si>
    <t>Atendimento ao Complexo Porto do Açu e Santo Amaro no Estado do Rio de Janeiro</t>
  </si>
  <si>
    <t>SECC LT 345 kV Campos - UTE GNA I, C2 (CD), na SE Porto do Açu</t>
  </si>
  <si>
    <t xml:space="preserve">Circuito Duplo 345 kV, 2 x 954 MCM (RAIL), 2,5 km
EL (Entrada de Linha) 345 kV, Arranjo DJM
</t>
  </si>
  <si>
    <t>SECC LT 345 kV Campos - UTE GNA I, C1 (CD), na SE Porto do Açu</t>
  </si>
  <si>
    <t>Espírito Santo</t>
  </si>
  <si>
    <t>Estudo de Atendimento às Cargas da Subestação Itabaiana</t>
  </si>
  <si>
    <t>Estudo de Atendimento à Região de Barreiras</t>
  </si>
  <si>
    <t>SECC LT 230 kV Barreiras II - Rio Grande II, C1, na SE Barreiras</t>
  </si>
  <si>
    <t xml:space="preserve">Circuito Simples 230 kV, 1 x 650 MCM (ACAR 18/19), 10,5 km
Circuito Simples 230 kV, 2 x 795 MCM (TERN), 10,5 km
EL (Entrada de Linha) 230 kV, Arranjo BPT
MIM - 230 kV
MIG-A
</t>
  </si>
  <si>
    <t>Avaliação de solução alternativa à LT 440 kV Fernão Dias – Cabreúva</t>
  </si>
  <si>
    <t>SECC LT 440 kV Bom Jardim - Água Azul, C1 (CD), na SE Fernão Dias</t>
  </si>
  <si>
    <t xml:space="preserve">Circuito Duplo 440 kV, 4 x 636 MCM (GROSBEAK), 32 km
IB (Interligação de Barras) 440 kV, Arranjo DJM
EL (Entrada de Linha) 440 kV, Arranjo DJM
MIM - 440 kV
MIG-A
</t>
  </si>
  <si>
    <t>SECC LT 230 kV Funil - Itapebi, C1 (CD), na SE Itabuna III</t>
  </si>
  <si>
    <t xml:space="preserve">Circuito Duplo 230 kV, 1 x 636.0 MCM (GROSBEAK), 28 km
EL (Entrada de Linha) 230 kV, Arranjo BD4
MIM - 230 kV 
MIG-A
</t>
  </si>
  <si>
    <t>Paraíba</t>
  </si>
  <si>
    <t>LT 230 kV Taubaté - São José dos Campos, C2 (CD)</t>
  </si>
  <si>
    <t xml:space="preserve">Circuito Duplo (C2) 230 kV, 2 x 636.0 MCM (GROSBEAK), 35 km
EL (Entrada de Linha) 230 kV, Arranjo BD4 // SE Taubaté
EL (Entrada de Linha) 230 kV, Arranjo BD4 // SE São José dos Campos
MIM - 230 kV // SE São José dos Campos
MIM - 230 kV // SE Taubaté
</t>
  </si>
  <si>
    <t>LT 230 kV Gravataí 3 - Gravataí 2, C1</t>
  </si>
  <si>
    <t xml:space="preserve">Recapacitação - Circuito Simples 230 kV, 1 x 715.5 MCM (Starling), 13,5 km
</t>
  </si>
  <si>
    <t>Estudo para Escoamento do Potencial Eólico da Área Leste da Região Nordeste</t>
  </si>
  <si>
    <t>Rio Grande do Norte</t>
  </si>
  <si>
    <t>Estudo de Suprimento à Região de Santana do Araguaia</t>
  </si>
  <si>
    <t>LT 230 kV Olindina - Itabaianinha, C1</t>
  </si>
  <si>
    <t xml:space="preserve">Circuito Simples 230 kV, 2 x 795 MCM (TERN), 73 km
EL (Entrada de Linha) 230 kV, Arranjo BD4 // SE Olindina
EL (Entrada de Linha) 230 kV, Arranjo BPT // SE Itabaianinha
MIM - 230 kV // SE Olindina
MIM - 230 kV // SE Itabaianinha
MIG-A // SE Olindina
MIG-A // SE Itabaianinha
</t>
  </si>
  <si>
    <t>SECC LT 230 kV Paulo Afonso III - Itabaiana, C1 (CD), na SE Nossa Senhora da Glória II</t>
  </si>
  <si>
    <t xml:space="preserve">Circuito Duplo 230 kV, 1 x 636 MCM (GROSBEAK), 20 km
EL (Entrada de Linha) 230 kV, Arranjo BD4
MIM - 230 kV
MIG-A
</t>
  </si>
  <si>
    <t>LT 230 kV Laranjal do Jari - Macapá III, C1</t>
  </si>
  <si>
    <t xml:space="preserve">Circuito Simples 230 kV, 2 x 795 MCM (TERN), 230 km
Reator de Linha Fixo 230 kV, 1 x 25 Mvar 3Ф // SE Laranjal do Jari
Reator de Linha Fixo 230 kV, 1 x 25 Mvar 3Ф // SE Macapá III
CRL (Conexão de Reator de Linha Fixo) 230 kV, Arranjo BD4 // SE Laranjal do Jari
CRL (Conexão de Reator de Linha Fixo) 230 kV, Arranjo BD4 // SE Macapá III
EL (Entrada de Linha) 230 kV, Arranjo BD4 // SE Laranjal do Jari
EL (Entrada de Linha) 230 kV, Arranjo BD4 // SE Macapá III
MIM - 230 kV // SE Laranjal do Jari
MIM - 230 kV // SE Macapá III
MIG-A // SE Laranjal do Jari
</t>
  </si>
  <si>
    <t>SECC LT 230 kV Olindina - Catu, C1 (CD), na SE Alagoinhas II</t>
  </si>
  <si>
    <t xml:space="preserve">Circuito Duplo 230 kV, 1 x 636.0 MCM (GROSBEAK), 0.3 km
EL (Entrada de Linha) 230 kV, Arranjo BD4
EL (Entrada de Linha) 230 kV, Arranjo BD4
MIM - 230 kV 
MIM - 230 kV 
</t>
  </si>
  <si>
    <t>GET Especificações e Custos</t>
  </si>
  <si>
    <t>LT 500 kV Assis - Ponta Grossa, C1 e C2 (CD)</t>
  </si>
  <si>
    <t xml:space="preserve">Circuito Duplo 500 kV, 4 x 954.0 MCM (RAIL), 284 km
1º e 2º Reator de Linha Fixo 500 kV, (6 + 1R) x 30  MVar 1Ф // SE Assis
1º e 2º Reator de Linha Fixo 500 kV, (6 + 1R) x 30  MVar 1Ф // SE Ponta Grossa
EL (Entrada de Linha) 500 kV, Arranjo DJM // SE Assis
EL (Entrada de Linha) 500 kV, Arranjo DJM // SE Ponta Grossa
CRL (Conexão de Reator de Linha Fixo) 500 kV, Arranjo DJM // SE Ponta Grossa
CRL (Conexão de Reator de Linha Fixo) 500 kV, Arranjo DJM // SE Assis
</t>
  </si>
  <si>
    <t>LT 525 kV Bateias - Curitiba Leste, C1 e C2 (CD)</t>
  </si>
  <si>
    <t xml:space="preserve">Circuito Duplo 525 kV, 4 x 954.0 MCM (RAIL), 53,5 km (convencional)
Circuito Duplo 525 kV, 4 x 954.0 MCM (RAIL), 25.5 km (compacta)
EL (Entrada de Linha) 525 kV, Arranjo DJM // SE Bateias
EL (Entrada de Linha) 525 kV, Arranjo DJM // SE Curitiba Leste
</t>
  </si>
  <si>
    <t>Estudo para Controle de Tensão e Suprimento ao Extremo Sul da Bahia</t>
  </si>
  <si>
    <t>LT 230 kV Medeiros Neto II - Teixeira de Freitas II, C1 e C2 (CD)</t>
  </si>
  <si>
    <t xml:space="preserve">Circuito Duplo 230 kV, 1 x 954.0 MCM (RAIL), 59 km
EL (Entrada de Linha) 230 kV, Arranjo BD4 // SE Medeiros Neto II
EL (Entrada de Linha) 230 kV, Arranjo BD4 // SE Teixeira de Freitas II
MIM - 230 kV // SE Teixeira de Freitas II
MIM - 230 kV // SE Medeiros Neto II
MIG-A // SE Teixeira de Freitas II
</t>
  </si>
  <si>
    <t>Atendimento a Niterói Magé e São Gonçalo</t>
  </si>
  <si>
    <t>LT 345 kV Comperj - Venda das Pedras, C1</t>
  </si>
  <si>
    <t xml:space="preserve">Circuito Simples 345 kV, 3 x 795 MCM (TERN), 16 km
EL (Entrada de Linha) 345 kV, Arranjo DJM // SE Comperj
EL (Entrada de Linha) 345 kV, Arranjo DJM // SE Venda das Pedras
IB (Interligação de Barras) 345 kV, Arranjo DJM // SE Comperj
MIM - 345 kV // SE Comperj
MIG-A // SE Comperj
</t>
  </si>
  <si>
    <t>LT 345 kV Venda das Pedras - Sete Pontes, C1 e C2 (CD)</t>
  </si>
  <si>
    <t xml:space="preserve">Circuito Duplo 345 kV, 3 x 795 MCM (TERN), 34 km
Circuito Duplo 345 kV, 3 x 795 MCM (TERN), 4 km
Circuito Duplo 345 kV, 3 x 795 MCM (TERN), 4 km
EL (Entrada de Linha) 345 kV, Arranjo DJM // SE Venda das Pedras
EL (Entrada de Linha) 345 kV, Arranjo BD4 // SE Sete Pontes
IB (Interligação de Barras) 345 kV, Arranjo DJM // SE Venda das Pedras
MIM - 345 kV // SE Venda das Pedras
MIG-A // SE Venda das Pedras
</t>
  </si>
  <si>
    <t>LT 500 kV Morro do Chapéu II - Poções III, C1</t>
  </si>
  <si>
    <t xml:space="preserve">Circuito Simples 500 kV, 6 x 795.0 MCM (TERN), 358 km
1º Reator de Linha Fixo 500 kV, (3 + 1R) x 63.3  MVar 1Ф // SE Poções III
1º Reator de Linha Fixo 500 kV, 1 x 63.3  MVar 1Ф // SE Morro do Chapéu II
CRL (Conexão de Reator de Linha Fixo) 500 kV, Arranjo DJM // SE Morro do Chapéu II
CRL (Conexão de Reator de Linha Fixo) 500 kV, Arranjo DJM // SE Poções III
EL (Entrada de Linha) 500 kV, Arranjo DJM // SE Poções III
EL (Entrada de Linha) 500 kV, Arranjo DJM // SE Morro do Chapéu II
IB (Interligação de Barras) 500 kV, Arranjo DJM // SE Morro do Chapéu II
IB (Interligação de Barras) 500 kV, Arranjo DJM // SE Poções III
MIM - 500 kV // SE Morro do Chapéu II
MIM - 500 kV // SE Poções III
MIG-A // SE Poções III
MIG-A // SE Morro do Chapéu II
</t>
  </si>
  <si>
    <t>LT 500 kV Medeiros Neto II - João Neiva 2, C1</t>
  </si>
  <si>
    <t xml:space="preserve">Circuito Simples 500 kV, 6 x 795.0 MCM (TERN), 283 km
1º Reator de Linha Fixo 500 kV, (3 + 1R) x 71.6  MVar 1Ф // SE João Neiva 2
1º Reator de Linha Fixo 500 kV, 1 x 71.6  MVar 1Ф // SE Medeiros Neto II
CRL (Conexão de Reator de Linha Fixo) 500 kV, Arranjo DJM // SE Medeiros Neto II
CRL (Conexão de Reator de Linha Fixo) 500 kV, Arranjo DJM // SE João Neiva 2
EL (Entrada de Linha) 500 kV, Arranjo DJM // SE João Neiva 2
EL (Entrada de Linha) 500 kV, Arranjo DJM // SE Medeiros Neto II
IB (Interligação de Barras) 500 kV, Arranjo DJM // SE João Neiva 2
MIM - 500 kV // SE João Neiva 2
MIG-A // SE João Neiva 2
</t>
  </si>
  <si>
    <t>LT 500 kV Poções III - Medeiros Neto II, C1</t>
  </si>
  <si>
    <t xml:space="preserve">Circuito Simples 500 kV, 6 x 795.0 MCM (TERN), 328 km
1º Reator de Linha Fixo 500 kV, (3 + 1R) x 83,3  MVar 1Ф // SE Medeiros Neto II
1º Reator de Linha Fixo 500 kV, (3 + 1R) x 83,3  MVar 1Ф // SE Poções III
CRL (Conexão de Reator de Linha Fixo) 500 kV, Arranjo DJM // SE Medeiros Neto II
CRL (Conexão de Reator de Linha Fixo) 500 kV, Arranjo DJM // SE Poções III
EL (Entrada de Linha) 500 kV, Arranjo DJM // SE Medeiros Neto II
EL (Entrada de Linha) 500 kV, Arranjo DJM // SE Poções III
IB (Interligação de Barras) 500 kV, Arranjo DJM // SE Medeiros Neto II
MIM - 500 kV // SE Medeiros Neto II
</t>
  </si>
  <si>
    <t>Integração de Humaitá ao SIN e Reavaliação do Atendimento a Porto Velho</t>
  </si>
  <si>
    <t>SECC LT 230 kV Porto Velho - Coletora Porto Velho, C2, na SE Caladinho II</t>
  </si>
  <si>
    <t xml:space="preserve">Circuito Simples 230 kV, 2 x 954 MCM (RAIL), 1 km
Circuito Simples 230 kV, 2 x 954 MCM (RAIL), 1 km
EL (Entrada de Linha) 230 kV, Arranjo BD4
MIM - 230 kV
</t>
  </si>
  <si>
    <t>Estudo de Acesso das PCHs Fundãozinho, Areado e Bandeirante e Conexão da Enersul na Região de Paraíso no Estado do Mato Grosso do Sul</t>
  </si>
  <si>
    <t>SECC LT 230 kV Campo Grande 2 - Chapadão, C1 (CD), na SE Paraíso 2</t>
  </si>
  <si>
    <t xml:space="preserve">Circuito Duplo 230 kV, 2 x 795 MCM (Drake), 1 km
EL (Entrada de Linha) 230 kV, Arranjo BD4
MIM - 230 kV
</t>
  </si>
  <si>
    <t>LT 230 kV Campo Grande 2 - Paraíso 2, C2</t>
  </si>
  <si>
    <t xml:space="preserve">Circuito Simples 230 kV, 2 x 795 MCM (Drake), 240 km
Reator de Linha Manobrável 230 kV, 1 x 20 Mvar 3Ф // SE Campo Grande 2
Reator de Linha Manobrável 230 kV, 1 x 20 Mvar 3Ф // SE Paraíso 2
EL (Entrada de Linha) 230 kV, Arranjo BD4 // SE Campo Grande 2
EL (Entrada de Linha) 230 kV, Arranjo BD4 // SE Paraíso 2
CRL (Conexão de Reator de Linha Man.) 230 kV, Arranjo BD4 // SE Campo Grande 2
CRL (Conexão de Reator de Linha Man.) 230 kV, Arranjo BD4 // SE Paraíso 2
MIM - 230 kV // SE Campo Grande 2
MIM - 230 kV // SE Paraíso 2
MIG-A // SE Paraíso 2
</t>
  </si>
  <si>
    <t>LT 230 kV Paraíso 2 - Chapadão, C2</t>
  </si>
  <si>
    <t xml:space="preserve">Circuito Simples 230 kV, 2 x 795 MCM (Drake), 60 km
EL (Entrada de Linha) 230 kV, Arranjo BD4 // SE Chapadão
EL (Entrada de Linha) 230 kV, Arranjo BD4 // SE Paraíso 2
MIM - 230 kV // SE Paraíso 2
MIM - 230 kV // SE Chapadão
MIG-A // SE Chapadão
</t>
  </si>
  <si>
    <t>Análise de viabilidade de seccionamento da LT 345 kV Venda das Pedras - Macaé na SE Lagos</t>
  </si>
  <si>
    <t>SECC LT 345 kV Venda das Pedras - Macaé, C1 (CD), na SE Lagos</t>
  </si>
  <si>
    <t xml:space="preserve">Circuito Duplo 345 kV, 2 x 954.0 MCM (RAIL), 2 km
EL (Entrada de Linha) 345 kV, Arranjo DJM
EL (Entrada de Linha) 345 kV, Arranjo DJM
IB (Interligação de Barras) 345 kV, Arranjo DJM
IB (Interligação de Barras) 345 kV, Arranjo DJM
MIM - 345 kV 
MIG-A
</t>
  </si>
  <si>
    <t>LT 230 kV Cícero Dantas - Olindina, C1 e C2 (CS)</t>
  </si>
  <si>
    <t xml:space="preserve">Circuito Simples 230 kV, 1 x 636.0 MCM (GROSBEAK), 81 km
Circuito Simples 230 kV, 1 x 636.0 MCM (GROSBEAK), 81 km
</t>
  </si>
  <si>
    <t>Estudo de Suprimento à Região de Novo Progresso</t>
  </si>
  <si>
    <t>Estudo de Atendimento à Região Norte do Estado do Espírito Santo</t>
  </si>
  <si>
    <t>LT 230 kV Governador Valadares 6 - Verona, C1</t>
  </si>
  <si>
    <t xml:space="preserve">Circuito Simples 230 kV, 1 x 1113 MCM (BLUEJAY), 161 km
EL (Entrada de Linha) 230 kV, Arranjo BD4 // SE Governador Valadares 6
EL (Entrada de Linha) 230 kV, Arranjo BD4 // SE Verona
MIM - 230 kV // SE Verona
MIM - 230 kV // SE Governador Valadares 6
MIG-A // SE Verona
MIG-A // SE Governador Valadares 6
</t>
  </si>
  <si>
    <t>Estudo de Suprimento às Regiões de Açailândia, Buriticupu, Vitorino Freire (MA) e Dom Eliseu (PA)</t>
  </si>
  <si>
    <t>Reavaliação do sistema de atendimento a Novo Progresso</t>
  </si>
  <si>
    <t>LT 230 kV Cachimbo - Novo Progresso RB, C1</t>
  </si>
  <si>
    <t xml:space="preserve">Circuito Simples 230 kV, 1 x 795 MCM (TERN), 227 km
Reator de Linha Fixo 230 kV, 1 x 10 Mvar 3Ф // SE Cachimbo
Reator de Linha Fixo 230 kV, 1 x 10 Mvar 3Ф // SE Novo Progresso RB
EL (Entrada de Linha) 230 kV, Arranjo BD4 // SE Cachimbo
EL (Entrada de Linha) 230 kV, Arranjo BD4 // SE Novo Progresso RB
CRL (Conexão de Reator de Linha Fixo) 230 kV, Arranjo BD4 // SE Cachimbo
CRL (Conexão de Reator de Linha Fixo) 230 kV, Arranjo BD4 // SE Novo Progresso RB
MIM - 230 kV // SE Cachimbo
MIM - 230 kV // SE Novo Progresso RB
</t>
  </si>
  <si>
    <t>LT 230 kV Cláudia - Cachimbo, C1</t>
  </si>
  <si>
    <t xml:space="preserve">Circuito Simples 230 kV, 1 x 795 MCM (TERN), 278 km
Reator de Linha Fixo 230 kV, 1 x 15 Mvar 3Ф // SE Cláudia
Reator de Linha Fixo 230 kV, 1 x 15 Mvar 3Ф // SE Cachimbo
EL (Entrada de Linha) 230 kV, Arranjo BD4 // SE Cláudia
EL (Entrada de Linha) 230 kV, Arranjo BD4 // SE Cachimbo
CRL (Conexão de Reator de Linha Fixo) 230 kV, Arranjo BD4 // SE Cachimbo
CRL (Conexão de Reator de Linha Fixo) 230 kV, Arranjo BD4 // SE Cláudia
MIM - 230 kV // SE Cláudia
MIM - 230 kV // SE Cachimbo
</t>
  </si>
  <si>
    <t>SECC LT 345 kV Pirapora 2 - Várzea da Palma, C1 (CD), na SE Buritizeiro 3</t>
  </si>
  <si>
    <t xml:space="preserve">Circuito Duplo 345 kV, 2 x 900 MCM (RUDDY), 36,9 km
EL (Entrada de Linha) 345 kV, Arranjo DJM
IB (Interligação de Barras) 345 kV, Arranjo DJM
MIM - 345 kV
MIG-A
</t>
  </si>
  <si>
    <t>SECC LT 345 kV Pirapora 2 - Três Marias, C1 (CD), na SE Buritizeiro 3</t>
  </si>
  <si>
    <t xml:space="preserve">Circuito Duplo 345 kV, 2 x 1113 MCM (BLUEJAY), 15,3 km
EL (Entrada de Linha) 345 kV, Arranjo DJM
IB (Interligação de Barras) 345 kV, Arranjo DJM
MIM - 345 kV
MIG-A
</t>
  </si>
  <si>
    <t>SECC LT 345 kV Itutinga - Juiz de Fora 1, C1 (CD), na SE Santos Dumont 2</t>
  </si>
  <si>
    <t xml:space="preserve">Circuito Duplo 345 kV, 2 x 900 MCM (RUDDY), 9 km
EL (Entrada de Linha) 345 kV, Arranjo DJM
IB (Interligação de Barras) 345 kV, Arranjo DJM
MIM - 345 kV
MIG-A
</t>
  </si>
  <si>
    <t>SECC LT 500 kV Bom Despacho 3 - Ouro Preto 2, C1, na SE São Gonçalo do Pará</t>
  </si>
  <si>
    <t xml:space="preserve">Circuito Simples 500 kV, 4 x 636 MCM (GROSBEAK), 0,6 km
Circuito Simples 500 kV, 4 x 636 MCM (GROSBEAK), 0,6 km
EL (Entrada de Linha) 500 kV, Arranjo DJM
IB (Interligação de Barras) 500 kV, Arranjo DJM
MIM - 500 kV
MIG-A
</t>
  </si>
  <si>
    <t>SECC LT 500 kV Itumbiara - Nova Ponte, C1 (CD), na SE Nova Ponte 3</t>
  </si>
  <si>
    <t xml:space="preserve">Circuito Duplo 500 kV, 3 x 954.0 MCM (RAIL), 36 km
EL (Entrada de Linha) 500 kV, Arranjo DJM
IB (Interligação de Barras) 500 kV, Arranjo DJM
MIM - 500 kV
MIG-A
</t>
  </si>
  <si>
    <t>LT 345 kV Viana 2 - Viana, C3</t>
  </si>
  <si>
    <t xml:space="preserve">Circuito Simples 345 kV, 2 x 954 MCM (RAIL), 7 km
EL (Entrada de Linha) 345 kV, Arranjo DJM // SE Viana 2
EL (Entrada de Linha) 345 kV, Arranjo DJM // SE Viana
IB (Interligação de Barras) 345 kV, Arranjo DJM // SE Viana 2
IB (Interligação de Barras) 345 kV, Arranjo DJM // SE Viana
MIM - 345 kV // SE Viana 2
MIM - 345 kV // SE Viana
MIG-A // SE Viana
</t>
  </si>
  <si>
    <t>LT 500 kV Nova Ponte 3 - Araraquara 2, C2</t>
  </si>
  <si>
    <t xml:space="preserve">Circuito Simples 500 kV, 6 x 795 MCM (TERN), 307 km
Reator de Linha Fixo 500 kV, 3 x 75 Mvar 1Ф // SE Nova Ponte 3
Reator de Linha Fixo 500 kV, 3 x 75 Mvar 1Ф // SE Araraquara 2
CRL (Conexão de Reator de Linha Fixo) 500 kV, Arranjo DJM // SE Nova Ponte 3
CRL (Conexão de Reator de Linha Fixo) 500 kV, Arranjo DJM // SE Araraquara 2
EL (Entrada de Linha) 500 kV, Arranjo DJM // SE Nova Ponte 3
EL (Entrada de Linha) 500 kV, Arranjo DJM // SE Araraquara 2
IB (Interligação de Barras) 500 kV, Arranjo DJM // SE Araraquara 2
MIM - 500 kV // SE Araraquara 2
MIG-A // SE Araraquara 2
</t>
  </si>
  <si>
    <t>LT 500 kV Nova Ponte 3 - Araraquara 2, C1</t>
  </si>
  <si>
    <t xml:space="preserve">Circuito Simples 500 kV, 6 x 795 MCM (TERN), 307 km
Reator de Linha Fixo 500 kV, (3+1R) x 75 Mvar 1Ф // SE Nova Ponte 3
Reator de Linha Fixo 500 kV, (3+1R) x 75 Mvar 1Ф // SE Araraquara 2
CRL (Conexão de Reator de Linha Fixo) 500 kV, Arranjo DJM // SE Nova Ponte 3
CRL (Conexão de Reator de Linha Fixo) 500 kV, Arranjo DJM // SE Araraquara 2
EL (Entrada de Linha) 500 kV, Arranjo DJM // SE Nova Ponte 3
EL (Entrada de Linha) 500 kV, Arranjo DJM // SE Araraquara 2
MIG-A // SE Araraquara 2
</t>
  </si>
  <si>
    <t>LT 500 kV Buritizeiro 3 - São Gotardo 2, C1</t>
  </si>
  <si>
    <t xml:space="preserve">Circuito Simples 500 kV, 6 x 795 MCM (TERN), 237,8 km
Reator de Linha Fixo 500 kV, (3+1R) x 60 Mvar 1Ф // SE São Gotardo 2
Reator de Linha Fixo 500 kV, 3 x 60 Mvar 1Ф // SE Buritizeiro 3
CRL (Conexão de Reator de Linha Fixo) 500 kV, Arranjo DJM // SE São Gotardo 2
CRL (Conexão de Reator de Linha Fixo) 500 kV, Arranjo DJM // SE Buritizeiro 3
EL (Entrada de Linha) 500 kV, Arranjo DJM // SE Buritizeiro 3
EL (Entrada de Linha) 500 kV, Arranjo DJM // SE São Gotardo 2
MIG-A // SE São Gotardo 2
</t>
  </si>
  <si>
    <t>LT 500 kV Buritizeiro 3 - São Gonçalo do Pará, C1</t>
  </si>
  <si>
    <t xml:space="preserve">Circuito Simples 500 kV, 6 x 795 MCM (TERN), 351,5 km
Reator de Linha Fixo 500 kV, (3+1R) x 83,33 Mvar 1Ф // SE São Gonçalo do Pará
Reator de Linha Fixo 500 kV, 1 x 83,33 Mvar 1Ф // SE Buritizeiro 3
EL (Entrada de Linha) 500 kV, Arranjo DJM // SE São Gonçalo do Pará
EL (Entrada de Linha) 500 kV, Arranjo DJM // SE Buritizeiro 3
CRL (Conexão de Reator de Linha Fixo) 500 kV, Arranjo DJM // SE São Gonçalo do Pará
CRL (Conexão de Reator de Linha Fixo) 500 kV, Arranjo DJM // SE Buritizeiro 3
IB (Interligação de Barras) 500 kV, Arranjo DJM // SE São Gonçalo do Pará
MIM - 500 kV // SE São Gonçalo do Pará
MIG-A // SE São Gonçalo do Pará
</t>
  </si>
  <si>
    <t>LT 500 kV Pirapora 2 - Buritizeiro 3, C1 e C2 (CD)</t>
  </si>
  <si>
    <t xml:space="preserve">Circuito Duplo 500 kV, 4 x 954 MCM (RAIL), 35,1 km
EL (Entrada de Linha) 500 kV, Arranjo DJM // SE Pirapora 2
EL (Entrada de Linha) 500 kV, Arranjo DJM // SE Buritizeiro 3
IB (Interligação de Barras) 500 kV, Arranjo DJM // SE Pirapora 2
MIM - 500 kV // SE Pirapora 2
MIG-A // SE Pirapora 2
</t>
  </si>
  <si>
    <t>LT 500 kV Paracatu 4 - Nova Ponte 3, C2</t>
  </si>
  <si>
    <t xml:space="preserve">Circuito Simples 500 kV, 6 x 795 MCM (TERN), 292 km
Reator de Linha Fixo 500 kV, 3 x 75 Mvar 1Ф // SE Paracatu 4
Reator de Linha Fixo 500 kV, 3 x 75 Mvar 1Ф // SE Nova Ponte 3
CRL (Conexão de Reator de Linha Fixo) 500 kV, Arranjo DJM // SE Nova Ponte 3
CRL (Conexão de Reator de Linha Fixo) 500 kV, Arranjo DJM // SE Paracatu 4
EL (Entrada de Linha) 500 kV, Arranjo DJM // SE Nova Ponte 3
EL (Entrada de Linha) 500 kV, Arranjo DJM // SE Paracatu 4
IB (Interligação de Barras) 500 kV, Arranjo DJM // SE Nova Ponte 3
MIM - 500 kV // SE Nova Ponte 3
MIG-A // SE Paracatu 4
MIG-A // SE Nova Ponte 3
</t>
  </si>
  <si>
    <t>LT 500 kV Paracatu 4 - Nova Ponte 3, C1</t>
  </si>
  <si>
    <t xml:space="preserve">Circuito Simples 500 kV, 6 x 795 MCM (TERN), 292 km
Reator de Linha Fixo 500 kV, (3+1R) x 75 Mvar 1Ф // SE Paracatu 4
Reator de Linha Fixo 500 kV, (3+1R) x 75 Mvar 1Ф // SE Nova Ponte 3
CRL (Conexão de Reator de Linha Fixo) 500 kV, Arranjo DJM // SE Nova Ponte 3
CRL (Conexão de Reator de Linha Fixo) 500 kV, Arranjo DJM // SE Paracatu 4
EL (Entrada de Linha) 500 kV, Arranjo DJM // SE Nova Ponte 3
EL (Entrada de Linha) 500 kV, Arranjo DJM // SE Paracatu 4
MIG-A // SE Paracatu 4
</t>
  </si>
  <si>
    <t>LT 500 kV Capelinha 3 - Governador Valadares 6, C2</t>
  </si>
  <si>
    <t xml:space="preserve">Circuito Simples 500 kV, 6 x 795 MCM (TERN), 141 km
Reator de Linha Fixo 500 kV, 3 x 24,5 Mvar 1Ф // SE Governador Valadares 6
Reator de Linha Fixo 500 kV, 3 x 24,5 Mvar 1Ф // SE Capelinha 3
EL (Entrada de Linha) 500 kV, Arranjo DJM // SE Governador Valadares 6
EL (Entrada de Linha) 500 kV, Arranjo DJM // SE Capelinha 3
CRL (Conexão de Reator de Linha Fixo) 500 kV, Arranjo DJM // SE Governador Valadares 6
CRL (Conexão de Reator de Linha Fixo) 500 kV, Arranjo DJM // SE Capelinha 3
IB (Interligação de Barras) 500 kV, Arranjo DJM // SE Governador Valadares 6
IB (Interligação de Barras) 500 kV, Arranjo DJM // SE Capelinha 3
MIM - 500 kV // SE Governador Valadares 6
MIM - 500 kV // SE Capelinha 3
MIG-A // SE Governador Valadares 6
MIG-A // SE Capelinha 3
</t>
  </si>
  <si>
    <t>LT 500 kV Capelinha 3 - Governador Valadares 6, C1</t>
  </si>
  <si>
    <t xml:space="preserve">Circuito Simples 500 kV, 6 x 795 MCM (TERN), 141 km
Reator de Linha Fixo 500 kV, (3+1R) x 24,5 Mvar 1Ф // SE Governador Valadares 6
Reator de Linha Fixo 500 kV, (3+1R) x 24,5 Mvar 1Ф // SE Capelinha 3
EL (Entrada de Linha) 500 kV, Arranjo DJM // SE Governador Valadares 6
EL (Entrada de Linha) 500 kV, Arranjo DJM // SE Capelinha 3
CRL (Conexão de Reator de Linha Fixo) 500 kV, Arranjo DJM // SE Governador Valadares 6
CRL (Conexão de Reator de Linha Fixo) 500 kV, Arranjo DJM // SE Capelinha 3
IB (Interligação de Barras) 500 kV, Arranjo DJM // SE Governador Valadares 6
MIM - 500 kV // SE Governador Valadares 6
MIG-A // SE Governador Valadares 6
</t>
  </si>
  <si>
    <t>LT 500 kV Janaúba 6 - Capelinha 3, C2</t>
  </si>
  <si>
    <t xml:space="preserve">Circuito Simples 500 kV, 6 x 795 MCM (TERN), 232,9 km
Reator de Linha Fixo 500 kV, 3 x 60 Mvar 1Ф // SE Janaúba 6
Reator de Linha Fixo 500 kV, 3 x 60 Mvar 1Ф // SE Capelinha 3
EL (Entrada de Linha) 500 kV, Arranjo DJM // SE Janaúba 6
EL (Entrada de Linha) 500 kV, Arranjo DJM // SE Capelinha 3
CRL (Conexão de Reator de Linha Fixo) 500 kV, Arranjo DJM // SE Capelinha 3
CRL (Conexão de Reator de Linha Fixo) 500 kV, Arranjo DJM // SE Janaúba 6
IB (Interligação de Barras) 500 kV, Arranjo DJM // SE Janaúba 6
MIM - 500 kV // SE Janaúba 6
MIG-A // SE Janaúba 6
</t>
  </si>
  <si>
    <t>LT 500 kV Janaúba 6 - Capelinha 3, C1</t>
  </si>
  <si>
    <t xml:space="preserve">Circuito Simples 500 kV, 6 x 795 MCM (TERN), 232,9 km
Reator de Linha Fixo 500 kV, 3 x 60 Mvar 1Ф // SE Janaúba 6
Reator de Linha Fixo 500 kV, 3 x 60 Mvar 1Ф // SE Capelinha 3
EL (Entrada de Linha) 500 kV, Arranjo DJM // SE Janaúba 6
EL (Entrada de Linha) 500 kV, Arranjo DJM // SE Capelinha 3
CRL (Conexão de Reator de Linha Fixo) 500 kV, Arranjo DJM // SE Janaúba 6
CRL (Conexão de Reator de Linha Fixo) 500 kV, Arranjo DJM // SE Capelinha 3
</t>
  </si>
  <si>
    <t>LT 500 kV Janaúba 6 - Janaúba 3, C1 e C2 (CD)</t>
  </si>
  <si>
    <t xml:space="preserve">Circuito Duplo 500 kV, 4 x 954 MCM (RAIL), 44 km
EL (Entrada de Linha) 500 kV, Arranjo DJM // SE Janaúba 6
EL (Entrada de Linha) 500 kV, Arranjo DJM // SE Janaúba 3
MIG-A // SE Janaúba 3
</t>
  </si>
  <si>
    <t>LT 500 kV João Neiva 2 - Viana 2, C1</t>
  </si>
  <si>
    <t xml:space="preserve">Circuito Simples 500 kV, 6 x 795 MCM (TERN), 77,5 km
EL (Entrada de Linha) 500 kV, Arranjo DJM // SE João Neiva 2
EL (Entrada de Linha) 500 kV, Arranjo DJM // SE Viana 2
IB (Interligação de Barras) 500 kV, Arranjo DJM // SE Viana 2
MIM - 500 kV // SE Viana 2
MIG-A // SE João Neiva 2
MIG-A // SE Viana 2
</t>
  </si>
  <si>
    <t>LT 500 kV Jaíba - Janaúba 6, C1 e C2 (CD)</t>
  </si>
  <si>
    <t xml:space="preserve">Circuito Duplo 500 kV, 4 x 954 MCM (RAIL), 109 km
EL (Entrada de Linha) 500 kV, Arranjo DJM // SE Jaíba
EL (Entrada de Linha) 500 kV, Arranjo DJM // SE Janaúba 6
</t>
  </si>
  <si>
    <t>LT 500 kV Jaguara - Estreito, C2</t>
  </si>
  <si>
    <t xml:space="preserve">Circuito Simples 500 kV, 4 x 954 MCM (RAIL), 45,4 km
EL (Entrada de Linha) 500 kV, Arranjo BDDD // SE Jaguara
EL (Entrada de Linha) 500 kV, Arranjo DJM // SE Estreito
IB (Interligação de Barras) 500 kV, Arranjo DJM // SE Estreito
MIM - 500 kV // SE Jaguara
MIM - 500 kV // SE Estreito
MIG-A // SE Jaguara
MIG-A // SE Estreito
</t>
  </si>
  <si>
    <t>LT 500 kV Itabirito 2 - Santos Dumont 2, C1</t>
  </si>
  <si>
    <t xml:space="preserve">Circuito Simples 500 kV, 4 x 954 MCM (RAIL), 142 km
EL (Entrada de Linha) 500 kV, Arranjo DJM // SE Itabirito 2
EL (Entrada de Linha) 500 kV, Arranjo DJM // SE Santos Dumont 2
IB (Interligação de Barras) 500 kV, Arranjo DJM // SE Itabirito 2
IB (Interligação de Barras) 500 kV, Arranjo DJM // SE Santos Dumont 2
MIM - 500 kV // SE Itabirito 2
MIM - 500 kV // SE Santos Dumont 2
MIG-A // SE Itabirito 2
</t>
  </si>
  <si>
    <t>LT 500 kV Arinos 2 - Paracatu 4, C2</t>
  </si>
  <si>
    <t xml:space="preserve">Circuito Simples 500 kV, 4 x 954 MCM (RAIL), 214 km
Reator de Linha Fixo 500 kV, 3 x 24,5 Mvar 1Ф // SE Arinos 2
Reator de Linha Fixo 500 kV, 3 x 24,5 Mvar 1Ф // SE Arinos 2
CRL (Conexão de Reator de Linha Fixo) 500 kV, Arranjo DJM // SE Arinos 2
CRL (Conexão de Reator de Linha Fixo) 500 kV, Arranjo DJM // SE Paracatu 4
EL (Entrada de Linha) 500 kV, Arranjo DJM // SE Arinos 2
EL (Entrada de Linha) 500 kV, Arranjo DJM // SE Paracatu 4
IB (Interligação de Barras) 500 kV, Arranjo DJM // SE Arinos 2
IB (Interligação de Barras) 500 kV, Arranjo DJM // SE Paracatu 4
MIM - 500 kV // SE Arinos 2
MIM - 500 kV // SE Paracatu 4
MIG-A // SE Arinos 2
</t>
  </si>
  <si>
    <t>LT 500 kV Arinos 2 - Paracatu 4, C1</t>
  </si>
  <si>
    <t xml:space="preserve">Circuito Simples 500 kV, 4 x 954 MCM (RAIL), 214 km
Reator de Linha Fixo 500 kV, (3+1R) x 24,5 Mvar 1Ф // SE Arinos 2
Reator de Linha Fixo 500 kV, (3+1R) x 24,5 Mvar 1Ф // SE Paracatu 4
CRL (Conexão de Reator de Linha Fixo) 500 kV, Arranjo DJM // SE Arinos 2
CRL (Conexão de Reator de Linha Fixo) 500 kV, Arranjo DJM // SE Paracatu 4
EL (Entrada de Linha) 500 kV, Arranjo DJM // SE Arinos 2
EL (Entrada de Linha) 500 kV, Arranjo DJM // SE Paracatu 4
IB (Interligação de Barras) 500 kV, Arranjo DJM // SE Arinos 2
IB (Interligação de Barras) 500 kV, Arranjo DJM // SE Paracatu 4
MIM - 500 kV // SE Arinos 2
MIM - 500 kV // SE Paracatu 4
MIG-A // SE Arinos 2
</t>
  </si>
  <si>
    <t>LT 440 kV Araraquara 2 - Araraquara, C3</t>
  </si>
  <si>
    <t xml:space="preserve">Circuito Simples 440 kV, 4 x 954 MCM (RAIL), 11 km
EL (Entrada de Linha) 440 kV, Arranjo DJM // SE Araraquara 2
EL (Entrada de Linha) 440 kV, Arranjo DJM // SE Araraquara
IB (Interligação de Barras) 440 kV, Arranjo DJM // SE Araraquara
IB (Interligação de Barras) 440 kV, Arranjo DJM // SE Araraquara 2
MIM - 440 kV // SE Araraquara
MIM - 440 kV // SE Araraquara 2
MIG-A // SE Araraquara
</t>
  </si>
  <si>
    <t>Estudo de Atendimento Elétrico ao Estado de Santa Catarina: Região Oeste</t>
  </si>
  <si>
    <t>LT 230 kV Abdon Batista - Barra Grande, C3</t>
  </si>
  <si>
    <t xml:space="preserve">Circuito Simples 230 kV, 1 x 1113 MCM (BLUEJAY), 26,7 km
EL (Entrada de Linha) 230 kV, Arranjo BD4 // SE Abdon Batista
EL (Entrada de Linha) 230 kV, Arranjo BD4 // SE Barra Grande
MIM - 230 kV // SE Abdon Batista
MIM - 230 kV // SE Barra Grande
MIG-A // SE Barra Grande
MIG-A // SE Abdon Batista
</t>
  </si>
  <si>
    <t>LT 230 kV Abdon Batista - Videira, C1 e C2 (CD)</t>
  </si>
  <si>
    <t xml:space="preserve">Circuito Duplo 230 kV, 2 x 477 MCM (HAWK), 63,4 km
EL (Entrada de Linha) 230 kV, Arranjo BD4 // SE Abdon Batista
EL (Entrada de Linha) 230 kV, Arranjo BD4 // SE Videira
MIM - 230 kV // SE Abdon Batista
MIM - 230 kV // SE Videira
</t>
  </si>
  <si>
    <t>LT 230 kV Mauá 3 - Manaus, C1</t>
  </si>
  <si>
    <t xml:space="preserve">Circuito Simples 230 kV, 2 x 954.0 MCM (RAIL), 3.85 km - Trecho Aéreo
Circuito Simples 230 kV, 1 x 2.000 mm^2 (XLPE - Cobre), 9 km - Trecho Subterrâneo
EL (Entrada de Linha) 230 kV, Arranjo BD4 // SE Mauá 3
EL (Entrada de Linha) 230 kV, Arranjo BD4 // SE Manaus
MIM - 230 kV // SE Mauá 3
MIM - 230 kV // SE Manaus
MIG-A // SE Mauá 3
MIG-A // SE Manaus
</t>
  </si>
  <si>
    <t>LT 525 kV Capivari do Sul - Siderópolis 2, C1</t>
  </si>
  <si>
    <t xml:space="preserve">Circuito Simples 525 kV, 4 x 954 MCM (Rail), 249 km
Reator de Linha Fixo 525 kV, (3+1R) x 33,3 Mvar 1Ф // SE Siderópolis 2
EL (Entrada de Linha) 525 kV, Arranjo DJM // SE Capivari do Sul
EL (Entrada de Linha) 525 kV, Arranjo DJM // SE Siderópolis 2
IB (Interligação de Barras) 525 kV, Arranjo DJM // SE Siderópolis 2
CRL (Conexão de Reator de Linha Fixo) 525 kV, Arranjo DJM // SE Capivari do Sul
MIM - 525 kV // SE Siderópolis 2
MIG-A // SE Capivari do Sul
MIG-A // SE Siderópolis 2
</t>
  </si>
  <si>
    <t>Expansão das Interligações Norte-Sudeste e Norte-Nordeste Parte II</t>
  </si>
  <si>
    <t>Estudo de Escoamento de Geração na Região Nordeste - Volume 1: Área Sul</t>
  </si>
  <si>
    <t>LT 500 kV Xingó - Camaçari II, C1 e C2 (CD)</t>
  </si>
  <si>
    <t xml:space="preserve">Circuito Duplo 500 kV, 4 x 795 MCM (TERN), 346 km
Reator de Linha Manobrável 500 kV, (6+1R) x 45,3 Mvar 1Ф // SE Xingó
Reator de Linha Manobrável 500 kV, (6+1R) x 45,3 Mvar 1Ф // SE Camaçari II
CRL (Conexão de Reator de Linha Fixo) 500 kV, Arranjo DJM // SE Xingó
CRL (Conexão de Reator de Linha Fixo) 500 kV, Arranjo DJM // SE Camaçari II
EL (Entrada de Linha) 500 kV, Arranjo DJM // SE Xingó
EL (Entrada de Linha) 500 kV, Arranjo DJM // SE Camaçari II
IB (Interligação de Barras) 500 kV, Arranjo DJM // SE Xingó
IB (Interligação de Barras) 500 kV, Arranjo DJM // SE Camaçari II
MIM - 500 kV // SE Xingó
MIM - 500 kV // SE Camaçari II
MIG-A // SE Xingó
MIG-A // SE Camaçari II
</t>
  </si>
  <si>
    <t>LT 500 kV Buritirama - Barra II, C1</t>
  </si>
  <si>
    <t xml:space="preserve">Circuito Simples 500 kV, 4 x 954 MCM (RAIL), 103 km
EL (Entrada de Linha) 500 kV, Arranjo DJM // SE Buritirama
IB (Interligação de Barras) 500 kV, Arranjo DJM // SE Buritirama
IB (Interligação de Barras) 500 kV, Arranjo DJM // SE Barra II
EL (Entrada de Linha) 500 kV, Arranjo DJM // SE Barra II
MIM - 500 kV // SE Buritirama
MIM - 500 kV // SE Barra II
MIG-A // SE Buritirama
</t>
  </si>
  <si>
    <t>LT 500 kV Jaíba - Buritizeiro 3, C2</t>
  </si>
  <si>
    <t xml:space="preserve">Circuito Simples 500 kV, 6 x 795 MCM (TERN), 291 km
Reator de Linha Fixo 500 kV, 3 x 75 Mvar 1Ф // SE Jaíba
Reator de Linha Fixo 500 kV, 3 x 75 Mvar 1Ф // SE Buritizeiro 3
EL (Entrada de Linha) 500 kV, Arranjo DJM // SE Jaíba
EL (Entrada de Linha) 500 kV, Arranjo DJM // SE Buritizeiro 3
CRL (Conexão de Reator de Linha Man.) 500 kV, Arranjo DJM // SE Jaíba
CRL (Conexão de Reator de Linha Man.) 500 kV, Arranjo DJM // SE Buritizeiro 3
MIG-A // SE Buritizeiro 3
</t>
  </si>
  <si>
    <t>LT 500 kV Bom Jesus da Lapa II - Jaíba, C2</t>
  </si>
  <si>
    <t xml:space="preserve">Circuito Simples 500 kV, 6 x 795 MCM (TERN), 246 km
Reator de Linha Fixo 500 kV, 3 x 66,6 Mvar 1Ф // SE Bom Jesus da Lapa II
Reator de Linha Fixo 500 kV, 3 x 66,6 Mvar 1Ф // SE Jaíba
EL (Entrada de Linha) 500 kV, Arranjo DJM // SE Bom Jesus da Lapa II
EL (Entrada de Linha) 500 kV, Arranjo DJM // SE Jaíba
IB (Interligação de Barras) 500 kV, Arranjo DJM // SE Jaíba
CRL (Conexão de Reator de Linha Fixo) 500 kV, Arranjo DJM // SE Bom Jesus da Lapa II
CRL (Conexão de Reator de Linha Fixo) 500 kV, Arranjo DJM // SE Jaíba
MIM - 500 kV // SE Jaíba
MIG-A // SE Jaíba
</t>
  </si>
  <si>
    <t>LT 500 kV Gentio do Ouro II - Bom Jesus da Lapa II, C3</t>
  </si>
  <si>
    <t xml:space="preserve">Circuito Simples 500 kV, 4 x 954 MCM (RAIL), 269 km
Reator de Linha Fixo 500 kV, 3 x 66,6 Mvar 1Ф // SE Gentio do Ouro II
Reator de Linha Fixo 500 kV, 3 x 66,6 Mvar 1Ф // SE Bom Jesus da Lapa II
EL (Entrada de Linha) 500 kV, Arranjo DJM // SE Gentio do Ouro II
EL (Entrada de Linha) 500 kV, Arranjo DJM // SE Bom Jesus da Lapa II
IB (Interligação de Barras) 500 kV, Arranjo DJM // SE Bom Jesus da Lapa II
CRL (Conexão de Reator de Linha Fixo) 500 kV, Arranjo DJM // SE Gentio do Ouro II
CRL (Conexão de Reator de Linha Fixo) 500 kV, Arranjo DJM // SE Bom Jesus da Lapa II
MIM - 500 kV // SE Bom Jesus da Lapa II
MIG-A // SE Gentio do Ouro II
MIG-A // SE Bom Jesus da Lapa II
</t>
  </si>
  <si>
    <t>SECC LT 500 kV Rio das Éguas - Bom Jesus da Lapa II, C1 (CD), na SE Correntina</t>
  </si>
  <si>
    <t xml:space="preserve">Circuito Duplo 500 kV, 4 x 954 MCM (RAIL), 0,4 km
EL (Entrada de Linha) 500 kV, Arranjo DJM
IB (Interligação de Barras) 500 kV, Arranjo DJM
MIM - 500 kV
</t>
  </si>
  <si>
    <t>LT 500 kV Jaíba - Buritizeiro 3, C1</t>
  </si>
  <si>
    <t xml:space="preserve">Circuito Simples 500 kV, 6 x 795 MCM (TERN), 291 km
Reator de Linha Fixo 500 kV, (3+1R) x 75 Mvar 1Ф // SE Jaíba
Reator de Linha Fixo 500 kV, (3+1R) x 75 Mvar 1Ф // SE Buritizeiro 3
EL (Entrada de Linha) 500 kV, Arranjo DJM // SE Jaíba
EL (Entrada de Linha) 500 kV, Arranjo DJM // SE Buritizeiro 3
IB (Interligação de Barras) 500 kV, Arranjo DJM // SE Buritizeiro 3
CRL (Conexão de Reator de Linha Man.) 500 kV, Arranjo DJM // SE Jaíba
CRL (Conexão de Reator de Linha Man.) 500 kV, Arranjo DJM // SE Buritizeiro 3
MIM - 500 kV // SE Buritizeiro 3
MIG-A // SE Buritizeiro 3
</t>
  </si>
  <si>
    <t>LT 500 kV Bom Jesus da Lapa II - Jaíba, C1</t>
  </si>
  <si>
    <t xml:space="preserve">Circuito Simples 500 kV, 6 x 795 MCM (TERN), 246 km
Reator de Linha Fixo 500 kV, 3 x 66,6 Mvar 1Ф // SE Bom Jesus da Lapa II
Reator de Linha Fixo 500 kV, (3+1R) x 66,6 Mvar 1Ф // SE Jaíba
EL (Entrada de Linha) 500 kV, Arranjo DJM // SE Bom Jesus da Lapa II
EL (Entrada de Linha) 500 kV, Arranjo DJM // SE Jaíba
IB (Interligação de Barras) 500 kV, Arranjo DJM // SE Jaíba
CRL (Conexão de Reator de Linha Fixo) 500 kV, Arranjo DJM // SE Bom Jesus da Lapa II
CRL (Conexão de Reator de Linha Fixo) 500 kV, Arranjo DJM // SE Jaíba
MIM - 500 kV // SE Jaíba
MIG-A // SE Jaíba
</t>
  </si>
  <si>
    <t>LT 500 kV Gentio do Ouro II - Bom Jesus da Lapa II, C2</t>
  </si>
  <si>
    <t xml:space="preserve">Circuito Simples 500 kV, 4 x 954 MCM (RAIL), 269 km
Reator de Linha Fixo 500 kV, (3+1R) x 66,6 Mvar 1Ф // SE Gentio do Ouro II
Reator de Linha Fixo 500 kV, (3+1R) x 66,6 Mvar 1Ф // SE Bom Jesus da Lapa II
EL (Entrada de Linha) 500 kV, Arranjo DJM // SE Gentio do Ouro II
EL (Entrada de Linha) 500 kV, Arranjo DJM // SE Bom Jesus da Lapa II
IB (Interligação de Barras) 500 kV, Arranjo DJM // SE Gentio do Ouro II
IB (Interligação de Barras) 500 kV, Arranjo DJM // SE Bom Jesus da Lapa II
CRL (Conexão de Reator de Linha Fixo) 500 kV, Arranjo DJM // SE Gentio do Ouro II
CRL (Conexão de Reator de Linha Fixo) 500 kV, Arranjo DJM // SE Bom Jesus da Lapa II
MIM - 500 kV // SE Gentio do Ouro II
MIM - 500 kV // SE Bom Jesus da Lapa II
MIG-A // SE Gentio do Ouro II
MIG-A // SE Bom Jesus da Lapa II
</t>
  </si>
  <si>
    <t>LT 500 kV Medeiros Neto II - João Neiva 2, C2</t>
  </si>
  <si>
    <t xml:space="preserve">Circuito Simples 500 kV, 6 x 795 MCM (TERN), 290 km
Reator de Linha Fixo 500 kV, 3 x 71,6 Mvar 1Ф // SE Medeiros Neto II
Reator de Linha Fixo 500 kV, 3 x 71,6 Mvar 1Ф // SE João Neiva 2
EL (Entrada de Linha) 500 kV, Arranjo DJM // SE Medeiros Neto II
EL (Entrada de Linha) 500 kV, Arranjo DJM // SE João Neiva 2
IB (Interligação de Barras) 500 kV, Arranjo DJM // SE João Neiva 2
CRL (Conexão de Reator de Linha Fixo) 500 kV, Arranjo DJM // SE Medeiros Neto II
CRL (Conexão de Reator de Linha Fixo) 500 kV, Arranjo DJM // SE João Neiva 2
MIM - 500 kV // SE João Neiva 2
MIG-A // SE João Neiva 2
</t>
  </si>
  <si>
    <t>LT 500 kV Poções III - Medeiros Neto II, C2</t>
  </si>
  <si>
    <t xml:space="preserve">Circuito Simples 500 kV, 6 x 795 MCM (TERN), 336 km
Reator de Linha Fixo 500 kV, (3+1R) x 83,3 Mvar 1Ф // SE Poções III
Reator de Linha Fixo 500 kV, (3+1R) x 83,3 Mvar 1Ф // SE Medeiros Neto II
EL (Entrada de Linha) 500 kV, Arranjo DJM // SE Poções III
EL (Entrada de Linha) 500 kV, Arranjo DJM // SE Medeiros Neto II
IB (Interligação de Barras) 500 kV, Arranjo DJM // SE Medeiros Neto II
CRL (Conexão de Reator de Linha Fixo) 500 kV, Arranjo DJM // SE Poções III
CRL (Conexão de Reator de Linha Fixo) 500 kV, Arranjo DJM // SE Medeiros Neto II
MIM - 500 kV // SE Medeiros Neto II
MIG-A // SE Medeiros Neto II
</t>
  </si>
  <si>
    <t>LT 500 kV Morro do Chapéu II - Poções III, C2</t>
  </si>
  <si>
    <t xml:space="preserve">Circuito Simples 500 kV, 6 x 795 MCM (TERN), 366 km
Reator de Linha Fixo 500 kV, 3 x 63,3 Mvar 1Ф // SE Morro do Chapéu II
Reator de Linha Fixo 500 kV, 3 x 63,3 Mvar 1Ф // SE Poções III
EL (Entrada de Linha) 500 kV, Arranjo DJM // SE Morro do Chapéu II
EL (Entrada de Linha) 500 kV, Arranjo DJM // SE Poções III
IB (Interligação de Barras) 500 kV, Arranjo DJM // SE Morro do Chapéu II
IB (Interligação de Barras) 500 kV, Arranjo DJM // SE Poções III
CRL (Conexão de Reator de Linha Fixo) 500 kV, Arranjo DJM // SE Morro do Chapéu II
CRL (Conexão de Reator de Linha Fixo) 500 kV, Arranjo DJM // SE Poções III
MIM - 500 kV // SE Morro do Chapéu II
MIM - 500 kV // SE Poções III
MIG-A // SE Morro do Chapéu II
MIG-A // SE Poções III
</t>
  </si>
  <si>
    <t>LT 500 kV Correntina - Arinos 2, C1</t>
  </si>
  <si>
    <t xml:space="preserve">Circuito Simples 500 kV, 6 x 795 MCM (TERN), 306 km
Reator de Linha Fixo 500 kV, (3+1R) x 83,3 Mvar 1Ф // SE Correntina
Reator de Linha Fixo 500 kV, (3+1R) x 83,3 Mvar 1Ф // SE Arinos 2
EL (Entrada de Linha) 500 kV, Arranjo DJM // SE Correntina
EL (Entrada de Linha) 500 kV, Arranjo DJM // SE Arinos 2
IB (Interligação de Barras) 500 kV, Arranjo DJM // SE Arinos 2
CRL (Conexão de Reator de Linha Fixo) 500 kV, Arranjo DJM // SE Correntina
CRL (Conexão de Reator de Linha Fixo) 500 kV, Arranjo DJM // SE Arinos 2
MIM - 500 kV // SE Arinos 2
MIG-A // SE Arinos 2
</t>
  </si>
  <si>
    <t>LT 500 kV Barra II - Correntina, C1</t>
  </si>
  <si>
    <t xml:space="preserve">Circuito Simples 500 kV, 6 x 795 MCM (TERN), 280 km
Reator de Linha Fixo 500 kV, (3+1R) x 75 Mvar 1Ф // SE Barra II
Reator de Linha Fixo 500 kV, (3+1R) x 75 Mvar 1Ф // SE Correntina
EL (Entrada de Linha) 500 kV, Arranjo DJM // SE Barra II
EL (Entrada de Linha) 500 kV, Arranjo DJM // SE Correntina
IB (Interligação de Barras) 500 kV, Arranjo DJM // SE Correntina
CRL (Conexão de Reator de Linha Fixo) 500 kV, Arranjo DJM // SE Barra II
CRL (Conexão de Reator de Linha Fixo) 500 kV, Arranjo DJM // SE Correntina
MIM - 500 kV // SE Correntina
</t>
  </si>
  <si>
    <t>LT 500 kV Campo Formoso II - Barra II, C1</t>
  </si>
  <si>
    <t xml:space="preserve">Circuito Simples 500 kV, 4 x 954 MCM (RAIL), 298 km
Reator de Linha Fixo 500 kV, (3+1R) x 50 Mvar 1Ф // SE Campo Formoso II
Reator de Linha Fixo 500 kV, (3+1R) x 50 Mvar 1Ф // SE Barra II
EL (Entrada de Linha) 500 kV, Arranjo DJM // SE Campo Formoso II
EL (Entrada de Linha) 500 kV, Arranjo DJM // SE Barra II
IB (Interligação de Barras) 500 kV, Arranjo DJM // SE Barra II
CRL (Conexão de Reator de Linha Fixo) 500 kV, Arranjo DJM // SE Campo Formoso II
CRL (Conexão de Reator de Linha Fixo) 500 kV, Arranjo DJM // SE Barra II
MIM - 500 kV // SE Barra II
</t>
  </si>
  <si>
    <t>LT 500 kV Juazeiro III - Campo Formoso II, C1</t>
  </si>
  <si>
    <t xml:space="preserve">Circuito Simples 500 kV, 4 x 954 MCM (RAIL), 107 km
EL (Entrada de Linha) 500 kV, Arranjo DJM // SE Juazeiro III
IB (Interligação de Barras) 500 kV, Arranjo DJM // SE Juazeiro III
EL (Entrada de Linha) 500 kV, Arranjo DJM // SE Campo Formoso II
IB (Interligação de Barras) 500 kV, Arranjo DJM // SE Campo Formoso II
MIM - 500 kV // SE Juazeiro III
MIM - 500 kV // SE Campo Formoso II
MIG-A // SE Juazeiro III
</t>
  </si>
  <si>
    <t>LT 500 kV Presidente Juscelino - Vespasiano 2, C1 e C2 (CD)</t>
  </si>
  <si>
    <t xml:space="preserve">Circuito Duplo 500 kV, 4 x 954 MCM (RAIL), 149,4 km
EL (Entrada de Linha) 500 kV, Arranjo DJM // SE Presidente Juscelino
EL (Entrada de Linha) 500 kV, Arranjo DJM // SE Vespasiano 2
IB (Interligação de Barras) 500 kV, Arranjo DJM // SE Vespasiano 2
MIM - 500 kV // SE Vespasiano 2
MIG-A // SE Presidente Juscelino
MIG-A // SE Vespasiano 2
</t>
  </si>
  <si>
    <t>LT 500 kV Buritizeiro 3 - São Gonçalo do Pará, C2</t>
  </si>
  <si>
    <t xml:space="preserve">Circuito Simples 500 kV, 6 x 795 MCM (TERN), 351,5 km
Reator de Linha Fixo 500 kV, 3 x 83,33 Mvar 1Ф // SE Buritizeiro 3
Reator de Linha Fixo 500 kV, 3 x 83,33 Mvar 1Ф // SE São Gonçalo do Pará
EL (Entrada de Linha) 500 kV, Arranjo DJM // SE São Gonçalo do Pará
EL (Entrada de Linha) 500 kV, Arranjo DJM // SE Buritizeiro 3
CRL (Conexão de Reator de Linha Fixo) 500 kV, Arranjo DJM // SE Buritizeiro 3
CRL (Conexão de Reator de Linha Fixo) 500 kV, Arranjo DJM // SE São Gonçalo do Pará
IB (Interligação de Barras) 500 kV, Arranjo DJM // SE São Gonçalo do Pará
MIM - 500 kV // SE São Gonçalo do Pará
MIG-A // SE São Gonçalo do Pará
MIG-A // SE Buritizeiro 3
</t>
  </si>
  <si>
    <t>LT 500 kV Janaúba 6 - Presidente Juscelino, C1</t>
  </si>
  <si>
    <t xml:space="preserve">Circuito Simples 500 kV, 6 x 795 MCM (TERN), 298 km
Reator de Linha Fixo 500 kV, (3+1R) x 78,33 Mvar 1Ф // SE Janaúba 6
Reator de Linha Fixo 500 kV, (3+1R) x 78,33 Mvar 1Ф // SE Presidente Juscelino
EL (Entrada de Linha) 500 kV, Arranjo DJM // SE Presidente Juscelino
EL (Entrada de Linha) 500 kV, Arranjo DJM // SE Janaúba 6
CRL (Conexão de Reator de Linha Fixo) 500 kV, Arranjo DJM // SE Presidente Juscelino
CRL (Conexão de Reator de Linha Fixo) 500 kV, Arranjo DJM // SE Janaúba 6
IB (Interligação de Barras) 500 kV, Arranjo DJM // SE Janaúba 6
MIM - 500 kV // SE Janaúba 6
MIG-A // SE Presidente Juscelino
MIG-A // SE Janaúba 6
</t>
  </si>
  <si>
    <t>LT 500 kV Leopoldina 2 - Terminal Rio, C1 e C2 (CD)</t>
  </si>
  <si>
    <t xml:space="preserve">Circuito Duplo 500 kV, 4 x 954 MCM (RAIL), 191 km
Reator de Linha Fixo 500 kV, (6+1R) x 26,7 Mvar 1Ф // SE Leopoldina 2
Reator de Linha Fixo 500 kV, (6+1R) x 26,7 Mvar 1Ф // SE Terminal Rio
EL (Entrada de Linha) 500 kV, Arranjo DJM // SE Leopoldina 2
EL (Entrada de Linha) 500 kV, Arranjo DJM // SE Terminal Rio
CRL (Conexão de Reator de Linha Fixo) 500 kV, Arranjo DJM // SE Leopoldina 2
CRL (Conexão de Reator de Linha Fixo) 500 kV, Arranjo DJM // SE Terminal Rio
IB (Interligação de Barras) 500 kV, Arranjo DJM // SE Terminal Rio
MIM - 500 kV // SE Terminal Rio
MIG-A // SE Terminal Rio
</t>
  </si>
  <si>
    <t>LT 500 kV Governador Valadares 6 - Leopoldina 2, C1 e C2 (CD)</t>
  </si>
  <si>
    <t xml:space="preserve">Circuito Duplo 500 kV, 4 x 954 MCM (RAIL), 318 km
Reator de Linha Fixo 500 kV, (6+1R) x 45,3 Mvar 1Ф // SE Governador Valadares 6
Reator de Linha Fixo 500 kV, (6+1R) x 45,3 Mvar 1Ф // SE Leopoldina 2
EL (Entrada de Linha) 500 kV, Arranjo DJM // SE Governador Valadares 6
EL (Entrada de Linha) 500 kV, Arranjo DJM // SE Leopoldina 2
CRL (Conexão de Reator de Linha Fixo) 500 kV, Arranjo DJM // SE Governador Valadares 6
CRL (Conexão de Reator de Linha Fixo) 500 kV, Arranjo DJM // SE Leopoldina 2
</t>
  </si>
  <si>
    <t>Estudo de Atendimento Elétrico ao Estado do Maranhão: Região Noroeste</t>
  </si>
  <si>
    <t>LT 230 kV Encruzo Novo - Santa Luzia III, C1</t>
  </si>
  <si>
    <t xml:space="preserve">Circuito Simples 230 kV, 1 x 795.0 MCM (TERN), 203 km
1º Reator de Linha Fixo 230 kV, 1 x 10  MVar 3Ф // SE Encruzo Novo
1º Reator de Linha Fixo 230 kV, 1 x 10  MVar 3Ф // SE Santa Luzia III
EL (Entrada de Linha) 230 kV, Arranjo BD4 // SE Encruzo Novo
EL (Entrada de Linha) 230 kV, Arranjo BD4 // SE Santa Luzia III
CRL (Conexão de Reator de Linha Fixo) 230 kV, Arranjo BD4 // SE Encruzo Novo
CRL (Conexão de Reator de Linha Fixo) 230 kV, Arranjo BD4 // SE Santa Luzia III
MIM - 230 kV // SE Encruzo Novo
MIM - 230 kV // SE Santa Luzia III
MIG-A // SE Encruzo Novo
MIG-A // SE Santa Luzia III
</t>
  </si>
  <si>
    <t>SECC LT 500 kV Açailândia - Miranda II, C1, na SE Santa Luzia III</t>
  </si>
  <si>
    <t xml:space="preserve">Circuito Simples 500 kV, 4 x 1300 MCM, 1 km
Circuito Simples 500 kV, 4 x 1300 MCM, 1,5 km
Reator de Linha Fixo 500 kV, (3+1R) x 45,33 Mvar 1Ф
Reator de Linha Fixo 500 kV, (3+1R) x 75 Mvar 1Ф (Remanejamento)
IB (Interligação de Barras) 500 kV, Arranjo DJM
EL (Entrada de Linha) 500 kV, Arranjo DJM
CRL (Conexão de Reator de Linha Fixo) 500 kV, Arranjo DJM
MIM - 500 kV
</t>
  </si>
  <si>
    <t>LT 230 kV Açailândia - Dom Eliseu II, C1 e C2 (CD)</t>
  </si>
  <si>
    <t xml:space="preserve">Circuito Duplo 230 kV, 1 x 795 MCM (TERN), 69 km
EL (Entrada de Linha) 230 kV, Arranjo BD4 // SE Açailândia
EL (Entrada de Linha) 230 kV, Arranjo BD4 // SE Dom Eliseu II
MIM - 230 kV // SE Açailândia
MIM - 230 kV // SE Dom Eliseu II
</t>
  </si>
  <si>
    <t>Estudo de Atendimento à Região Metropolitana de Recife</t>
  </si>
  <si>
    <t>LT 230 kV Recife II - Bongi, C1 e C2 (CD)</t>
  </si>
  <si>
    <t xml:space="preserve">Circuito Duplo 230 kV, AL 2000 MM2 , 5,7 km
Circuito Duplo 230 kV, 2 x 795.0 MCM (TERN), 13.2 km
EL (Entrada de Linha) 230 kV, Arranjo BD4 // SE Recife II
EL (Entrada de Linha) 230 kV, Arranjo BD4 // SE Bongi
MIM - 230 kV // SE Bongi
MIM - 230 kV // SE Recife II
MIG-A // SE Bongi
MIG-A // SE Recife II
</t>
  </si>
  <si>
    <t>LT 230 kV Porto Velho - Abunã, C3</t>
  </si>
  <si>
    <t xml:space="preserve">Circuito Simples 230 kV, 2 x 795 MCM (TERN), 190 km
Reator de Linha Fixo 230 kV, 1 x 30 Mvar 3Ф // SE Porto Velho
CRL (Conexão de Reator de Linha Fixo) 230 kV, Arranjo BD4 // SE Abunã
EL (Entrada de Linha) 230 kV, Arranjo BD4 // SE Porto Velho
EL (Entrada de Linha) 230 kV, Arranjo BD4 // SE Abunã
MIM - 230 kV // SE Porto Velho
MIM - 230 kV // SE Abunã
MIG-A // SE Porto Velho
MIG-A // SE Abunã
</t>
  </si>
  <si>
    <t>Escoamento do potencial de geração da região de Ribas do Rio Pardo - MS</t>
  </si>
  <si>
    <t>LT 230 kV Inocência - Ilha Solteira 2, C4</t>
  </si>
  <si>
    <t xml:space="preserve">Circuito Simples 230 kV, 2 x 954 MCM (RAIL), 79,2 km
Reator de Linha Fixo 230 kV, 1 x 10 Mvar 3Ф // SE Inocência
EL (Entrada de Linha) 230 kV, Arranjo BD4 // SE Inocência
EL (Entrada de Linha) 230 kV, Arranjo BD4 // SE Ilha Solteira 2
CRL (Conexão de Reator de Linha Fixo) 230 kV, Arranjo BD4 // SE Inocência
MIM - 230 kV // SE Inocência
MIM - 230 kV // SE Ilha Solteira 2
</t>
  </si>
  <si>
    <t>Estudo de Atendimento Elétrico ao Estado do Paraná: Regiões Oeste e Sudoeste</t>
  </si>
  <si>
    <t>SECC LT 230 kV Areia - Pato Branco, C1, na SE PALMAS 2</t>
  </si>
  <si>
    <t xml:space="preserve">Circuito Simples 230 kV, 2 x 795 MCM (TERN), 0,5 km
Circuito Simples 230 kV, 2 x 795 MCM (TERN), 0,5 km
EL (Entrada de Linha) 230 kV, Arranjo BD4
MIM - 230 kV
</t>
  </si>
  <si>
    <t>LT 230 kV Areia - Pato Branco, C1</t>
  </si>
  <si>
    <t xml:space="preserve">Circuito Simples 230 kV, 2 x 795 MCM (TERN), 131 km
Socrecusto associado às intervenções na rede de distribuição para liberação do terreno para expansão do barramento de 230 kV
EL (Entrada de Linha) 230 kV, Arranjo BD4 // SE Areia
EL (Entrada de Linha) 230 kV, Arranjo BD4 // SE Pato Branco
MIM - 230 kV // SE Areia
MIM - 230 kV // SE Pato Branco
</t>
  </si>
  <si>
    <t>LT 230 kV Foz do Chopim - Cascavel Oeste, C1 e C2 (CD)</t>
  </si>
  <si>
    <t xml:space="preserve">Circuito Duplo 230 kV, 2 x 795 MCM (TERN), 80 km
EL (Entrada de Linha) 230 kV, Arranjo BD4 // SE Foz do Chopim
EL (Entrada de Linha) 230 kV, Arranjo BD4 // SE Cascavel Oeste
MIM - 230 kV // SE Foz do Chopim
MIM - 230 kV // SE Cascavel Oeste
</t>
  </si>
  <si>
    <t>SECC LT 230 kV Cascavel - Salto Osório, C1 (CD), na SE Foz do Chopim</t>
  </si>
  <si>
    <t xml:space="preserve">Circuito Duplo 230 kV, 1 x 795 MCM (DRAKE), 1,5 km
EL (Entrada de Linha) 230 kV, Arranjo BD4
MIM - 230 kV
</t>
  </si>
  <si>
    <t>SECC LT 230 kV Medianeira Norte - Cascavel, C1, na SE Cascavel Oeste</t>
  </si>
  <si>
    <t xml:space="preserve">Circuito Duplo 230 kV, 1 x 636 MCM (GROSBEAK), 0,1 km
EL (Entrada de Linha) 230 kV, Arranjo BD4
MIM - 230 kV
</t>
  </si>
  <si>
    <t>Estudo de Escoamento de Geração da Região Nordeste – Volume 3: Área Leste</t>
  </si>
  <si>
    <t>LT 230 kV Zebu II - Zebu III, C2</t>
  </si>
  <si>
    <t xml:space="preserve">Circuito Simples 230 kV, 2 x 954 MCM (RAIL), 5 km
EL (Entrada de Linha) 230 kV, Arranjo BD4 // SE Zebu II
EL (Entrada de Linha) 230 kV, Arranjo BD4 // SE Zebu III
MIG-A // SE Zebu II
</t>
  </si>
  <si>
    <t>LT 230 kV Zebu II - Zebu III, C1</t>
  </si>
  <si>
    <t>LT 230 kV Bom Nome - Bom Nome II, C2</t>
  </si>
  <si>
    <t xml:space="preserve">Circuito Simples 230 kV, 2 x 1113 MCM (BLUEJAY), 7 km
EL (Entrada de Linha) 230 kV, Arranjo BD4 // SE Bom Nome
EL (Entrada de Linha) 230 kV, Arranjo BD4 // SE Bom Nome II
MIG-A // SE Bom Nome
</t>
  </si>
  <si>
    <t>LT 230 kV Bom Nome - Bom Nome II, C1</t>
  </si>
  <si>
    <t>SECC LT 230 kV Floresta II - Paulo Afonso III, C1, na SE Tacaratu</t>
  </si>
  <si>
    <t xml:space="preserve">Circuito Simples 230 kV, 2 x 636 MCM (GROSBEAK), 7 km
Circuito Simples 230 kV, 2 x 636 MCM (GROSBEAK), 7 km
</t>
  </si>
  <si>
    <t>SECC LT 230 kV Bom Nome - Paulo Afonso III, C1, na SE Zebu III</t>
  </si>
  <si>
    <t xml:space="preserve">Circuito Simples 230 kV, 2 x 636 MCM (GROSBEAK), 2 km
Circuito Simples 230 kV, 2 x 636 MCM (GROSBEAK), 2 km
EL (Entrada de Linha) 230 kV, Arranjo BD4
</t>
  </si>
  <si>
    <t>SECC LT 230 kV Floresta II - Paulo Afonso III, C1, na SE Zebu III</t>
  </si>
  <si>
    <t>SECC LT 230 kV Bom Nome - Paulo Afonso III, C1, na SE Tacaratu</t>
  </si>
  <si>
    <t xml:space="preserve">Circuito Simples 230 kV, 2 x 636 MCM (GROSBEAK), 7 km
Circuito Simples 230 kV, 2 x 636 MCM (GROSBEAK), 7 km
EL (Entrada de Linha) 230 kV, Arranjo BD4
</t>
  </si>
  <si>
    <t>SECC LT 230 kV Bom Nome - Paulo Afonso III, C1, na SE Floresta II</t>
  </si>
  <si>
    <t xml:space="preserve">Circuito Simples 230 kV, 2 x 636 MCM (GROSBEAK), 1 km
Circuito Simples 230 kV, 2 x 636 MCM (GROSBEAK), 1 km
EL (Entrada de Linha) 230 kV, Arranjo BD4
</t>
  </si>
  <si>
    <t>LT 500 kV Bom Nome II - Zebu III, C1</t>
  </si>
  <si>
    <t xml:space="preserve">Circuito Simples 500 kV, 4 x 954 MCM (RAIL), 163 km
Reator de Linha Fixo 500 kV, 3 x 45,33 Mvar 1Ф // SE Bom Nome II
CRL (Conexão de Reator de Linha Man.) 500 kV, Arranjo DJM // SE Bom Nome II
EL (Entrada de Linha) 500 kV, Arranjo DJM // SE Bom Nome II
EL (Entrada de Linha) 500 kV, Arranjo DJM // SE Zebu III
</t>
  </si>
  <si>
    <t>LT 500 kV Zebu III - Olindina, C1</t>
  </si>
  <si>
    <t xml:space="preserve">Circuito Simples 500 kV, 4 x 954 MCM (RAIL), 226 km
Reator de Linha Fixo 500 kV, (3+1R) x 50 Mvar 1Ф // SE Olindina
CRL (Conexão de Reator de Linha Man.) 500 kV, Arranjo DJM // SE Olindina
EL (Entrada de Linha) 500 kV, Arranjo DJM // SE Zebu III
EL (Entrada de Linha) 500 kV, Arranjo DJM // SE Olindina
MIG-A // SE Zebu III
</t>
  </si>
  <si>
    <t>LT 500 kV Bom Nome II - Campo Formoso II, C1</t>
  </si>
  <si>
    <t xml:space="preserve">Circuito Simples 500 kV, 4 x 954 MCM (RAIL), 365 km
Reator de Linha Fixo 500 kV, (3+1R) x 45,33 Mvar 1Ф // SE Bom Nome II
Reator de Linha Fixo 500 kV, (3+1R) x 45,33 Mvar 1Ф // SE Campo Formoso II
EL (Entrada de Linha) 500 kV, Arranjo DJM // SE Bom Nome II
EL (Entrada de Linha) 500 kV, Arranjo DJM // SE Campo Formoso II
CRL (Conexão de Reator de Linha Man.) 500 kV, Arranjo DJM // SE Bom Nome II
CRL (Conexão de Reator de Linha Man.) 500 kV, Arranjo DJM // SE Campo Formoso II
</t>
  </si>
  <si>
    <t>SECC LT 500 kV Milagres II - Surubim, C1, na SE Bom Nome II</t>
  </si>
  <si>
    <t xml:space="preserve">Circuito Simples 500 kV, 4 x 636 MCM (GROSBEAK), 2 km
Circuito Simples 500 kV, 4 x 636 MCM (GROSBEAK), 2 km
EL (Entrada de Linha) 500 kV, Arranjo DJM
</t>
  </si>
  <si>
    <t>Estudo de Escoamento de Geração da Região Nordeste – Volume 2: Área Norte</t>
  </si>
  <si>
    <t>LT 230 kV Gameleira - Milagres, C1 e C2 (CS)</t>
  </si>
  <si>
    <t xml:space="preserve">Circuito Simples 230 kV, 2 x 795 MCM (TERN), 5 km
Circuito Simples 230 kV, 2 x 795 MCM (TERN), 4,5 km
</t>
  </si>
  <si>
    <t>SECC LT 230 kV Banabuiú - Milagres, C2, na SE Gameleira</t>
  </si>
  <si>
    <t xml:space="preserve">Circuito Simples 230 kV, 1 x 636 MCM (GROSBEAK), 0,5 km
Circuito Simples 230 kV, 2 x 795 MCM (TERN), 0,5 km
EL (Entrada de Linha) 230 kV, Arranjo BD4
MIM - 230 kV
</t>
  </si>
  <si>
    <t>SECC LT 230 kV Banabuiú - Milagres, C2, na SE Icó</t>
  </si>
  <si>
    <t xml:space="preserve">Circuito Simples 230 kV, 1 x 636 MCM (GROSBEAK), 1,7 km
Circuito Simples 230 kV, 1 x 636 MCM (GROSBEAK), 1,7 km
EL (Entrada de Linha) 230 kV, Arranjo BPT
MIM - 230 kV
</t>
  </si>
  <si>
    <t>LT 230 kV Araticum - Milagres, C2</t>
  </si>
  <si>
    <t xml:space="preserve">Circuito Simples 230 kV, 2 x 795 MCM (TERN), 18 km
EL (Entrada de Linha) 230 kV, Arranjo BD4 // SE Araticum
MIM - 230 kV // SE Araticum
</t>
  </si>
  <si>
    <t>SECC LT 230 kV Milagres - Crato II, C1, na SE Abaiara</t>
  </si>
  <si>
    <t xml:space="preserve">Circuito Simples 230 kV, 2 x 795 MCM (TERN), 15,5  km
Circuito Simples 230 kV, 1 x 636 MCM (GROSBEAK), 14 km
EL (Entrada de Linha) 230 kV, Arranjo BD4
MIM - 230 kV
</t>
  </si>
  <si>
    <t>LT 500 kV Boa Esperança - Graça Aranha, C1</t>
  </si>
  <si>
    <t xml:space="preserve">Circuito Simples 500 kV, 4 x 954 MCM (RAIL), 182 km
Reator de Linha Fixo 500 kV, (3+1R) x 23,33 Mvar 1Ф // SE Boa Esperança
Reator de Linha Fixo 500 kV, (3+1R) x 23,33 Mvar 1Ф // SE Graça Aranha
IB (Interligação de Barras) 500 kV, Arranjo DJM // SE Boa Esperança
EL (Entrada de Linha) 500 kV, Arranjo DJM // SE Boa Esperança
IB (Interligação de Barras) 500 kV, Arranjo DJM // SE Graça Aranha
EL (Entrada de Linha) 500 kV, Arranjo DJM // SE Graça Aranha
CRL (Conexão de Reator de Linha Fixo) 500 kV, Arranjo DJM // SE Boa Esperança
CRL (Conexão de Reator de Linha Fixo) 500 kV, Arranjo DJM // SE Graça Aranha
MIM - 500 kV // SE Boa Esperança
MIM - 500 kV // SE Graça Aranha
MIG-A // SE Boa Esperança
</t>
  </si>
  <si>
    <t>LT 500 kV Ribeiro Gonçalves - Colinas, C3</t>
  </si>
  <si>
    <t xml:space="preserve">Circuito Simples 500 kV, 6 x 795 MCM (TERN), 368 km
Reator de Linha Fixo 500 kV, (3+1R) x 100 Mvar 1Ф // SE Ribeiro Gonçalves
Reator de Linha Fixo 500 kV, (3+1R) x 100 Mvar 1Ф // SE Colinas
CRL (Conexão de Reator de Linha Fixo) 500 kV, Arranjo DJM // SE Ribeiro Gonçalves
CRL (Conexão de Reator de Linha Fixo) 500 kV, Arranjo DJM // SE Colinas
EL (Entrada de Linha) 500 kV, Arranjo DJM // SE Ribeiro Gonçalves
IB (Interligação de Barras) 500 kV, Arranjo DJM // SE Colinas
EL (Entrada de Linha) 500 kV, Arranjo DJM // SE Colinas
MIM - 500 kV // SE Colinas
MIG-A // SE Ribeiro Gonçalves
MIG-A // SE Colinas
</t>
  </si>
  <si>
    <t>SECC LT 500 kV São João do Piauí - Ribeiro Gonçalves, C1 e C2 (CS), na SE Sertão Piauí</t>
  </si>
  <si>
    <t xml:space="preserve">Circuito Simples 500 kV, 4 x 954 MCM (RAIL), 3,7 km
Circuito Simples 500 kV, 4 x 954 MCM (RAIL), 3,7 km
Circuito Simples 500 kV, 4 x 954 MCM (RAIL), 3,7 km
Circuito Simples 500 kV, 4 x 954 MCM (RAIL), 3,7 km
Reator de Linha Fixo 500 kV, 6 x 60 Mvar 1Ф (remanejado da LT 500 kV SJPI - Rib. Gon.)
Reator de Linha Fixo 500 kV, 1 x 60 Mvar 1Ф
IB (Interligação de Barras) 500 kV, Arranjo DJM
EL (Entrada de Linha) 500 kV, Arranjo DJM
CRL (Conexão de Reator de Linha Fixo) 500 kV, Arranjo DJM
MIM - 500 kV
MIG-A
</t>
  </si>
  <si>
    <t>LT 500 kV São João do Piauí II - Ribeiro Gonçalves, C3</t>
  </si>
  <si>
    <t xml:space="preserve">Circuito Simples 500 kV, 6 x 795 MCM (TERN), 308 km
Reator de Linha Fixo 500 kV, (3+1R) x 83,33 Mvar 1Ф // SE São João do Piauí II
Reator de Linha Fixo 500 kV, (3+1R) x 83,33 Mvar 1Ф // SE Ribeiro Gonçalves
CRL (Conexão de Reator de Linha Fixo) 500 kV, Arranjo DJM // SE São João do Piauí II
CRL (Conexão de Reator de Linha Fixo) 500 kV, Arranjo DJM // SE Ribeiro Gonçalves
EL (Entrada de Linha) 500 kV, Arranjo DJM // SE São João do Piauí II
IB (Interligação de Barras) 500 kV, Arranjo DJM // SE Ribeiro Gonçalves
EL (Entrada de Linha) 500 kV, Arranjo DJM // SE Ribeiro Gonçalves
MIM - 500 kV // SE Ribeiro Gonçalves
MIG-A // SE Ribeiro Gonçalves
</t>
  </si>
  <si>
    <t>LT 500 kV Curral Novo do Piauí II - São João do Piauí II, C1</t>
  </si>
  <si>
    <t xml:space="preserve">Circuito Simples 500 kV, 6 x 795 MCM (TERN), 222 km
Reator de Linha Fixo 500 kV, (3+1R) x 60 Mvar 1Ф // SE Curral Novo do Piauí II
Reator de Linha Fixo 500 kV, (3+1R) x 60 Mvar 1Ф // SE São João do Piauí II
CRL (Conexão de Reator de Linha Fixo) 500 kV, Arranjo DJM // SE Curral Novo do Piauí II
CRL (Conexão de Reator de Linha Fixo) 500 kV, Arranjo DJM // SE São João do Piauí II
IB (Interligação de Barras) 500 kV, Arranjo DJM // SE Curral Novo do Piauí II
IB (Interligação de Barras) 500 kV, Arranjo DJM // SE São João do Piauí II
EL (Entrada de Linha) 500 kV, Arranjo DJM // SE Curral Novo do Piauí II
EL (Entrada de Linha) 500 kV, Arranjo DJM // SE São João do Piauí II
MIM - 500 kV // SE Curral Novo do Piauí II
MIM - 500 kV // SE São João do Piauí II
MIG-A // SE Curral Novo do Piauí II
</t>
  </si>
  <si>
    <t>SECC LT 500 kV Pecém II - Fortaleza II, C1, na SE Pacatuba</t>
  </si>
  <si>
    <t xml:space="preserve">Circuito Simples 500 kV, 4 x 954 MCM (RAIL), 2,1 km
Circuito Simples 500 kV, 4 x 954 MCM (RAIL), 2,1 km
EL (Entrada de Linha) 500 kV, Arranjo DJM
IB (Interligação de Barras) 500 kV, Arranjo DJM
MIM - 500 kV
MIG-A
</t>
  </si>
  <si>
    <t>SECC LT 500 kV Quixadá - Fortaleza II, C1, na SE Pacatuba</t>
  </si>
  <si>
    <t xml:space="preserve">Circuito Simples 500 kV, 4 x 954 MCM (RAIL), 1,2 km
Circuito Simples 500 kV, 4 x 954 MCM (RAIL), 1,2 km
EL (Entrada de Linha) 500 kV, Arranjo DJM
IB (Interligação de Barras) 500 kV, Arranjo DJM
MIM - 500 kV
MIG-A
</t>
  </si>
  <si>
    <t>SECC LT 230 kV Banabuiú - Mossoró II, C1 (CD), na SE Alex</t>
  </si>
  <si>
    <t xml:space="preserve">Circuito Simples 230 kV, 1 x 636 MCM (GROSBEAK), 4,1 km
Circuito Simples 230 kV, 1 x 636 MCM (GROSBEAK), 4,1 km
EL (Entrada de Linha) 230 kV, Arranjo BD4
MIM - 230 kV
</t>
  </si>
  <si>
    <t>LT 230 kV Alex - Morada Nova, C1</t>
  </si>
  <si>
    <t xml:space="preserve">Circuito Simples 230 kV, 2 x 795 MCM (TERN), 61,7 km
EL (Entrada de Linha) 230 kV, Arranjo BD4 // SE Alex
EL (Entrada de Linha) 230 kV, Arranjo BD4 // SE Morada Nova
MIM - 230 kV // SE Alex
MIM - 230 kV // SE Morada Nova
MIG-A // SE Alex
</t>
  </si>
  <si>
    <t>LT 230 kV Morada Nova - Russas II, C1</t>
  </si>
  <si>
    <t xml:space="preserve">Circuito Simples 230 kV, 1 x 740,8 MCM (FLINT), 58 km
EL (Entrada de Linha) 230 kV, Arranjo BD4 // SE Russas II
MIM - 230 kV // SE Russas II
</t>
  </si>
  <si>
    <t>LT 230 kV Banabuiú - Morada Nova, C1</t>
  </si>
  <si>
    <t xml:space="preserve">Circuito Simples 230 kV, 2 x 740,8 MCM (FLINT), 55,9 km
EL (Entrada de Linha) 230 kV, Arranjo BD4 // SE Morada Nova
MIM - 230 kV // SE Morada Nova
</t>
  </si>
  <si>
    <t>SECC LT 230 kV Banabuiú - Russas II, C2, na SE Morada Nova</t>
  </si>
  <si>
    <t xml:space="preserve">Circuito Simples 230 kV, 2 x 740,8 MCM (FLINT), 0,9 km
Circuito Simples 230 kV, 2 x 740,8 MCM (FLINT), 0,9 km
EL (Entrada de Linha) 230 kV, Arranjo BD4
MIM - 230 kV
MIG-A
</t>
  </si>
  <si>
    <t>SECC LT 500 kV Quixadá - Açu III, C1, na SE Morada Nova</t>
  </si>
  <si>
    <t xml:space="preserve">Circuito Simples 500 kV, 4 x 954 MCM (RAIL), 0,5 km
Circuito Simples 500 kV, 4 x 954 MCM (RAIL), 0,5 km
EL (Entrada de Linha) 500 kV, Arranjo DJM
IB (Interligação de Barras) 500 kV, Arranjo DJM
MIM - 500 kV
MIG-A
</t>
  </si>
  <si>
    <t>SECC LT 500 kV Tianguá II - Teresina II, C1 e C2 (CS), na SE Teresina IV</t>
  </si>
  <si>
    <t xml:space="preserve">Circuito Simples 500 kV, 4 x 954 MCM (RAIL), 2,0 km
Circuito Simples 500 kV, 4 x 954 MCM (RAIL), 2,0 km
Circuito Simples 500 kV, 4 x 954 MCM (RAIL), 2,0 km
Circuito Simples 500 kV, 4 x 954 MCM (RAIL), 2,0 km
Reator de Linha Fixo 500 kV, (3+1R) x 50 Mvar 1Ф (remanejado de Teresina II)
Reator de Linha Fixo 500 kV, (3+1R) x 50 Mvar 1Ф (remanejado de Teresina II)
IB (Interligação de Barras) 500 kV, Arranjo DJM
EL (Entrada de Linha) 500 kV, Arranjo DJM
CRL (Conexão de Reator de Linha Fixo) 500 kV, Arranjo DJM (remanejado de Teresina II)
MIM - 500 kV
MIG-A
</t>
  </si>
  <si>
    <t>LT 500 kV Teresina IV - Graça Aranha, C1</t>
  </si>
  <si>
    <t xml:space="preserve">Circuito Simples 500 kV, 6 x 795 MCM (TERN), 216 km
Reator de Linha Fixo 500 kV, 3 x 55 Mvar 1Ф // SE Teresina IV
Reator de Linha Fixo 500 kV, (3+1R) x 55 Mvar 1Ф // SE Graça Aranha
CRL (Conexão de Reator de Linha Fixo) 500 kV, Arranjo DJM // SE Graça Aranha
CRL (Conexão de Reator de Linha Fixo) 500 kV, Arranjo DJM // SE Graça Aranha
EL (Entrada de Linha) 500 kV, Arranjo DJM // SE Teresina IV
IB (Interligação de Barras) 500 kV, Arranjo DJM // SE Graça Aranha
EL (Entrada de Linha) 500 kV, Arranjo DJM // SE Graça Aranha
MIM - 500 kV // SE Graça Aranha
</t>
  </si>
  <si>
    <t>LT 500 kV Crateús - Teresina IV, C1</t>
  </si>
  <si>
    <t xml:space="preserve">Circuito Simples 500 kV, 6 x 795 MCM (TERN), 219 km
Reator de Linha Fixo 500 kV, 3 x 55 Mvar 1Ф // SE Crateús
Reator de Linha Fixo 500 kV, (3+1R) x 55 Mvar 1Ф // SE Teresina IV
CRL (Conexão de Reator de Linha Fixo) 500 kV, Arranjo DJM // SE Teresina IV
CRL (Conexão de Reator de Linha Fixo) 500 kV, Arranjo DJM // SE Teresina IV
EL (Entrada de Linha) 500 kV, Arranjo DJM // SE Teresina IV
IB (Interligação de Barras) 500 kV, Arranjo DJM // SE Teresina IV
EL (Entrada de Linha) 500 kV, Arranjo DJM // SE Teresina IV
MIM - 500 kV // SE Teresina IV
</t>
  </si>
  <si>
    <t>LT 500 kV Quixadá - Crateús, C1</t>
  </si>
  <si>
    <t xml:space="preserve">Circuito Simples 500 kV, 6 x 795 MCM (TERN), 205 km
Reator de Linha Fixo 500 kV, (3+1R) x 55 Mvar 1Ф // SE Quixadá
Reator de Linha Fixo 500 kV, (3+1R) x 55 Mvar 1Ф // SE Quixadá
CRL (Conexão de Reator de Linha Fixo) 500 kV, Arranjo DJM // SE Quixadá
CRL (Conexão de Reator de Linha Fixo) 500 kV, Arranjo DJM // SE Crateús
EL (Entrada de Linha) 500 kV, Arranjo DJM // SE Quixadá
EL (Entrada de Linha) 500 kV, Arranjo DJM // SE Crateús
IB (Interligação de Barras) 500 kV, Arranjo DJM // SE Quixadá
IB (Interligação de Barras) 500 kV, Arranjo DJM // SE Crateús
MIM - 500 kV // SE Quixadá
MIM - 500 kV // SE Crateús
MIG-A // SE Quixadá
</t>
  </si>
  <si>
    <t>LT 500 kV Garanhuns II - Messias, C1</t>
  </si>
  <si>
    <t xml:space="preserve">Circuito Simples 500 kV, 4 x 954 MCM (RAIL), 87 km
EL (Entrada de Linha) 500 kV, Arranjo DJM // SE Garanhuns II
IB (Interligação de Barras) 500 kV, Arranjo DJM // SE Garanhuns II
EL (Entrada de Linha) 500 kV, Arranjo DJM // SE Messias
IB (Interligação de Barras) 500 kV, Arranjo DJM // SE Messias
MIM - 500 kV // SE Garanhuns II
MIM - 500 kV // SE Messias
MIG-A // SE Garanhuns II
MIG-A // SE Messias
</t>
  </si>
  <si>
    <t>LT 500 kV João Pessoa II - Pau Ferro, C1</t>
  </si>
  <si>
    <t xml:space="preserve">Circuito Simples 500 kV, 4 x 954 MCM (RAIL), 78 km
EL (Entrada de Linha) 500 kV, Arranjo DJM // SE João Pessoa II
IB (Interligação de Barras) 500 kV, Arranjo DJM // SE João Pessoa II
EL (Entrada de Linha) 500 kV, Arranjo DJM // SE Pau Ferro
IB (Interligação de Barras) 500 kV, Arranjo DJM // SE Pau Ferro
MIM - 500 kV // SE João Pessoa II
MIM - 500 kV // SE Pau Ferro
MIG-A // SE Pau Ferro
</t>
  </si>
  <si>
    <t>LT 500 kV Ceará Mirim II - João Pessoa II, C1</t>
  </si>
  <si>
    <t xml:space="preserve">Circuito Simples 500 kV, 4 x 954 MCM (RAIL), 190 km
EL (Entrada de Linha) 500 kV, Arranjo DJM // SE Ceará Mirim II
IB (Interligação de Barras) 500 kV, Arranjo DJM // SE Ceará Mirim II
EL (Entrada de Linha) 500 kV, Arranjo DJM // SE João Pessoa II
MIM - 500 kV // SE Ceará Mirim II
MIG-A // SE Ceará Mirim II
MIG-A // SE João Pessoa II
</t>
  </si>
  <si>
    <t>SECC LT 230 kV Extremoz II - Campina Grande III, C2 (CD), na SE Pilões III</t>
  </si>
  <si>
    <t xml:space="preserve">Circuito Duplo 230 kV, 2 x 795 MCM (TERN), 21 km
EL (Entrada de Linha) 230 kV, Arranjo BD4
MIM - 230 kV
MIG-A
</t>
  </si>
  <si>
    <t>Atendimento à Matopiba</t>
  </si>
  <si>
    <t>LT 230 kV Formosa do Rio Preto - Dianópolis II, C1</t>
  </si>
  <si>
    <t xml:space="preserve">Circuito Simples 230 kV, 1 x 795 MCM (TERN), 176 km
Reator de Linha Fixo 230 kV, 1 x 10 Mvar 3Ф // SE Formosa do Rio Preto
Reator de Linha Fixo 230 kV, 1 x 5 Mvar 3Ф // SE Dianópolis II
CRL (Conexão de Reator de Linha Fixo) 230 kV, Arranjo BD4 // SE Formosa do Rio Preto
CRL (Conexão de Reator de Linha Fixo) 230 kV, Arranjo BD4 // SE Dianópolis II
EL (Entrada de Linha) 230 kV, Arranjo BD4 // SE Formosa do Rio Preto
EL (Entrada de Linha) 230 kV, Arranjo BD4 // SE Dianópolis II
MIM - 230 kV // SE Formosa do Rio Preto
MIM - 230 kV // SE Dianópolis II
MIG-A // SE Dianópolis II
</t>
  </si>
  <si>
    <t>LT 230 kV Formosa do Rio Preto - Gilbués II, C1</t>
  </si>
  <si>
    <t xml:space="preserve">Circuito Simples 230 kV, 1 x 795 MCM (TERN), 212 km
Reator de Linha Fixo 230 kV, 1 x 10 Mvar 3Ф // SE Formosa do Rio Preto
Reator de Linha Fixo 230 kV, 1 x 5 Mvar 3Ф // SE Gilbués II
CRL (Conexão de Reator de Linha Fixo) 230 kV, Arranjo BD4 // SE Formosa do Rio Preto
CRL (Conexão de Reator de Linha Fixo) 230 kV, Arranjo BD4 // SE Gilbués II
EL (Entrada de Linha) 230 kV, Arranjo BD4 // SE Formosa do Rio Preto
EL (Entrada de Linha) 230 kV, Arranjo BD4 // SE Gilbués II
MIM - 230 kV // SE Formosa do Rio Preto
MIM - 230 kV // SE Gilbués II
MIG-A // SE Gilbués II
</t>
  </si>
  <si>
    <t>Estudo de Expansão das Interligações Regionais – Parte II: Expansão da Capacidade de Exportação da Região Norte/Nordeste</t>
  </si>
  <si>
    <t>LT 500 kV Nova Ponte 3 - Ribeirão Preto, C1 e C2 (CD)</t>
  </si>
  <si>
    <t xml:space="preserve">Circuito Duplo 500 kV, 4 x 954 MCM (RAIL), 214 km
Reator de Linha Manobrável 500 kV, (6+1R) x 20 Mvar 1Ф // SE Nova Ponte 3
Reator de Linha Manobrável 500 kV, (6+1R) x 20 Mvar 1Ф // SE Ribeirão Preto
EL (Entrada de Linha) 500 kV, Arranjo DJM // SE Nova Ponte 3
EL (Entrada de Linha) 500 kV, Arranjo DJM // SE Ribeirão Preto
IB (Interligação de Barras) 500 kV, Arranjo DJM // SE Ribeirão Preto
CRL (Conexão de Reator de Linha Fixo) 500 kV, Arranjo DJM // SE Ribeirão Preto
CRL (Conexão de Reator de Linha Fixo) 500 kV, Arranjo DJM // SE Nova Ponte 3
MIM - 500 kV // SE Ribeirão Preto
MIG-A // SE Ribeirão Preto
</t>
  </si>
  <si>
    <t>LT 500 kV Silvânia - Nova Ponte 3, C1 e C2 (CD)</t>
  </si>
  <si>
    <t xml:space="preserve">Circuito Duplo 500 kV, 4 x 954 MCM (RAIL), 329 km
Reator de Linha Fixo 500 kV, (6+1R) x 45,3 Mvar 1Ф // SE Silvânia
Reator de Linha Fixo 500 kV, (6+1R) x 45,3 Mvar 1Ф // SE Nova Ponte 3
EL (Entrada de Linha) 500 kV, Arranjo DJM // SE Silvânia
EL (Entrada de Linha) 500 kV, Arranjo DJM // SE Nova Ponte 3
IB (Interligação de Barras) 500 kV, Arranjo DJM // SE Silvânia
CRL (Conexão de Reator de Linha Man.) 500 kV, Arranjo DJM // SE Nova Ponte 3
CRL (Conexão de Reator de Linha Man.) 500 kV, Arranjo DJM // SE Silvânia
MIM - 500 kV // SE Nova Ponte 3
MIG-A // SE Silvânia
MIG-A // SE Nova Ponte 3
</t>
  </si>
  <si>
    <t>LT 500 kV Presidente Dutra - Graça Aranha, C3</t>
  </si>
  <si>
    <t xml:space="preserve">Circuito Simples 500 kV, 4 x 954 MCM (RAIL), 22,2 km
EL (Entrada de Linha) 500 kV, Arranjo DJM // SE Presidente Dutra
EL (Entrada de Linha) 500 kV, Arranjo DJM // SE Graça Aranha
IB (Interligação de Barras) 500 kV, Arranjo DJM // SE Graça Aranha
MIM - 500 kV // SE Graça Aranha
MIG-A // SE Presidente Dutra
</t>
  </si>
  <si>
    <t>SECC LT 500 kV Presidente Dutra - Teresina II, C2, na SE Graça Aranha</t>
  </si>
  <si>
    <t xml:space="preserve">Circuito Simples 500 kV, 4 x 954 MCM (RAIL), 7,5 km
Circuito Simples 500 kV, 4 x 954 MCM (RAIL), 7,5 km
Reator de Linha Fixo 500 kV, 3 x 60,5 Mvar 1Ф
EL (Entrada de Linha) 500 kV, Arranjo DJM
IB (Interligação de Barras) 500 kV, Arranjo DJM
MIM - 500 kV
</t>
  </si>
  <si>
    <t>SECC LT 500 kV Presidente Dutra - Teresina II, C1 (CD), na SE Graça Aranha</t>
  </si>
  <si>
    <t xml:space="preserve">Circuito Duplo 500 kV, 4 x 954 MCM (RAIL), 6 km
Reator de Linha Fixo 500 kV, (3+1R) x 50 Mvar 1Ф
EL (Entrada de Linha) 500 kV, Arranjo DJM
IB (Interligação de Barras) 500 kV, Arranjo DJM
CRL (Conexão de Reator de Linha Fixo) 500 kV, Arranjo DJM
MIM - 500 kV
MIG-A
</t>
  </si>
  <si>
    <t>LT 800 kV Graça Aranha - Silvânia, C1</t>
  </si>
  <si>
    <t xml:space="preserve">Linha CC ±800 kV, 1440 km, 6 x 1590 MCM
</t>
  </si>
  <si>
    <t>SECC LT 345 kV Tijuco Preto - Leste, C1 e C2 (CD), na SE Tijuco Preto 2</t>
  </si>
  <si>
    <t xml:space="preserve">Circuito Duplo 345 kV, 4 x 954 MCM (RAIL), 2 km
Circuito Duplo 345 kV, 4 x 954 MCM (RAIL), 2 km
Circuito Duplo 345 kV, 4 x 954 MCM (RAIL), 2 km
EL (Entrada de Linha) 345 kV, Arranjo DJM
</t>
  </si>
  <si>
    <t>LT 500 kV Terminal Rio - Lagos, C3</t>
  </si>
  <si>
    <t xml:space="preserve">Circuito Simples 500 kV, 4 x 1113 MCM (BLUEJAY), 214 km
Reator de Linha Fixo 500 kV, 3 x 16,67 Mvar 1Ф // SE Terminal Rio
Reator de Linha Fixo 500 kV, 3 x 16,67 Mvar 1Ф // SE Lagos
EL (Entrada de Linha) 500 kV, Arranjo DJM // SE Terminal Rio
EL (Entrada de Linha) 500 kV, Arranjo DJM // SE Lagos
CRL (Conexão de Reator de Linha Fixo) 500 kV, Arranjo DJM // SE Lagos
CRL (Conexão de Reator de Linha Fixo) 500 kV, Arranjo DJM // SE Terminal Rio
</t>
  </si>
  <si>
    <t>LT 500 kV Lagos - Campos 2, C3</t>
  </si>
  <si>
    <t xml:space="preserve">Circuito Simples 500 kV, 4 x 1113 MCM (BLUEJAY), 100 km
EL (Entrada de Linha) 500 kV, Arranjo DJM // SE Lagos
EL (Entrada de Linha) 500 kV, Arranjo DJM // SE Campos 2
</t>
  </si>
  <si>
    <t>LT 500 kV Resende - Tijuco Preto, C1 e C2 (CD)</t>
  </si>
  <si>
    <t xml:space="preserve">Circuito Duplo 500 kV, 4 x 954 MCM (RAIL), 225 km
Reator de Linha Fixo 500 kV, (6+1R) x 30 Mvar 1Ф // SE Resende
Reator de Linha Fixo 500 kV, (6+1R) x 30 Mvar 1Ф // SE Tijuco Preto
EL (Entrada de Linha) 500 kV, Arranjo DJM // SE Resende
EL (Entrada de Linha) 500 kV, Arranjo DJM // SE Tijuco Preto
CRL (Conexão de Reator de Linha Fixo) 500 kV, Arranjo DJM // SE Resende
CRL (Conexão de Reator de Linha Fixo) 500 kV, Arranjo DJM // SE Tijuco Preto
</t>
  </si>
  <si>
    <t>LT 500 kV Resende - Lagos, C1 e C2 (CD)</t>
  </si>
  <si>
    <t xml:space="preserve">Circuito Duplo 500 kV, 4 x 954 MCM (RAIL), 288 km
Reator de Linha Fixo 500 kV, (6+1R) x 33,33 Mvar 1Ф // SE Lagos
Reator de Linha Fixo 500 kV, (6+1R) x 33,33 Mvar 1Ф // SE Resende
EL (Entrada de Linha) 500 kV, Arranjo DJM // SE Lagos
EL (Entrada de Linha) 500 kV, Arranjo DJM // SE Resende
CRL (Conexão de Reator de Linha Fixo) 500 kV, Arranjo DJM // SE Lagos
CRL (Conexão de Reator de Linha Fixo) 500 kV, Arranjo DJM // SE Resende
</t>
  </si>
  <si>
    <t>SECC LT 230 kV Umbará - Santa Quitéria, C1 (CD), na SE Barigui 2</t>
  </si>
  <si>
    <t xml:space="preserve">Circuito Duplo 230 kV, 2x 397,5MCM (IBIS), 0,2km (compacta)
EL (Entrada de Linha) 230 kV, Arranjo BD3 (GIS)
MIM - 230 kV 
</t>
  </si>
  <si>
    <t>LT 230 kV Chapada III - Crato II, C1</t>
  </si>
  <si>
    <t xml:space="preserve">Circuito Simples 230 kV, 1 x 954.0 MCM (RAIL), 142 km
EL (Entrada de Linha) 230 kV, Arranjo BD4 // SE Chapada III
EL (Entrada de Linha) 230 kV, Arranjo BD4 // SE Crato II
MIM - 230 kV // SE Crato II
MIM - 230 kV // SE Chapada III
MIG-A // SE Crato II
MIG-A // SE Chapada III
</t>
  </si>
  <si>
    <t>Estudo de Atendimento à região Nordeste de Goiás</t>
  </si>
  <si>
    <t>LT 230 kV Rio das Éguas - Iaciara 2, C1 e C2 (CD)</t>
  </si>
  <si>
    <t xml:space="preserve">Circuito Duplo 230 kV, 2 x 477.0 MCM (HAWK), 70 km
EL (Entrada de Linha) 230 kV, Arranjo BD4 // SE Rio das Éguas
EL (Entrada de Linha) 230 kV, Arranjo BD4 // SE Iaciara 2
MIM - 230 kV // SE Rio das Éguas
MIM - 230 kV // SE Iaciara 2
</t>
  </si>
  <si>
    <t>LT 230 kV Transamazônica - Tapajós, C2</t>
  </si>
  <si>
    <t xml:space="preserve">Circuito Simples 230 kV, 1 x 1113 MCM (BLUEJAY), 61,1 km - Terreno Normal
Circuito Simples 230 kV, 1 x 1113 MCM (BLUEJAY), 125,9 km - Torres Alteadas
Reator de Linha Fixo 230 kV, 1 x 10 Mvar 3Ф // SE Transamazônica
Reator de Linha Fixo 230 kV, 1 x 10 Mvar 3Ф // SE Tapajós
EL (Entrada de Linha) 230 kV, Arranjo BD4 // SE Transamazônica
EL (Entrada de Linha) 230 kV, Arranjo BD4 // SE Tapajós
CRL (Conexão de Reator de Linha Fixo) 230 kV, Arranjo BD4 // SE Transamazônica
CRL (Conexão de Reator de Linha Fixo) 230 kV, Arranjo BD4 // SE Tapajós
MIM - 230 kV // SE Transamazônica
MIM - 230 kV // SE Tapajós
MIG-A // SE Transamazônica
MIG-A // SE Tapajós
</t>
  </si>
  <si>
    <t>LT 230 kV Xingu - Altamira, C2</t>
  </si>
  <si>
    <t xml:space="preserve">Circuito Simples 230 kV, 2 x 795 MCM (TERN), 42,7 km - Terreno Firme
Circuito Simples 230 kV, 2 x 795 MCM (TERN), 15,8 km - Torres Alteadas
Circuito Simples 230 kV, 2 x 795 MCM (TERN), 2,5 km - Área Alagadiça
EL (Entrada de Linha) 230 kV, Arranjo BD4 // SE Xingu
EL (Entrada de Linha) 230 kV, Arranjo BD4 // SE Altamira
MIM - 230 kV // SE Xingu
MIM - 230 kV // SE Altamira
MIG-A // SE Xingu
MIG-A // SE Altamira
</t>
  </si>
  <si>
    <t>Estudo de Atendimento à Região de Inhumas</t>
  </si>
  <si>
    <t>LT 230 kV Xavantes - Goianira, C1</t>
  </si>
  <si>
    <t xml:space="preserve">Circuito Simples 230 kV, 2 x 795 MCM (TERN), 30 km
EL (Entrada de Linha) 230 kV, Arranjo BD4 // SE Xavantes
EL (Entrada de Linha) 230 kV, Arranjo BD4 // SE Goianira
MIM - 230 kV // SE Xavantes
MIM - 230 kV // SE Goianira
</t>
  </si>
  <si>
    <t>LT 230 kV Trindade - Goianira, C1</t>
  </si>
  <si>
    <t xml:space="preserve">Circuito Simples 230 kV, 2 x 795 MCM (TERN), 31 km
EL (Entrada de Linha) 230 kV, Arranjo BD4 // SE Trindade
EL (Entrada de Linha) 230 kV, Arranjo BD4 // SE Goianira
MIM - 230 kV // SE Trindade
MIM - 230 kV // SE Goianira
</t>
  </si>
  <si>
    <t>LT 230 kV Itararé II - Avaré Nova, C1</t>
  </si>
  <si>
    <t xml:space="preserve">Circuito Simples 230 kV, 1 x 636 MCM (GROSBEAK), 145 km
EL (Entrada de Linha) 230 kV, Arranjo BD4 // SE Itararé II
EL (Entrada de Linha) 230 kV, Arranjo BD4 // SE Avaré Nova
MIM - 230 kV // SE Itararé II
MIM - 230 kV // SE Avaré Nova
</t>
  </si>
  <si>
    <t>LT 230 kV Itá - Concórdia, C1</t>
  </si>
  <si>
    <t xml:space="preserve">Circuito Simples 230 kV, 2 x 477 MCM (HAWK), 55 km
EL (Entrada de Linha) 230 kV, Arranjo BD4 // SE Concórdia
EL (Entrada de Linha) 230 kV, Arranjo BD4 // SE Itá
MIM - 230 kV // SE Itá
MIM - 230 kV // SE Concórdia
</t>
  </si>
  <si>
    <t>LT 230 kV Campos Novos - Concórdia, C1</t>
  </si>
  <si>
    <t xml:space="preserve">Circuito Simples 230 kV, 2 x 477 MCM (HAWK), 61,8 km
EL (Entrada de Linha) 230 kV, Arranjo BD4 // SE Campos Novos
EL (Entrada de Linha) 230 kV, Arranjo BD4 // SE Concórdia
MIM - 230 kV // SE Campos Novos
MIM - 230 kV // SE Concórdia
MIG-A // SE Campos Novos
</t>
  </si>
  <si>
    <t>LT 230 kV Integradora - Xinguara II, C3</t>
  </si>
  <si>
    <t xml:space="preserve">Circuito Simples 230 kV, 1 x 740.8 MCM (FLINT), 79 km
EL (Entrada de Linha) 230 kV, Arranjo BD4 // SE Integradora
EL (Entrada de Linha) 230 kV, Arranjo BD4 // SE Xinguara II
MIM - 230 kV // SE Integradora
MIM - 230 kV // SE Xinguara II
MIG-A // SE Integradora
MIG-A // SE Xinguara II
</t>
  </si>
  <si>
    <t>LT 500 kV Campinas - Marimbondo II, C1</t>
  </si>
  <si>
    <t xml:space="preserve">Circuito Simples 500 kV, 4 x 954.0 MCM (RAIL), 379 km
1º Reator de Linha Fixo 500 kV, (3 + 1R) x 55  MVar 1Ф // SE Campinas
1º Reator de Linha Fixo 500 kV, (3 + 1R) x 55  MVar 1Ф // SE Marimbondo II
EL (Entrada de Linha) 500 kV, Arranjo AN // SE Campinas
EL (Entrada de Linha) 500 kV, Arranjo DJM // SE Marimbondo II
CRL (Conexão de Reator de Linha Fixo) 500 kV, Arranjo DJM // SE Campinas
CRL (Conexão de Reator de Linha Fixo) 500 kV, Arranjo DJM // SE Marimbondo II
IB (Interligação de Barras) 500 kV, Arranjo DJM // SE Marimbondo II
IB (Interligação de Barras) 500 kV, Arranjo DJM // SE Campinas
MIM - 500 kV // SE Campinas
MIM - 500 kV // SE Marimbondo II
MIG-A // SE Marimbondo II
MIG-A // SE Campinas
</t>
  </si>
  <si>
    <t>SECC LT 230 kV Caxias - Campo Bom, C2 (CD), na SE Ivoti 2</t>
  </si>
  <si>
    <t xml:space="preserve">Circuito Duplo 230 kV, 1 x 636.0 MCM (GROSBEAK), 1.1 km
EL (Entrada de Linha) 230 kV, Arranjo BD4
MIM - 230 kV 
</t>
  </si>
  <si>
    <t>SECC LT 230 kV Gravataí 2 - Porto Alegre 8, C1 (CD), na SE Porto Alegre 19</t>
  </si>
  <si>
    <t xml:space="preserve">Circuito Duplo 230 kV, 1x2500mm² Al, 5,25 km (trecho PAL19 - PAL8) + 1x1200mm² Al, 5,25 km (trecho PAL19 - Gravataí 2) (subterrâneo)
EL (Entrada de Linha) 230 kV, Arranjo BD3 (GIS)
MIM - 230 kV
</t>
  </si>
  <si>
    <t>LT 230 kV Porto Alegre 19 - Viamão 3, C1</t>
  </si>
  <si>
    <t xml:space="preserve">Circuito Simples 230 kV, 1x1600mm² Al, 5,3 km (subterrâneo)
EL (Entrada de Linha) 230 kV, Arranjo BD3 (GIS) // SE Porto Alegre 19
EL (Entrada de Linha) 230 kV, Arranjo BD4 // SE Viamão 3
MIM - 230 kV // SE Porto Alegre 19
MIM - 230 kV // SE Viamão 3
MIG-A // SE Viamão 3
</t>
  </si>
  <si>
    <t>LT 525 kV Cascavel Oeste - Segredo, C1</t>
  </si>
  <si>
    <t xml:space="preserve">Circuito Simples 525 kV, 4 x 954 MCM (RAIL), 186,4 km
Circuito Duplo 525 kV, 4 x 954.0 MCM (RAIL), 1,5 km (lançamento D1)
EL (Entrada de Linha) 525 kV, Arranjo DJM // SE Cascavel Oeste
EL (Entrada de Linha) 525 kV, Arranjo DJM // SE Segredo
IB (Interligação de Barras) 525 kV, Arranjo DJM // SE Cascavel Oeste
IB (Interligação de Barras) 525 kV, Arranjo DJM // SE Segredo
MIM - 525 kV // SE Cascavel Oeste
MIM - 525 kV // SE Segredo
</t>
  </si>
  <si>
    <t>LT 525 kV Abdon Batista 2 - Segredo, C1</t>
  </si>
  <si>
    <t xml:space="preserve">Circuito Simples 525 kV, 4 x 954 MCM (RAIL), 229,68 km
EL (Entrada de Linha) 525 kV, Arranjo DJM // SE Abdon Batista 2
EL (Entrada de Linha) 525 kV, Arranjo DJM // SE Segredo
IB (Interligação de Barras) 525 kV, Arranjo DJM // SE Abdon Batista 2
IB (Interligação de Barras) 525 kV, Arranjo DJM // SE Segredo
MIM - 525 kV // SE Abdon Batista 2
MIM - 525 kV // SE Segredo
</t>
  </si>
  <si>
    <t>LT 525 kV Abdon Batista - Abdon Batista 2, C1 e C2 (CD)</t>
  </si>
  <si>
    <t xml:space="preserve">Circuito Duplo 525 kV, 4 x 954 MCM (RAIL), 4,67 km
EL (Entrada de Linha) 525 kV, Arranjo DJM // SE Abdon Batista
EL (Entrada de Linha) 525 kV, Arranjo DJM // SE Abdon Batista 2
IB (Interligação de Barras) 525 kV, Arranjo DJM // SE Abdon Batista
IB (Interligação de Barras) 525 kV, Arranjo DJM // SE Abdon Batista 2
MIM - 525 kV // SE Abdon Batista
MIM - 525 kV // SE Abdon Batista 2
</t>
  </si>
  <si>
    <t>LT 525 kV Abdon Batista 2 - Ponta Grossa, C1 e C2 (CD)</t>
  </si>
  <si>
    <t xml:space="preserve">Circuito Duplo 525 kV, 4 x 954 MCM (RAIL), 315,44 km
1º e 2º Reator de Linha Fixo 525 kV, (6 + 1R) x 36  MVar 1Ф // SE Abdon Batista 2
1º e 2º Reator de Linha Fixo 525 kV, (6 + 1R) x 36  MVar 1Ф // SE Ponta Grossa
EL (Entrada de Linha) 525 kV, Arranjo DJM // SE Ponta Grossa
EL (Entrada de Linha) 525 kV, Arranjo DJM // SE Abdon Batista 2
CRL (Conexão de Reator de Linha Fixo) 525 kV, Arranjo DJM // SE Ponta Grossa
CRL (Conexão de Reator de Linha Fixo) 525 kV, Arranjo DJM // SE Abdon Batista 2
IB (Interligação de Barras) 525 kV, Arranjo DJM // SE Ponta Grossa
IB (Interligação de Barras) 525 kV, Arranjo DJM // SE Abdon Batista 2
MIM - 525 kV // SE Ponta Grossa
MIM - 525 kV // SE Abdon Batista 2
</t>
  </si>
  <si>
    <t>SECC LT 230 kV Caxias - Campo Bom, C1 (CD), na SE Ivoti 2</t>
  </si>
  <si>
    <t xml:space="preserve">Circuito Duplo 230 kV, 1 x 636 MCM (GROSBEAK), 1,1 km
EL (Entrada de Linha) 230 kV, Arranjo BD4
MIM - 230 kV
</t>
  </si>
  <si>
    <t>LT 230 kV Farroupilha - Ivoti 2, C1</t>
  </si>
  <si>
    <t xml:space="preserve">Circuito Simples 230 kV, 1 x 636 MCM (GROSBEAK), 2,8 km
EL (Entrada de Linha) 230 kV, Arranjo BD4 // SE Farroupilha
MIM - 230 kV // SE Farroupilha
</t>
  </si>
  <si>
    <t>LT 230 kV Caxias - Scharlau 2, C1 e C2 (CD)</t>
  </si>
  <si>
    <t xml:space="preserve">Circuito Duplo 230 kV, 2 x 795 MCM (TERN), 54,8 km
EL (Entrada de Linha) 230 kV, Arranjo BD4 // SE Caxias
EL (Entrada de Linha) 230 kV, Arranjo BD4 // SE Scharlau 2
MIM - 230 kV // SE Caxias
MIM - 230 kV // SE Scharlau 2
</t>
  </si>
  <si>
    <t>Reforços para suprimento à SE Bandeirantes 345 kV</t>
  </si>
  <si>
    <t>LT 345 kV Interlagos - Piratininga II, C3 e C4 (CD)</t>
  </si>
  <si>
    <t xml:space="preserve">Circuito Duplo 345 kV, 3 x 954 MCM (Rail), 0,76 km (reconstrução)
</t>
  </si>
  <si>
    <t>LT 230 kV Lajeado Grande 2 - Forquilhinha, C3</t>
  </si>
  <si>
    <t xml:space="preserve">Circuito Simples 230 kV, 1 x 636 MCM (Grosbeak), 111 km
EL (Entrada de Linha) 230 kV, Arranjo BD4 // SE Lajeado Grande 2
EL (Entrada de Linha) 230 kV, Arranjo BD4 // SE Forquilhinha
MIM - 230 kV // SE Lajeado Grande 2
MIM - 230 kV // SE Forquilhinha
MIG-A // SE Lajeado Grande 2
MIG-A // SE Forquilhinha
</t>
  </si>
  <si>
    <t>LT 230 kV Lajeado Grande 2 - Forquilhinha, C2</t>
  </si>
  <si>
    <t xml:space="preserve">Circuito Simples 230 kV, 1 x 636 MCM (Grosbeak), 111 km
EL (Entrada de Linha) 230 kV, Arranjo BD4 // SE Lajeado Grande 2
EL (Entrada de Linha) 230 kV, Arranjo BD4 // SE Forquilhinha
MIM - 230 kV // SE Lajeado Grande 2
MIM - 230 kV // SE Forquilhinha
MIG-A // SE Forquilhinha
</t>
  </si>
  <si>
    <t>SECC LT 230 kV Lajeado Grande - Forquilhinha, C1, na SE Lajeado Grande 2</t>
  </si>
  <si>
    <t xml:space="preserve">Circuito Simples 230 kV, 1 x 636 MCM (Grosbeak), 4 km
Circuito Simples 230 kV, 1 x 636 MCM (Grosbeak), 4 km
EL (Entrada de Linha) 230 kV, Arranjo BD4
MIM - 230 kV
</t>
  </si>
  <si>
    <t>LT 230 kV Floresta II - Zebu III, C1</t>
  </si>
  <si>
    <t xml:space="preserve">Circuito Simples 230 kV, 2 x 954 MCM (RAIL), 76 km
EL (Entrada de Linha) 230 kV, Arranjo BD4 // SE Floresta II
EL (Entrada de Linha) 230 kV, Arranjo BD4 // SE Zebu III
</t>
  </si>
  <si>
    <t>LT 500 kV Santa Luzia II - Bom Nome II, C1</t>
  </si>
  <si>
    <t xml:space="preserve">Circuito Simples 500 kV, 4 x 954 MCM (RAIL), 228 km
Reator de Linha Fixo 500 kV, 3 x 33,33 Mvar 1Ф // SE Santa Luzia II
EL (Entrada de Linha) 500 kV, Arranjo DJM // SE Santa Luzia II
CRL (Conexão de Reator de Linha Man.) 500 kV, Arranjo DJM // SE Santa Luzia II
MIG-A // SE Santa Luzia II
</t>
  </si>
  <si>
    <t>LT 500 kV João Neiva 2 - Viana 2, C2</t>
  </si>
  <si>
    <t xml:space="preserve">Circuito Simples 500 kV, 6 x 795 MCM (TERN), 77,5 km
EL (Entrada de Linha) 500 kV, Arranjo DJM // SE João Neiva 2
EL (Entrada de Linha) 500 kV, Arranjo DJM // SE Viana 2
IB (Interligação de Barras) 500 kV, Arranjo DJM // SE João Neiva 2
IB (Interligação de Barras) 500 kV, Arranjo DJM // SE Viana 2
MIM - 500 kV // SE João Neiva 2
MIM - 500 kV // SE Viana 2
MIG-A // SE João Neiva 2
MIG-A // SE Viana 2
</t>
  </si>
  <si>
    <t>SECC LT 500 kV Igaporã III - Ibicoara, C1 e C2 (CS), na SE Jussiape</t>
  </si>
  <si>
    <t xml:space="preserve">Circuito Simples 500 kV, 4 x 954 MCM (RAIL), 0,5 km
EL (Entrada de Linha) 500 kV, Arranjo DJM
IB (Interligação de Barras) 500 kV, Arranjo DJM
MIM - 500 kV
MIG-A
</t>
  </si>
  <si>
    <t>LT 500 kV Padre Paraíso 2 - Mutum, C1</t>
  </si>
  <si>
    <t xml:space="preserve">Circuito Simples 500 kV, 6 x 795 MCM (TERN), 339 km
Reator de Linha Fixo 500 kV, (3+1R) x 90 Mvar 1Ф // SE Padre Paraíso 2
Reator de Linha Fixo 500 kV, 3 x 90 Mvar 1Ф // SE Mutum
EL (Entrada de Linha) 500 kV, Arranjo DJM // SE Padre Paraíso 2
EL (Entrada de Linha) 500 kV, Arranjo DJM // SE Mutum
IB (Interligação de Barras) 500 kV, Arranjo DJM // SE Mutum
CRL (Conexão de Reator de Linha Fixo) 500 kV, Arranjo DJM // SE Padre Paraíso 2
CRL (Conexão de Reator de Linha Fixo) 500 kV, Arranjo DJM // SE Mutum
MIM - 500 kV // SE Mutum
MIG-A // SE Mutum
</t>
  </si>
  <si>
    <t>LT 500 kV São João do Paraíso - Padre Paraíso 2, C1</t>
  </si>
  <si>
    <t xml:space="preserve">Circuito Simples 500 kV, 6 x 795 MCM (TERN), 172 km
Reator de Linha Fixo 500 kV, (3+1R) x 33,3 Mvar 1Ф // SE São João do Paraíso
Reator de Linha Fixo 500 kV, (3+1R) x 33,3 Mvar 1Ф // SE Padre Paraíso 2
EL (Entrada de Linha) 500 kV, Arranjo DJM // SE São João do Paraíso
EL (Entrada de Linha) 500 kV, Arranjo DJM // SE Padre Paraíso 2
CRL (Conexão de Reator de Linha Fixo) 500 kV, Arranjo DJM // SE São João do Paraíso
CRL (Conexão de Reator de Linha Fixo) 500 kV, Arranjo DJM // SE Padre Paraíso 2
IB (Interligação de Barras) 500 kV, Arranjo DJM // SE Padre Paraíso 2
MIM - 500 kV // SE Padre Paraíso 2
MIG-A // SE Padre Paraíso 2
</t>
  </si>
  <si>
    <t>LT 500 kV Capelinha 3 - Itabira 5, C1</t>
  </si>
  <si>
    <t xml:space="preserve">Circuito Simples 500 kV, 6 x 795 MCM (TERN), 240 km
Reator de Linha Fixo 500 kV, 3 x 60 Mvar 1Ф // SE Capelinha 3
Reator de Linha Fixo 500 kV, (3+1R) x 60 Mvar 1Ф // SE Itabira 5
EL (Entrada de Linha) 500 kV, Arranjo DJM // SE Capelinha 3
EL (Entrada de Linha) 500 kV, Arranjo DJM // SE Itabira 5
IB (Interligação de Barras) 500 kV, Arranjo DJM // SE Itabira 5
CRL (Conexão de Reator de Linha Fixo) 500 kV, Arranjo DJM // SE Capelinha 3
CRL (Conexão de Reator de Linha Fixo) 500 kV, Arranjo DJM // SE Itabira 5
MIM - 500 kV // SE Itabira 5
MIG-A // SE Itabira 5
</t>
  </si>
  <si>
    <t>LT 500 kV São João do Paraíso - Capelinha 3, C1</t>
  </si>
  <si>
    <t xml:space="preserve">Circuito Simples 500 kV, 6 x 795 MCM (TERN), 255 km
Reator de Linha Fixo 500 kV, (3+1R) x 63,3 Mvar 1Ф // SE São João do Paraíso
Reator de Linha Fixo 500 kV, (3+1R) x 63,3 Mvar 1Ф // SE Capelinha 3
EL (Entrada de Linha) 500 kV, Arranjo DJM // SE São João do Paraíso
EL (Entrada de Linha) 500 kV, Arranjo DJM // SE Capelinha 3
IB (Interligação de Barras) 500 kV, Arranjo DJM // SE Capelinha 3
CRL (Conexão de Reator de Linha Fixo) 500 kV, Arranjo DJM // SE São João do Paraíso
CRL (Conexão de Reator de Linha Fixo) 500 kV, Arranjo DJM // SE Capelinha 3
MIM - 500 kV // SE Capelinha 3
MIG-A // SE Capelinha 3
</t>
  </si>
  <si>
    <t>LT 500 kV Jussiape - São João do Paraíso, C2</t>
  </si>
  <si>
    <t xml:space="preserve">Circuito Simples 500 kV, 6 x 900 MCM (RUDDY), 228 km
Reator de Linha Fixo 500 kV, 3 x 56,7 Mvar 1Ф // SE Jussiape
Reator de Linha Fixo 500 kV, 3 x 56,7 Mvar 1Ф // SE São João do Paraíso
EL (Entrada de Linha) 500 kV, Arranjo DJM // SE Jussiape
EL (Entrada de Linha) 500 kV, Arranjo DJM // SE São João do Paraíso
IB (Interligação de Barras) 500 kV, Arranjo DJM // SE São João do Paraíso
CRL (Conexão de Reator de Linha Fixo) 500 kV, Arranjo DJM // SE Jussiape
CRL (Conexão de Reator de Linha Fixo) 500 kV, Arranjo DJM // SE São João do Paraíso
MIM - 500 kV // SE São João do Paraíso
MIG-A // SE São João do Paraíso
</t>
  </si>
  <si>
    <t>LT 500 kV Jussiape - São João do Paraíso, C1</t>
  </si>
  <si>
    <t xml:space="preserve">Circuito Simples 500 kV, 6 x 900 MCM (RUDDY), 228 km
Reator de Linha Fixo 500 kV, (3+1R) x 56,7 Mvar 1Ф // SE Jussiape
Reator de Linha Fixo 500 kV, (3+1R) x 56,7 Mvar 1Ф // SE São João do Paraíso
EL (Entrada de Linha) 500 kV, Arranjo DJM // SE Jussiape
EL (Entrada de Linha) 500 kV, Arranjo DJM // SE São João do Paraíso
IB (Interligação de Barras) 500 kV, Arranjo DJM // SE São João do Paraíso
CRL (Conexão de Reator de Linha Fixo) 500 kV, Arranjo DJM // SE Jussiape
CRL (Conexão de Reator de Linha Fixo) 500 kV, Arranjo DJM // SE São João do Paraíso
MIM - 500 kV // SE São João do Paraíso
MIG-A // SE São João do Paraíso
</t>
  </si>
  <si>
    <t>LT 500 kV Ourolândia II - Jussiape, C2</t>
  </si>
  <si>
    <t xml:space="preserve">Circuito Simples 500 kV, 6 x 900 MCM (RUDDY), 314 km
Reator de Linha Fixo 500 kV, 3 x 83,3 Mvar 1Ф // SE Ourolândia II
Reator de Linha Fixo 500 kV, 3 x 83,3 Mvar 1Ф // SE Jussiape
EL (Entrada de Linha) 500 kV, Arranjo DJM // SE Ourolândia II
EL (Entrada de Linha) 500 kV, Arranjo DJM // SE Jussiape
IB (Interligação de Barras) 500 kV, Arranjo DJM // SE Jussiape
CRL (Conexão de Reator de Linha Fixo) 500 kV, Arranjo DJM // SE Ourolândia II
CRL (Conexão de Reator de Linha Fixo) 500 kV, Arranjo DJM // SE Jussiape
MIM - 500 kV // SE Jussiape
MIG-A // SE Ourolândia II
MIG-A // SE Jussiape
</t>
  </si>
  <si>
    <t>LT 500 kV Ourolândia II - Jussiape, C1</t>
  </si>
  <si>
    <t xml:space="preserve">Circuito Simples 500 kV, 6 x 900 MCM (RUDDY), 314 km
Reator de Linha Fixo 500 kV, (3+1R) x 83,3 Mvar 1Ф // SE Ourolândia II
Reator de Linha Fixo 500 kV, (3+1R) x 83,3 Mvar 1Ф // SE Jussiape
EL (Entrada de Linha) 500 kV, Arranjo DJM // SE Ourolândia II
EL (Entrada de Linha) 500 kV, Arranjo DJM // SE Jussiape
IB (Interligação de Barras) 500 kV, Arranjo DJM // SE Ourolândia II
IB (Interligação de Barras) 500 kV, Arranjo DJM // SE Jussiape
CRL (Conexão de Reator de Linha Fixo) 500 kV, Arranjo DJM // SE Ourolândia II
CRL (Conexão de Reator de Linha Fixo) 500 kV, Arranjo DJM // SE Jussiape
MIM - 500 kV // SE Ourolândia II
MIM - 500 kV // SE Jussiape
MIG-A // SE Ourolândia II
MIG-A // SE Jussiape
</t>
  </si>
  <si>
    <t>LT 230 kV Banabuiú - Milagres, C1</t>
  </si>
  <si>
    <t xml:space="preserve">Circuito Simples 230 kV, 2 x 795 MCM (TERN), 225,9 km
</t>
  </si>
  <si>
    <t>LT 500 kV Morada Nova - Pacatuba, C1</t>
  </si>
  <si>
    <t xml:space="preserve">Circuito Simples 500 kV, 4 x 954 MCM (RAIL), 151 km
EL (Entrada de Linha) 500 kV, Arranjo DJM // SE Morada Nova
EL (Entrada de Linha) 500 kV, Arranjo DJM // SE Pacatuba
MIG-A // SE Pacatuba
</t>
  </si>
  <si>
    <t>LT 230 kV Ibiapina II - Piripiri, C1</t>
  </si>
  <si>
    <t xml:space="preserve">Circuito Simples 230 kV, 2 x 954 MCM (RAIL), 86 km
</t>
  </si>
  <si>
    <t>LT 500 kV Barro Alto - Trindade, C1</t>
  </si>
  <si>
    <t xml:space="preserve">Circuito Simples 500 kV, 6 x 795 MCM (TERN), 190 km
Reator de Linha Fixo 500 kV, (3+1R) x 50 Mvar 1Ф // SE Barro Alto
Reator de Linha Fixo 500 kV, (3+1R) x 50 Mvar 1Ф // SE Trindade
EL (Entrada de Linha) 500 kV, Arranjo DJM // SE Trindade
EL (Entrada de Linha) 500 kV, Arranjo DJM // SE Barro Alto
CRL (Conexão de Reator de Linha Fixo) 500 kV, Arranjo DJM // SE Barro Alto
CRL (Conexão de Reator de Linha Fixo) 500 kV, Arranjo DJM // SE Trindade
MIG-A // SE Trindade
</t>
  </si>
  <si>
    <t>LT 500 kV Porangatu 2 - Barro Alto, C1</t>
  </si>
  <si>
    <t xml:space="preserve">Circuito Simples 500 kV, 6 x 795 MCM (TERN), 200 km
Reator de Linha Fixo 500 kV, (3+1R) x 50 Mvar 1Ф // SE Porangatu 2
Reator de Linha Fixo 500 kV, (3+1R) x 50 Mvar 1Ф // SE Barro Alto
EL (Entrada de Linha) 500 kV, Arranjo DJM // SE Barro Alto
EL (Entrada de Linha) 500 kV, Arranjo DJM // SE Porangatu 2
CRL (Conexão de Reator de Linha Fixo) 500 kV, Arranjo DJM // SE Porangatu 2
CRL (Conexão de Reator de Linha Fixo) 500 kV, Arranjo DJM // SE Barro Alto
</t>
  </si>
  <si>
    <t>LT 500 kV Gurupi - Porangatu, C1</t>
  </si>
  <si>
    <t xml:space="preserve">Circuito Simples 500 kV, 6 x 795 MCM (TERN), 189 km
Reator de Linha Fixo 500 kV, (3+1R) x 50 Mvar 1Ф // SE Gurupi
Reator de Linha Fixo 500 kV, (3+1R) x 50 Mvar 1Ф // SE Porangatu
EL (Entrada de Linha) 500 kV, Arranjo DJM // SE Gurupi
EL (Entrada de Linha) 500 kV, Arranjo DJM // SE Porangatu
CRL (Conexão de Reator de Linha Fixo) 500 kV, Arranjo DJM // SE Gurupi
CRL (Conexão de Reator de Linha Fixo) 500 kV, Arranjo DJM // SE Porangatu
</t>
  </si>
  <si>
    <t>LT 500 kV Miracema - Gurupi, C4</t>
  </si>
  <si>
    <t xml:space="preserve">Circuito Simples 500 kV, 4 x 954 MCM (RAIL), 256 km
Capacitor Série 500 kV, 1 x 361,5 Mvar 3Ф // SE Miracema
Capacitor Série 500 kV, 1 x 361,5 Mvar 3Ф // SE Gurupi
Reator de Linha Fixo 500 kV, 3 x 45,3 Mvar 1Ф // SE Gurupi
Reator de Linha Fixo 500 kV, 3 x 45,3 Mvar 1Ф // SE Miracema
EL (Entrada de Linha) 500 kV, Arranjo DJM // SE Miracema
EL (Entrada de Linha) 500 kV, Arranjo DJM // SE Gurupi
IB (Interligação de Barras) 500 kV, Arranjo DJM // SE Gurupi
CRL (Conexão de Reator de Linha Fixo) 500 kV, Arranjo DJM // SE Miracema
CRL (Conexão de Reator de Linha Fixo) 500 kV, Arranjo DJM // SE Gurupi
CCS (Conexão de Capacitor Série) 500 kV, Arranjo DJM // SE Gurupi
CCS (Conexão de Capacitor Série) 500 kV, Arranjo DJM // SE Miracema
MIM - 500 kV // SE Gurupi
MIG-A // SE Gurupi
MIG-A // SE Miracema
</t>
  </si>
  <si>
    <t>LT 500 kV Presidente Dutra - Graça Aranha, C4</t>
  </si>
  <si>
    <t xml:space="preserve">Circuito Simples 500 kV, 4 x 954 MCM (RAIL), 22,2 km
EL (Entrada de Linha) 500 kV, Arranjo DJM // SE Presidente Dutra
EL (Entrada de Linha) 500 kV, Arranjo DJM // SE Graça Aranha
IB (Interligação de Barras) 500 kV, Arranjo DJM // SE Graça Aranha
MIM - 500 kV // SE Graça Aranha
MIG-A // SE Presidente Dutra
MIG-A // SE Graça Aranha
</t>
  </si>
  <si>
    <t>LT 525 kV Curitiba Leste - Litorânea, C1 e C2 (CD)</t>
  </si>
  <si>
    <t xml:space="preserve">Circuito Duplo 525 kV, 4 x 954.0 MCM (RAIL), 2.7 km
Energização da LT Curitiba Leste - Litorânea em 525kV
EL (Entrada de Linha) 525 kV, Arranjo DJM // SE Litorânea
EL (Entrada de Linha) 525 kV, Arranjo DJM // SE Curitiba Leste
</t>
  </si>
  <si>
    <t>LT 230 kV Litorânea - Posto Fiscal, C1 e C2 (CD)</t>
  </si>
  <si>
    <t xml:space="preserve">Circuito Duplo 230 kV, 2 x 477.0 MCM (HAWK), 2.7 km (trecho do ponto de secc. até a SE Litorânea)
EL (Entrada de Linha) 230 kV, Arranjo BD4 // SE Litorânea
MIM - 230 kV // SE Litorânea
</t>
  </si>
  <si>
    <t>LT 230 kV Curitiba Leste - Posto Fiscal, C2 e C3 (CD)</t>
  </si>
  <si>
    <t xml:space="preserve">Circuito Duplo 525 kV, 4 x 954.0 MCM (RAIL), 49 km (Energizado em 230 kV)
Circuito Duplo 230 kV, 2 x 477.0 MCM (HAWK), 7 km
EL (Entrada de Linha) 230 kV, Arranjo BD4 // SE Curitiba Leste
EL (Entrada de Linha) 230 kV, Arranjo BD4 // SE Posto Fiscal
MIM - 230 kV // SE Curitiba Leste
MIM - 230 kV // SE Posto Fiscal
</t>
  </si>
  <si>
    <t>SECC LT 500 kV Jauru - Cuiabá, C1 (CD), na SE Cuiabá Norte</t>
  </si>
  <si>
    <t>LT 230 kV Pituaçu - Pirajá, C1</t>
  </si>
  <si>
    <t xml:space="preserve">Circuito Simples 230 kV, AL 2000 mm2, 1 km (1)
Circuito Simples 230 kV, 2 x 795.0 MCM (TERN), 4.1 km (2)
EL (Entrada de Linha) 230 kV, Arranjo BD4 // SE Pituaçu
EL (Entrada de Linha) 230 kV, Arranjo BPT // SE Pirajá
MIM - 230 kV // SE Pirajá
MIM - 230 kV // SE Pituaçu
MIG-A // SE Pituaçu
MIG-A // SE Pirajá
</t>
  </si>
  <si>
    <t>LT 500 kV Trindade - Rio Verde Norte, C3</t>
  </si>
  <si>
    <t xml:space="preserve">Circuito Simples 500 kV, 4 x 795 MCM (DRAKE), 225 km
EL (Entrada de Linha) 500 kV, Arranjo DJM // SE Rio Verde Norte
EL (Entrada de Linha) 500 kV, Arranjo DJM // SE Trindade
</t>
  </si>
  <si>
    <t>LT 500 kV Ribeiro Gonçalves - Gilbués II, C1</t>
  </si>
  <si>
    <t xml:space="preserve">Circuito Simples 500 kV, 6 x 795.0 MCM (TERN), 257 km
Reator de Linha Fixo 500 kV, (3+1R) x 66,6 Mvar 1Ф // SE Gilbués II
Reator de Linha Fixo 500 kV, (3+1R) x 66,6 Mvar 1Ф // SE Ribeiro Gonçalves
EL (Entrada de Linha) 500 kV, Arranjo DJM // SE Ribeiro Gonçalves
IB (Interligação de Barras) 500 kV, Arranjo DJM // SE Ribeiro Gonçalves
EL (Entrada de Linha) 500 kV, Arranjo DJM // SE Gilbués II
IB (Interligação de Barras) 500 kV, Arranjo DJM // SE Gilbués II
MIM - 500 kV // SE Ribeiro Gonçalves
MIM - 500 kV // SE Gilbués II
MIG-A // SE Gilbués II
MIG-A // SE Ribeiro Gonçalves
</t>
  </si>
  <si>
    <t>SECC LT 525 kV Areia - Curitiba, C1 (CD), na SE UTE Araucária II</t>
  </si>
  <si>
    <t xml:space="preserve">Circuito Duplo 525 kV, 4 x 636.0 MCM (GROSBEAK), 5 km
1º Reator de Linha Fixo 525 kV, (3 + 1R) x 50  MVar 1Ф
EL (Entrada de Linha) 525 kV, Arranjo DJM
CRL (Conexão de Reator de Linha Fixo) 525 kV, Arranjo DJM
IB (Interligação de Barras) 525 kV, Arranjo DJM
MIM - 525 kV 
</t>
  </si>
  <si>
    <t>LT 230 kV Ivoti 2 - São Sebastião do Caí 2, C1</t>
  </si>
  <si>
    <t xml:space="preserve">Circuito Simples 230 kV, 2 x 795 MCM (TERN), 20,9 km
EL (Entrada de Linha) 230 kV, Arranjo BD4 // SE Ivoti 2
EL (Entrada de Linha) 230 kV, Arranjo BD4 // SE São Sebastião do Caí 2
MIM - 230 kV // SE Ivoti 2
MIM - 230 kV // SE São Sebastião do Caí 2
</t>
  </si>
  <si>
    <t>LT 230 kV Caxias - São Sebastião do Caí 2, C1</t>
  </si>
  <si>
    <t xml:space="preserve">Circuito Simples 230 kV, 2 x 795 MCM (TERN), 43,7 km
EL (Entrada de Linha) 230 kV, Arranjo BD4 // SE Caxias
EL (Entrada de Linha) 230 kV, Arranjo BD4 // SE São Sebastião do Caí 2
MIM - 230 kV // SE Caxias
MIM - 230 kV // SE São Sebastião do Caí 2
MIG-A // SE Caxias
</t>
  </si>
  <si>
    <t>SECC LT 230 kV Curitiba - Joinville Norte, C2 (CD), na SE Joinville Norte 2</t>
  </si>
  <si>
    <t xml:space="preserve">Circuito Duplo 230 kV, 1 x 636.0 MCM (GROSBEAK), 2 km
EL (Entrada de Linha) 230 kV, Arranjo BD4
MIM - 230 kV
</t>
  </si>
  <si>
    <t>SECC LT 230 kV Curitiba - Joinville Norte, C1 (CD), na SE Joinville Norte 2</t>
  </si>
  <si>
    <t>Estudo de Atendimento Elétrico ao Estado de Santa Catarina: Região de Florianópolis</t>
  </si>
  <si>
    <t>SECC LT 230 kV Biguaçu - Gaspar 2, C1, na SE São José</t>
  </si>
  <si>
    <t xml:space="preserve">Circuito Simples 230 kV, 1 x 636 MCM (Grosbeak), 9,6 km
Circuito Simples 230 kV, 1 x 636 MCM (Grosbeak), 9,6 km
EL (Entrada de Linha) 230 kV, Arranjo BD4
MIM - 230 kV
</t>
  </si>
  <si>
    <t>SECC LT 230 kV Siderópolis - Tubarão Sul, C1 (CD), na SE Siderópolis 2</t>
  </si>
  <si>
    <t xml:space="preserve">Circuito Duplo 230 kV, 1 x 636 MCM (GROSBEAK), 7 km
EL (Entrada de Linha) 230 kV, Arranjo BD4
MIM - 230 kV
</t>
  </si>
  <si>
    <t>LT 230 kV Transamazônica - Rurópolis, C2</t>
  </si>
  <si>
    <t xml:space="preserve">Circuito Simples 230 kV, 2 x 795 MCM (TERN), 59,7 km - Terreno Firme
Circuito Simples 230 kV, 2 x 795 MCM (TERN), 86,3 km - Torres Alteadas
Reator de Linha Fixo 230 kV, 1 x 30 Mvar 3Ф // SE Rurópolis
EL (Entrada de Linha) 230 kV, Arranjo BD4 // SE Transamazônica
EL (Entrada de Linha) 230 kV, Arranjo BD4 // SE Rurópolis
CRL (Conexão de Reator de Linha Fixo) 230 kV, Arranjo BD4 // SE Rurópolis
MIM - 230 kV // SE Transamazônica
MIM - 230 kV // SE Rurópolis
MIG-A // SE Transamazônica
MIG-A // SE Rurópolis
</t>
  </si>
  <si>
    <t>LT 230 kV Pacatuba - Aquiraz II, C1 e C2 e C3 (CS)</t>
  </si>
  <si>
    <t xml:space="preserve">Circuito Simples 230 kV, 1 x 795.0 MCM (DRAKE), 1 km
Circuito Simples 230 kV, 1 x 795.0 MCM (DRAKE), 1 km
Circuito Simples 230 kV, 1 x 795.0 MCM (DRAKE), 1 km
EL (Entrada de Linha) 230 kV, Arranjo BD4 // SE Pacatuba
MIM - 230 kV // SE Pacatuba
</t>
  </si>
  <si>
    <t>SECC LT 230 kV Gravataí 2 - Cidade Industrial, C2 (CD), na SE Canoas 2</t>
  </si>
  <si>
    <t>SECC LT 230 kV Porto Alegre 9 - Porto Alegre 1, C1 (CD), na SE Porto Alegre 21</t>
  </si>
  <si>
    <t xml:space="preserve">Circuito Duplo 230 kV, 1x1400mm² Al, 0,5 km (subterrâneo)
EL (Entrada de Linha) 230 kV, Arranjo BD3 (GIS)
MIM - 230 kV
</t>
  </si>
  <si>
    <t>SECC LT 230 kV Porto Alegre 9 - Porto Alegre 4, C1 (CD), na SE Porto Alegre 21</t>
  </si>
  <si>
    <t xml:space="preserve">Circuito Duplo 230 kV, 1x1400mm² Al, 1,31 km (subterrâneo)
EL (Entrada de Linha) 230 kV, Arranjo BD4 (GIS - 4 fases - cabo reserva)
MIM - 230 kV
</t>
  </si>
  <si>
    <t>SECC LT 230 kV Porto Alegre 4 - Porto Alegre 6, C1 (CD), na SE Porto Alegre Sul</t>
  </si>
  <si>
    <t xml:space="preserve">Circuito Duplo 230 kV, 1 x 954 MCM (RAIL), 8,2 km (aéreo)
Circuito Duplo 230 kV, 1 x 954 MCM (RAIL), 1 km (compacta)
EL (Entrada de Linha) 230 kV, Arranjo BD4
MIM - 230 kV
</t>
  </si>
  <si>
    <t>SECC LT 230 kV Porto Alegre 13 - Porto Alegre 6, C1 (CD), na SE Porto Alegre Sul</t>
  </si>
  <si>
    <t xml:space="preserve">Circuito Duplo 230 kV, 1 x 636.0 MCM (GROSBEAK), 3,86 km
Circuito Duplo 230 kV, 1 x 636.0 MCM (GROSBEAK), 1.5 km (compacta)
EL (Entrada de Linha) 230 kV, Arranjo BD4
MIM - 230 kV
</t>
  </si>
  <si>
    <t>LT 230 kV Porto Alegre Sul - Restinga, C1</t>
  </si>
  <si>
    <t xml:space="preserve">Circuito Simples 230 kV, 2 x 795 MCM (TERN), 3,55 km
EL (Entrada de Linha) 230 kV, Arranjo BD4 // SE Porto Alegre Sul
EL (Entrada de Linha) 230 kV, Arranjo BD3 (GIS) // SE Restinga
MIM - 230 kV // SE Porto Alegre Sul
MIM - 230 kV // SE Restinga
MIG-A // SE Restinga
</t>
  </si>
  <si>
    <t>LT 230 kV Porto Alegre Sul - Porto Alegre 4, C1 e C2 (CD)</t>
  </si>
  <si>
    <t xml:space="preserve">Circuito Duplo 230 kV, 2 x 795 MCM (TERN), 7,5 km
Circuito Duplo 230 kV, 1x2000mm² Al, 7,2 km (subterrâneo)
EL (Entrada de Linha) 230 kV, Arranjo BD4 // SE Porto Alegre 4
EL (Entrada de Linha) 230 kV, Arranjo BD4 // SE Porto Alegre Sul
MIM - 230 kV // SE Porto Alegre 4
MIM - 230 kV // SE Porto Alegre Sul
</t>
  </si>
  <si>
    <t>LT 525 kV Porto Alegre Sul - Abdon Batista 2, C1 e C2 (CD)</t>
  </si>
  <si>
    <t xml:space="preserve">Circuito Duplo 525 kV, 4 x 954 MCM (RAIL), 393,46 km
1º e 2º Reator de Linha Fixo 525 kV, (6 + 1R) x 60  MVar 1Ф // SE Porto Alegre Sul
1º e 2º Reator de Linha Fixo 525 kV, (6 + 1R) x 60  MVar 1Ф // SE Abdon Batista 2
EL (Entrada de Linha) 525 kV, Arranjo DJM // SE Porto Alegre Sul
EL (Entrada de Linha) 525 kV, Arranjo DJM // SE Abdon Batista 2
CRL (Conexão de Reator de Linha Fixo) 525 kV, Arranjo DJM // SE Porto Alegre Sul
CRL (Conexão de Reator de Linha Fixo) 525 kV, Arranjo DJM // SE Abdon Batista 2
IB (Interligação de Barras) 525 kV, Arranjo DJM // SE Porto Alegre Sul
IB (Interligação de Barras) 525 kV, Arranjo DJM // SE Abdon Batista 2
MIM - 525 kV // SE Porto Alegre Sul
MIM - 525 kV // SE Abdon Batista 2
</t>
  </si>
  <si>
    <t>LT 525 kV Porto Alegre Sul - Capivari do Sul, C1</t>
  </si>
  <si>
    <t xml:space="preserve">Circuito Simples 525 kV, 4 x 954 MCM (RAIL), 82,57 km
EL (Entrada de Linha) 525 kV, Arranjo DJM // SE Porto Alegre Sul
EL (Entrada de Linha) 525 kV, Arranjo DJM // SE Capivari do Sul
IB (Interligação de Barras) 525 kV, Arranjo DJM // SE Porto Alegre Sul
IB (Interligação de Barras) 525 kV, Arranjo DJM // SE Capivari do Sul
MIM - 525 kV // SE Capivari do Sul
MIM - 525 kV // SE Porto Alegre Sul
MIG-A // SE Capivari do Sul
</t>
  </si>
  <si>
    <t>LT 525 kV Guaíba 3 - Nova Santa Rita, C3</t>
  </si>
  <si>
    <t xml:space="preserve">Circuito Simples 525 kV, 4 x 954 MCM (RAIL), 39,79 km
EL (Entrada de Linha) 525 kV, Arranjo DJM // SE Guaíba 3
EL (Entrada de Linha) 525 kV, Arranjo DJM // SE Nova Santa Rita
IB (Interligação de Barras) 525 kV, Arranjo DJM // SE Guaíba 3
IB (Interligação de Barras) 525 kV, Arranjo DJM // SE Nova Santa Rita
MIM - 525 kV // SE Guaíba 3
MIM - 525 kV // SE Nova Santa Rita
</t>
  </si>
  <si>
    <t>LT 525 kV Itá - Guaíba 3, C1</t>
  </si>
  <si>
    <t xml:space="preserve">Circuito Simples 525 kV, 4 x 636 MCM (GROSBEAK), 36,18 km
Reator de Linha Fixo 525 kV, 1 x 50 Mvar 1Ф (reserva) // SE Itá
Desmantelamento do trecho entre o ponto de seccionamento e a SE Nova Santa Rita
EL (Entrada de Linha) 525 kV, Arranjo DJM // SE Itá
CRL (Conexão de Reator de Linha Fixo) 525 kV, Arranjo DJM // SE Itá
IB (Interligação de Barras) 525 kV, Arranjo DJM // SE Itá
MIM - 525 kV // SE Itá
</t>
  </si>
  <si>
    <t>SECC LT 230 kV Campos Novos - Videira, C1 (CD), na SE Videira Sul</t>
  </si>
  <si>
    <t xml:space="preserve">Circuito Duplo 230 kV, 1 x 636.0 MCM (GROSBEAK), 4.4 km
EL (Entrada de Linha) 230 kV, Arranjo BD4
MIM - 230 kV 
</t>
  </si>
  <si>
    <t>SECC LT 230 kV Foz do Chapecó - Pinhalzinho 2, C1 (CD), na SE Descanso</t>
  </si>
  <si>
    <t xml:space="preserve">Circuito Duplo 230 kV, 1 x 954.0 MCM (RAIL), 47 km
EL (Entrada de Linha) 230 kV, Arranjo BD4
MIM - 230 kV 
</t>
  </si>
  <si>
    <t>SECC LT 230 kV Blumenau - Itajaí, C1 (CD), na SE Ilhota 2</t>
  </si>
  <si>
    <t xml:space="preserve">Circuito Duplo 230 kV, 1 x 636.0 MCM (GROSBEAK), 5 km
EL (Entrada de Linha) 230 kV, Arranjo BD4
MIM - 230 kV 
</t>
  </si>
  <si>
    <t>SECC LT 230 kV Foz do Chapecó - Xanxerê, C1 (CD), na SE Chapecoense</t>
  </si>
  <si>
    <t xml:space="preserve">Circuito Duplo 230 kV, 2 x 636.0 MCM (GROSBEAK), 3.3 km
EL (Entrada de Linha) 230 kV, Arranjo BD4
MIM - 230 kV 
</t>
  </si>
  <si>
    <t>LT 230 kV Xanxerê - Pinhalzinho 2, C1</t>
  </si>
  <si>
    <t xml:space="preserve">Circuito Simples 230 kV, 2 x 477 MCM (HAWK), 64,7 km
EL (Entrada de Linha) 230 kV, Arranjo BD4 // SE Xanxerê
EL (Entrada de Linha) 230 kV, Arranjo BD4 // SE Pinhalzinho 2
MIM - 230 kV // SE Xanxerê
MIM - 230 kV // SE Pinhalzinho 2
MIG-A // SE Xanxerê
MIG-A // SE Pinhalzinho 2
</t>
  </si>
  <si>
    <t>SECC LT 230 kV Campos Novos - Videira, C2 (CD), na SE Videira Sul</t>
  </si>
  <si>
    <t xml:space="preserve">Circuito Duplo 230 kV, 1 x 636 MCM (GROSBEAK), 4,4 km
EL (Entrada de Linha) 230 kV, Arranjo BD4
MIM - 230 kV
</t>
  </si>
  <si>
    <t>SECC LT 230 kV Foz do Chapecó - Pinhalzinho 2, C2 (CD), na SE Descanso</t>
  </si>
  <si>
    <t xml:space="preserve">Circuito Duplo 230 kV, 1 x 954 MCM (RAIL), 47 km
EL (Entrada de Linha) 230 kV, Arranjo BD4
MIM - 230 kV
</t>
  </si>
  <si>
    <t>SECC LT 230 kV Foz do Chapecó - Xanxerê, C2 (CD), na SE Chapecoense</t>
  </si>
  <si>
    <t xml:space="preserve">Circuito Duplo 230 kV, 2 x 636 MCM (GROSBEAK), 3,3 km
EL (Entrada de Linha) 230 kV, Arranjo BD4
MIM - 230 kV
</t>
  </si>
  <si>
    <t>Estudo de Conexão das PCHs do Rio Corumbá</t>
  </si>
  <si>
    <t>Distrito Federal</t>
  </si>
  <si>
    <t>SECC LT 345 kV Brasília Sul - Corumbá, C1, na SE Coletora Urutaí</t>
  </si>
  <si>
    <t xml:space="preserve">Circuito Simples 345 kV, 2 x 954 MCM (RAIL), 1 km
EL (Entrada de Linha) 345 kV, Arranjo DJM
</t>
  </si>
  <si>
    <t>LT 230 kV Gaspar 2 - Indaial, C3</t>
  </si>
  <si>
    <t xml:space="preserve">Circuito Simples 230 kV, 1 x 1113 MCM (BLUEJAY), 57 km
EL (Entrada de Linha) 230 kV, Arranjo BD4 // SE Gaspar 2
EL (Entrada de Linha) 230 kV, Arranjo BD4 // SE Indaial
MIM - 230 kV // SE Indaial
MIM - 230 kV // SE Gaspar 2
MIG-A // SE Gaspar 2
</t>
  </si>
  <si>
    <t>SECC LT 230 kV Blumenau - Itajaí, C2 (CD), na SE Ilhota 2</t>
  </si>
  <si>
    <t xml:space="preserve">Circuito Duplo 230 kV, 1 x 636 MCM (GROSBEAK), 5 km
EL (Entrada de Linha) 230 kV, Arranjo BD4
MIM - 230 kV
</t>
  </si>
  <si>
    <t>Análise da Expansão da Interligação entre as Regiões Sul e Sudeste/Centro-Oeste</t>
  </si>
  <si>
    <t>SECC LT 230 kV Imbirussu - Campo Grande 2, C3, na SE Campo Grande 3</t>
  </si>
  <si>
    <t xml:space="preserve">Circuito Simples 230 kV, 2 x 795 MCM (Drake), 2 km
Circuito Simples 230 kV, 2 x 795 MCM (Drake), 2 km
EL (Entrada de Linha) 230 kV, Arranjo BD4
MIM - 230 kV
</t>
  </si>
  <si>
    <t>SECC LT 230 kV Imbirussu - Campo Grande 2, C2, na SE Campo Grande 3</t>
  </si>
  <si>
    <t>SECC LT 230 kV Imbirussu - Campo Grande 2, C1, na SE Campo Grande 3</t>
  </si>
  <si>
    <t>SECC LT 230 kV Dourados - Anastácio, C1, na SE Maracaju 2</t>
  </si>
  <si>
    <t xml:space="preserve">Circuito Simples 230 kV, 2 x 1113 MCM (BlueJay), 15,5 km
Circuito Simples 230 kV, 2 x 1113 MCM (BlueJay), 15,5 km
EL (Entrada de Linha) 230 kV, Arranjo BD4
MIM - 230 kV
</t>
  </si>
  <si>
    <t>LT 230 kV Paraíso 2 - Chapadão, C3</t>
  </si>
  <si>
    <t xml:space="preserve">Circuito Simples 230 kV, 2 x 795 MCM (Drake), 64 km
EL (Entrada de Linha) 230 kV, Arranjo BD4 // SE Paraíso 2
EL (Entrada de Linha) 230 kV, Arranjo BD4 // SE Chapadão
MIM - 230 kV // SE Paraíso 2
MIM - 230 kV // SE Chapadão
MIG-A // SE Paraíso 2
MIG-A // SE Chapadão
</t>
  </si>
  <si>
    <t>LT 230 kV Imbirussu - Campo Grande 2, C3</t>
  </si>
  <si>
    <t xml:space="preserve">Circuito Simples 230 kV, 2 x 795 MCM (Drake), 50 km
EL (Entrada de Linha) 230 kV, Arranjo BD4 // SE Imbirussu
EL (Entrada de Linha) 230 kV, Arranjo BD4 // SE Campo Grande 2
MIM - 230 kV // SE Imbirussu
MIM - 230 kV // SE Campo Grande 2
MIG-A // SE Imbirussu
MIG-A // SE Campo Grande 2
</t>
  </si>
  <si>
    <t>LT 230 kV Campo Grande 2 - Paraíso 2, C3</t>
  </si>
  <si>
    <t xml:space="preserve">Circuito Simples 230 kV, 2 x 795 MCM (Drake), 228 km
Reator de Linha Manobrável 230 kV, 1 x 20 Mvar 3Ф // SE Campo Grande 2
Reator de Linha Manobrável 230 kV, 1 x 20 Mvar 3Ф // SE Paraíso 2
EL (Entrada de Linha) 230 kV, Arranjo BD4 // SE Campo Grande 2
EL (Entrada de Linha) 230 kV, Arranjo BD4 // SE Paraíso 2
CRL (Conexão de Reator de Linha Man.) 230 kV, Arranjo BD4 // SE Campo Grande 2
CRL (Conexão de Reator de Linha Man.) 230 kV, Arranjo BD4 // SE Paraíso 2
MIM - 230 kV // SE Campo Grande 2
MIM - 230 kV // SE Paraíso 2
MIG-A // SE Campo Grande 2
MIG-A // SE Paraíso 2
</t>
  </si>
  <si>
    <t>LT 230 kV Londrina - Apucarana, C2</t>
  </si>
  <si>
    <t xml:space="preserve">Recapacitação, Circuito Simples 230 kV, 1 x 636 MCM (Grosbeak), 46 km
</t>
  </si>
  <si>
    <t>idx</t>
  </si>
  <si>
    <t>x</t>
  </si>
  <si>
    <t>kV</t>
  </si>
  <si>
    <t>cenário de referência</t>
  </si>
  <si>
    <t>expansion plan</t>
  </si>
  <si>
    <t>incline</t>
  </si>
  <si>
    <t>intercept</t>
  </si>
  <si>
    <t>after 2033, expand at same rate</t>
  </si>
  <si>
    <t>as average[2020-2033]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</si>
</sst>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quot; kV&quot;"/>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i/>
      <sz val="11"/>
      <color theme="1"/>
      <name val="Calibri"/>
      <family val="2"/>
      <scheme val="minor"/>
    </font>
    <font>
      <sz val="11"/>
      <name val="Calibri"/>
      <family val="2"/>
    </font>
    <font>
      <sz val="9"/>
      <color theme="1"/>
      <name val="Calibri"/>
      <family val="2"/>
      <scheme val="minor"/>
    </font>
    <font>
      <sz val="9"/>
      <color theme="3"/>
      <name val="Calibri"/>
      <family val="2"/>
      <scheme val="minor"/>
    </font>
    <font>
      <sz val="7"/>
      <color theme="3"/>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9" fontId="3" fillId="0" borderId="0" applyFont="0" applyFill="0" applyBorder="0" applyAlignment="0" applyProtection="0"/>
    <xf numFmtId="0" fontId="5" fillId="0" borderId="0"/>
  </cellStyleXfs>
  <cellXfs count="21">
    <xf numFmtId="0" fontId="0" fillId="0" borderId="0" xfId="0"/>
    <xf numFmtId="0" fontId="1" fillId="0" borderId="0" xfId="0" applyFont="1"/>
    <xf numFmtId="164" fontId="0" fillId="0" borderId="0" xfId="0" applyNumberFormat="1"/>
    <xf numFmtId="9" fontId="0" fillId="0" borderId="0" xfId="2" applyFont="1"/>
    <xf numFmtId="0" fontId="0" fillId="0" borderId="0" xfId="0" applyAlignment="1">
      <alignment horizontal="center"/>
    </xf>
    <xf numFmtId="3" fontId="0" fillId="0" borderId="0" xfId="0" applyNumberFormat="1"/>
    <xf numFmtId="0" fontId="1" fillId="2" borderId="0" xfId="0" applyFont="1" applyFill="1"/>
    <xf numFmtId="0" fontId="4" fillId="0" borderId="0" xfId="0" applyFont="1"/>
    <xf numFmtId="0" fontId="2" fillId="0" borderId="0" xfId="1" applyAlignment="1"/>
    <xf numFmtId="165" fontId="0" fillId="0" borderId="0" xfId="0" applyNumberFormat="1" applyAlignment="1">
      <alignment horizontal="center"/>
    </xf>
    <xf numFmtId="0" fontId="0" fillId="0" borderId="0" xfId="0" applyAlignment="1">
      <alignment horizontal="right" inden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3" fontId="6" fillId="0" borderId="0" xfId="0" applyNumberFormat="1" applyFont="1" applyAlignment="1">
      <alignment vertical="center"/>
    </xf>
    <xf numFmtId="1" fontId="6" fillId="0" borderId="0" xfId="0" applyNumberFormat="1" applyFont="1" applyAlignment="1">
      <alignment horizontal="center" vertical="center"/>
    </xf>
    <xf numFmtId="3" fontId="6" fillId="0" borderId="0" xfId="0" applyNumberFormat="1" applyFont="1"/>
    <xf numFmtId="0" fontId="7" fillId="0" borderId="0" xfId="0" applyFont="1" applyAlignment="1">
      <alignment horizontal="right"/>
    </xf>
    <xf numFmtId="3" fontId="8" fillId="0" borderId="0" xfId="0" applyNumberFormat="1" applyFont="1"/>
    <xf numFmtId="0" fontId="7" fillId="0" borderId="0" xfId="0" applyFont="1" applyAlignment="1">
      <alignment horizontal="right" indent="1"/>
    </xf>
    <xf numFmtId="0" fontId="7" fillId="0" borderId="0" xfId="0" applyFont="1" applyAlignment="1">
      <alignment horizontal="left"/>
    </xf>
  </cellXfs>
  <cellStyles count="4">
    <cellStyle name="Hiperlink" xfId="1" builtinId="8"/>
    <cellStyle name="Normal" xfId="0" builtinId="0"/>
    <cellStyle name="Normal 2" xfId="3" xr:uid="{4682E22A-AA4F-49BF-B552-664D8480AB32}"/>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ortalrelatorios.aneel.gov.br/luznatarifa/perdasenergi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12" sqref="A12:B12"/>
    </sheetView>
  </sheetViews>
  <sheetFormatPr defaultRowHeight="14.4" x14ac:dyDescent="0.3"/>
  <cols>
    <col min="2" max="2" width="51.6640625" customWidth="1"/>
  </cols>
  <sheetData>
    <row r="1" spans="1:3" x14ac:dyDescent="0.3">
      <c r="A1" s="1" t="s">
        <v>0</v>
      </c>
    </row>
    <row r="3" spans="1:3" x14ac:dyDescent="0.3">
      <c r="A3" s="1" t="s">
        <v>15</v>
      </c>
      <c r="B3" s="6" t="s">
        <v>5</v>
      </c>
      <c r="C3" s="7" t="s">
        <v>6</v>
      </c>
    </row>
    <row r="4" spans="1:3" x14ac:dyDescent="0.3">
      <c r="B4" t="s">
        <v>4</v>
      </c>
      <c r="C4" t="s">
        <v>8</v>
      </c>
    </row>
    <row r="5" spans="1:3" x14ac:dyDescent="0.3">
      <c r="B5" s="8" t="s">
        <v>9</v>
      </c>
    </row>
    <row r="6" spans="1:3" x14ac:dyDescent="0.3">
      <c r="B6" t="s">
        <v>7</v>
      </c>
    </row>
    <row r="8" spans="1:3" x14ac:dyDescent="0.3">
      <c r="B8" s="6" t="s">
        <v>14</v>
      </c>
    </row>
    <row r="9" spans="1:3" x14ac:dyDescent="0.3">
      <c r="B9" t="s">
        <v>13</v>
      </c>
    </row>
    <row r="10" spans="1:3" x14ac:dyDescent="0.3">
      <c r="B10" t="s">
        <v>12</v>
      </c>
    </row>
  </sheetData>
  <hyperlinks>
    <hyperlink ref="B5" r:id="rId1" location="!" xr:uid="{8CDD9A5A-9D69-412E-856A-A20AFB26047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8B43-4CE2-4F83-86A2-5054F037597F}">
  <dimension ref="A2:Y351"/>
  <sheetViews>
    <sheetView workbookViewId="0"/>
  </sheetViews>
  <sheetFormatPr defaultRowHeight="12" x14ac:dyDescent="0.3"/>
  <cols>
    <col min="1" max="16384" width="8.88671875" style="12"/>
  </cols>
  <sheetData>
    <row r="2" spans="1:24" x14ac:dyDescent="0.3">
      <c r="B2" s="13" t="s">
        <v>830</v>
      </c>
      <c r="C2" s="15">
        <v>2023</v>
      </c>
      <c r="D2" s="15">
        <v>2024</v>
      </c>
      <c r="E2" s="15">
        <v>2025</v>
      </c>
      <c r="F2" s="15">
        <v>2026</v>
      </c>
      <c r="G2" s="15">
        <v>2027</v>
      </c>
      <c r="H2" s="15">
        <v>2028</v>
      </c>
      <c r="I2" s="15">
        <v>2029</v>
      </c>
      <c r="J2" s="15">
        <v>2030</v>
      </c>
      <c r="K2" s="15">
        <v>2031</v>
      </c>
      <c r="L2" s="15">
        <v>2032</v>
      </c>
      <c r="M2" s="15">
        <v>2033</v>
      </c>
    </row>
    <row r="3" spans="1:24" x14ac:dyDescent="0.3">
      <c r="B3" s="12">
        <v>230</v>
      </c>
      <c r="C3" s="14">
        <f>SUMIFS($M$11:$M$351,$K$11:$K$351,$B3,$R$11:$R$351,C$2)</f>
        <v>2507.4899999999998</v>
      </c>
      <c r="D3" s="14">
        <f t="shared" ref="D3:M8" si="0">SUMIFS($M$11:$M$351,$K$11:$K$351,$B3,$R$11:$R$351,D$2)</f>
        <v>686.84000000000015</v>
      </c>
      <c r="E3" s="14">
        <f t="shared" si="0"/>
        <v>527</v>
      </c>
      <c r="F3" s="14">
        <f t="shared" si="0"/>
        <v>1089</v>
      </c>
      <c r="G3" s="14">
        <f t="shared" si="0"/>
        <v>832.35</v>
      </c>
      <c r="H3" s="14">
        <f t="shared" si="0"/>
        <v>558.4</v>
      </c>
      <c r="I3" s="14">
        <f t="shared" si="0"/>
        <v>2053.6999999999998</v>
      </c>
      <c r="J3" s="14">
        <f t="shared" si="0"/>
        <v>873</v>
      </c>
      <c r="K3" s="14">
        <f t="shared" si="0"/>
        <v>251.8</v>
      </c>
      <c r="L3" s="14">
        <f t="shared" si="0"/>
        <v>3</v>
      </c>
      <c r="M3" s="14">
        <f t="shared" si="0"/>
        <v>862.19</v>
      </c>
    </row>
    <row r="4" spans="1:24" x14ac:dyDescent="0.3">
      <c r="B4" s="12">
        <v>345</v>
      </c>
      <c r="C4" s="14">
        <f t="shared" ref="C4:C8" si="1">SUMIFS($M$11:$M$351,$K$11:$K$351,$B4,$R$11:$R$351,C$2)</f>
        <v>511.8</v>
      </c>
      <c r="D4" s="14">
        <f t="shared" si="0"/>
        <v>41.5</v>
      </c>
      <c r="E4" s="14">
        <f t="shared" si="0"/>
        <v>271.10000000000002</v>
      </c>
      <c r="F4" s="14">
        <f t="shared" si="0"/>
        <v>114</v>
      </c>
      <c r="G4" s="14">
        <f t="shared" si="0"/>
        <v>129.4</v>
      </c>
      <c r="H4" s="14">
        <f t="shared" si="0"/>
        <v>0</v>
      </c>
      <c r="I4" s="14">
        <f t="shared" si="0"/>
        <v>12</v>
      </c>
      <c r="J4" s="14">
        <f t="shared" si="0"/>
        <v>1.52</v>
      </c>
      <c r="K4" s="14">
        <f t="shared" si="0"/>
        <v>0</v>
      </c>
      <c r="L4" s="14">
        <f t="shared" si="0"/>
        <v>0</v>
      </c>
      <c r="M4" s="14">
        <f t="shared" si="0"/>
        <v>1</v>
      </c>
    </row>
    <row r="5" spans="1:24" x14ac:dyDescent="0.3">
      <c r="B5" s="12">
        <v>440</v>
      </c>
      <c r="C5" s="14">
        <f t="shared" si="1"/>
        <v>2</v>
      </c>
      <c r="D5" s="14">
        <f t="shared" si="0"/>
        <v>0</v>
      </c>
      <c r="E5" s="14">
        <f t="shared" si="0"/>
        <v>0</v>
      </c>
      <c r="F5" s="14">
        <f t="shared" si="0"/>
        <v>64</v>
      </c>
      <c r="G5" s="14">
        <f t="shared" si="0"/>
        <v>11</v>
      </c>
      <c r="H5" s="14">
        <f t="shared" si="0"/>
        <v>0</v>
      </c>
      <c r="I5" s="14">
        <f t="shared" si="0"/>
        <v>0</v>
      </c>
      <c r="J5" s="14">
        <f t="shared" si="0"/>
        <v>0</v>
      </c>
      <c r="K5" s="14">
        <f t="shared" si="0"/>
        <v>0</v>
      </c>
      <c r="L5" s="14">
        <f t="shared" si="0"/>
        <v>0</v>
      </c>
      <c r="M5" s="14">
        <f t="shared" si="0"/>
        <v>0</v>
      </c>
    </row>
    <row r="6" spans="1:24" x14ac:dyDescent="0.3">
      <c r="B6" s="12">
        <v>500</v>
      </c>
      <c r="C6" s="14">
        <f t="shared" si="1"/>
        <v>2828.02</v>
      </c>
      <c r="D6" s="14">
        <f t="shared" si="0"/>
        <v>1436</v>
      </c>
      <c r="E6" s="14">
        <f t="shared" si="0"/>
        <v>0</v>
      </c>
      <c r="F6" s="14">
        <f t="shared" si="0"/>
        <v>1537</v>
      </c>
      <c r="G6" s="14">
        <f t="shared" si="0"/>
        <v>3677.4</v>
      </c>
      <c r="H6" s="14">
        <f t="shared" si="0"/>
        <v>6359.6</v>
      </c>
      <c r="I6" s="14">
        <f t="shared" si="0"/>
        <v>5717.6</v>
      </c>
      <c r="J6" s="14">
        <f t="shared" si="0"/>
        <v>3889.2</v>
      </c>
      <c r="K6" s="14">
        <f t="shared" si="0"/>
        <v>0</v>
      </c>
      <c r="L6" s="14">
        <f t="shared" si="0"/>
        <v>0</v>
      </c>
      <c r="M6" s="14">
        <f t="shared" si="0"/>
        <v>0</v>
      </c>
    </row>
    <row r="7" spans="1:24" x14ac:dyDescent="0.3">
      <c r="B7" s="12">
        <v>525</v>
      </c>
      <c r="C7" s="14">
        <f t="shared" si="1"/>
        <v>511.2</v>
      </c>
      <c r="D7" s="14">
        <f t="shared" si="0"/>
        <v>601.29999999999995</v>
      </c>
      <c r="E7" s="14">
        <f t="shared" si="0"/>
        <v>0</v>
      </c>
      <c r="F7" s="14">
        <f t="shared" si="0"/>
        <v>158</v>
      </c>
      <c r="G7" s="14">
        <f t="shared" si="0"/>
        <v>249</v>
      </c>
      <c r="H7" s="14">
        <f t="shared" si="0"/>
        <v>0</v>
      </c>
      <c r="I7" s="14">
        <f t="shared" si="0"/>
        <v>0</v>
      </c>
      <c r="J7" s="14">
        <f t="shared" si="0"/>
        <v>1063.2</v>
      </c>
      <c r="K7" s="14">
        <f t="shared" si="0"/>
        <v>10</v>
      </c>
      <c r="L7" s="14">
        <f t="shared" si="0"/>
        <v>0</v>
      </c>
      <c r="M7" s="14">
        <f t="shared" si="0"/>
        <v>945.45999999999992</v>
      </c>
    </row>
    <row r="8" spans="1:24" x14ac:dyDescent="0.3">
      <c r="B8" s="12">
        <v>800</v>
      </c>
      <c r="C8" s="14">
        <f t="shared" si="1"/>
        <v>0</v>
      </c>
      <c r="D8" s="14">
        <f t="shared" si="0"/>
        <v>0</v>
      </c>
      <c r="E8" s="14">
        <f t="shared" si="0"/>
        <v>0</v>
      </c>
      <c r="F8" s="14">
        <f t="shared" si="0"/>
        <v>0</v>
      </c>
      <c r="G8" s="14">
        <f t="shared" si="0"/>
        <v>0</v>
      </c>
      <c r="H8" s="14">
        <f t="shared" si="0"/>
        <v>0</v>
      </c>
      <c r="I8" s="14">
        <f t="shared" si="0"/>
        <v>2880</v>
      </c>
      <c r="J8" s="14">
        <f t="shared" si="0"/>
        <v>0</v>
      </c>
      <c r="K8" s="14">
        <f t="shared" si="0"/>
        <v>0</v>
      </c>
      <c r="L8" s="14">
        <f t="shared" si="0"/>
        <v>0</v>
      </c>
      <c r="M8" s="14">
        <f t="shared" si="0"/>
        <v>0</v>
      </c>
    </row>
    <row r="10" spans="1:24" ht="48" x14ac:dyDescent="0.3">
      <c r="A10" s="13" t="s">
        <v>828</v>
      </c>
      <c r="B10" s="13" t="s">
        <v>16</v>
      </c>
      <c r="C10" s="13" t="s">
        <v>17</v>
      </c>
      <c r="D10" s="13" t="s">
        <v>18</v>
      </c>
      <c r="E10" s="13" t="s">
        <v>19</v>
      </c>
      <c r="F10" s="13" t="s">
        <v>20</v>
      </c>
      <c r="G10" s="13" t="s">
        <v>21</v>
      </c>
      <c r="H10" s="13" t="s">
        <v>22</v>
      </c>
      <c r="I10" s="13" t="s">
        <v>23</v>
      </c>
      <c r="J10" s="13" t="s">
        <v>24</v>
      </c>
      <c r="K10" s="13" t="s">
        <v>830</v>
      </c>
      <c r="L10" s="13" t="s">
        <v>25</v>
      </c>
      <c r="M10" s="13" t="s">
        <v>26</v>
      </c>
      <c r="N10" s="13" t="s">
        <v>27</v>
      </c>
      <c r="O10" s="13" t="s">
        <v>28</v>
      </c>
      <c r="P10" s="13" t="s">
        <v>29</v>
      </c>
      <c r="Q10" s="13" t="s">
        <v>30</v>
      </c>
      <c r="R10" s="13" t="s">
        <v>31</v>
      </c>
      <c r="S10" s="13" t="s">
        <v>32</v>
      </c>
      <c r="U10" s="12" t="s">
        <v>829</v>
      </c>
      <c r="V10" s="13" t="s">
        <v>831</v>
      </c>
      <c r="X10" s="12" t="s">
        <v>829</v>
      </c>
    </row>
    <row r="11" spans="1:24" x14ac:dyDescent="0.3">
      <c r="A11" s="12">
        <v>6</v>
      </c>
      <c r="B11" s="15">
        <v>23792</v>
      </c>
      <c r="C11" s="12" t="s">
        <v>47</v>
      </c>
      <c r="D11" s="11" t="s">
        <v>50</v>
      </c>
      <c r="E11" s="12" t="s">
        <v>51</v>
      </c>
      <c r="F11" s="11" t="s">
        <v>44</v>
      </c>
      <c r="G11" s="11" t="s">
        <v>52</v>
      </c>
      <c r="H11" s="11" t="s">
        <v>52</v>
      </c>
      <c r="I11" s="11">
        <v>0</v>
      </c>
      <c r="J11" s="11" t="s">
        <v>53</v>
      </c>
      <c r="K11" s="11">
        <v>230</v>
      </c>
      <c r="L11" s="11" t="s">
        <v>54</v>
      </c>
      <c r="M11" s="11">
        <v>392</v>
      </c>
      <c r="N11" s="14">
        <v>0</v>
      </c>
      <c r="O11" s="14">
        <v>392753.82</v>
      </c>
      <c r="P11" s="11" t="s">
        <v>37</v>
      </c>
      <c r="Q11" s="15">
        <v>2023</v>
      </c>
      <c r="R11" s="15">
        <v>2023</v>
      </c>
      <c r="S11" s="15">
        <v>2023</v>
      </c>
      <c r="U11" s="12">
        <v>0</v>
      </c>
      <c r="V11" s="15">
        <v>2023</v>
      </c>
      <c r="X11" s="12">
        <v>0</v>
      </c>
    </row>
    <row r="12" spans="1:24" x14ac:dyDescent="0.3">
      <c r="A12" s="12">
        <v>9</v>
      </c>
      <c r="B12" s="15">
        <v>23726</v>
      </c>
      <c r="C12" s="12" t="s">
        <v>38</v>
      </c>
      <c r="D12" s="11" t="s">
        <v>56</v>
      </c>
      <c r="E12" s="12" t="s">
        <v>57</v>
      </c>
      <c r="F12" s="11" t="s">
        <v>40</v>
      </c>
      <c r="G12" s="11" t="s">
        <v>58</v>
      </c>
      <c r="H12" s="11" t="s">
        <v>58</v>
      </c>
      <c r="I12" s="11" t="s">
        <v>58</v>
      </c>
      <c r="J12" s="11" t="s">
        <v>59</v>
      </c>
      <c r="K12" s="11">
        <v>230</v>
      </c>
      <c r="L12" s="11" t="s">
        <v>60</v>
      </c>
      <c r="M12" s="11">
        <v>9.02</v>
      </c>
      <c r="N12" s="14">
        <v>0</v>
      </c>
      <c r="O12" s="14">
        <v>96821.86</v>
      </c>
      <c r="P12" s="11" t="s">
        <v>37</v>
      </c>
      <c r="Q12" s="15">
        <v>2023</v>
      </c>
      <c r="R12" s="15">
        <v>2023</v>
      </c>
      <c r="S12" s="15">
        <v>2023</v>
      </c>
      <c r="U12" s="12">
        <v>0</v>
      </c>
      <c r="V12" s="15">
        <v>2024</v>
      </c>
      <c r="X12" s="12">
        <v>0</v>
      </c>
    </row>
    <row r="13" spans="1:24" x14ac:dyDescent="0.3">
      <c r="A13" s="12">
        <v>10</v>
      </c>
      <c r="B13" s="15">
        <v>23725</v>
      </c>
      <c r="C13" s="12" t="s">
        <v>38</v>
      </c>
      <c r="D13" s="11" t="s">
        <v>56</v>
      </c>
      <c r="E13" s="12" t="s">
        <v>57</v>
      </c>
      <c r="F13" s="11" t="s">
        <v>40</v>
      </c>
      <c r="G13" s="11" t="s">
        <v>58</v>
      </c>
      <c r="H13" s="11" t="s">
        <v>58</v>
      </c>
      <c r="I13" s="11" t="s">
        <v>58</v>
      </c>
      <c r="J13" s="11" t="s">
        <v>61</v>
      </c>
      <c r="K13" s="11">
        <v>230</v>
      </c>
      <c r="L13" s="11" t="s">
        <v>62</v>
      </c>
      <c r="M13" s="11">
        <v>9.1</v>
      </c>
      <c r="N13" s="14">
        <v>0</v>
      </c>
      <c r="O13" s="14">
        <v>97475.61</v>
      </c>
      <c r="P13" s="11" t="s">
        <v>37</v>
      </c>
      <c r="Q13" s="15">
        <v>2023</v>
      </c>
      <c r="R13" s="15">
        <v>2023</v>
      </c>
      <c r="S13" s="15">
        <v>2023</v>
      </c>
      <c r="U13" s="12">
        <v>0</v>
      </c>
      <c r="V13" s="15">
        <v>2025</v>
      </c>
      <c r="X13" s="12">
        <v>0</v>
      </c>
    </row>
    <row r="14" spans="1:24" x14ac:dyDescent="0.3">
      <c r="A14" s="12">
        <v>11</v>
      </c>
      <c r="B14" s="15">
        <v>23724</v>
      </c>
      <c r="C14" s="12" t="s">
        <v>38</v>
      </c>
      <c r="D14" s="11" t="s">
        <v>56</v>
      </c>
      <c r="E14" s="12" t="s">
        <v>51</v>
      </c>
      <c r="F14" s="11" t="s">
        <v>40</v>
      </c>
      <c r="G14" s="11" t="s">
        <v>58</v>
      </c>
      <c r="H14" s="11" t="s">
        <v>58</v>
      </c>
      <c r="I14" s="11">
        <v>0</v>
      </c>
      <c r="J14" s="11" t="s">
        <v>63</v>
      </c>
      <c r="K14" s="11">
        <v>230</v>
      </c>
      <c r="L14" s="11" t="s">
        <v>64</v>
      </c>
      <c r="M14" s="11">
        <v>13.47</v>
      </c>
      <c r="N14" s="14">
        <v>0</v>
      </c>
      <c r="O14" s="14">
        <v>48532.69</v>
      </c>
      <c r="P14" s="11" t="s">
        <v>37</v>
      </c>
      <c r="Q14" s="15">
        <v>2023</v>
      </c>
      <c r="R14" s="15">
        <v>2023</v>
      </c>
      <c r="S14" s="15">
        <v>2023</v>
      </c>
      <c r="U14" s="12">
        <v>0</v>
      </c>
      <c r="V14" s="15">
        <v>2026</v>
      </c>
      <c r="X14" s="12">
        <v>0</v>
      </c>
    </row>
    <row r="15" spans="1:24" x14ac:dyDescent="0.3">
      <c r="A15" s="12">
        <v>15</v>
      </c>
      <c r="B15" s="15">
        <v>23705</v>
      </c>
      <c r="C15" s="12" t="s">
        <v>47</v>
      </c>
      <c r="D15" s="11" t="s">
        <v>65</v>
      </c>
      <c r="E15" s="12" t="s">
        <v>51</v>
      </c>
      <c r="F15" s="11" t="s">
        <v>44</v>
      </c>
      <c r="G15" s="11" t="s">
        <v>66</v>
      </c>
      <c r="H15" s="11" t="s">
        <v>66</v>
      </c>
      <c r="I15" s="11">
        <v>0</v>
      </c>
      <c r="J15" s="11" t="s">
        <v>67</v>
      </c>
      <c r="K15" s="11">
        <v>500</v>
      </c>
      <c r="L15" s="11" t="s">
        <v>68</v>
      </c>
      <c r="M15" s="11">
        <v>155</v>
      </c>
      <c r="N15" s="14">
        <v>0</v>
      </c>
      <c r="O15" s="14">
        <v>467347.36</v>
      </c>
      <c r="P15" s="11" t="s">
        <v>37</v>
      </c>
      <c r="Q15" s="15">
        <v>2023</v>
      </c>
      <c r="R15" s="15">
        <v>2023</v>
      </c>
      <c r="S15" s="15">
        <v>2023</v>
      </c>
      <c r="U15" s="12">
        <v>0</v>
      </c>
      <c r="V15" s="15">
        <v>2027</v>
      </c>
      <c r="X15" s="12">
        <v>0</v>
      </c>
    </row>
    <row r="16" spans="1:24" x14ac:dyDescent="0.3">
      <c r="A16" s="12">
        <v>16</v>
      </c>
      <c r="B16" s="15">
        <v>23704</v>
      </c>
      <c r="C16" s="12" t="s">
        <v>47</v>
      </c>
      <c r="D16" s="11" t="s">
        <v>65</v>
      </c>
      <c r="E16" s="12" t="s">
        <v>57</v>
      </c>
      <c r="F16" s="11" t="s">
        <v>44</v>
      </c>
      <c r="G16" s="11" t="s">
        <v>66</v>
      </c>
      <c r="H16" s="11" t="s">
        <v>66</v>
      </c>
      <c r="I16" s="11" t="s">
        <v>66</v>
      </c>
      <c r="J16" s="11" t="s">
        <v>69</v>
      </c>
      <c r="K16" s="11">
        <v>500</v>
      </c>
      <c r="L16" s="11" t="s">
        <v>70</v>
      </c>
      <c r="M16" s="11">
        <v>28.74</v>
      </c>
      <c r="N16" s="14">
        <v>0</v>
      </c>
      <c r="O16" s="14">
        <v>103204.27</v>
      </c>
      <c r="P16" s="11" t="s">
        <v>37</v>
      </c>
      <c r="Q16" s="15">
        <v>2023</v>
      </c>
      <c r="R16" s="15">
        <v>2023</v>
      </c>
      <c r="S16" s="15">
        <v>2023</v>
      </c>
      <c r="U16" s="12">
        <v>0</v>
      </c>
      <c r="V16" s="15">
        <v>2028</v>
      </c>
      <c r="X16" s="12">
        <v>0</v>
      </c>
    </row>
    <row r="17" spans="1:25" x14ac:dyDescent="0.3">
      <c r="A17" s="12">
        <v>17</v>
      </c>
      <c r="B17" s="15">
        <v>23703</v>
      </c>
      <c r="C17" s="12" t="s">
        <v>47</v>
      </c>
      <c r="D17" s="11" t="s">
        <v>65</v>
      </c>
      <c r="E17" s="12" t="s">
        <v>57</v>
      </c>
      <c r="F17" s="11" t="s">
        <v>44</v>
      </c>
      <c r="G17" s="11" t="s">
        <v>66</v>
      </c>
      <c r="H17" s="11" t="s">
        <v>66</v>
      </c>
      <c r="I17" s="11" t="s">
        <v>66</v>
      </c>
      <c r="J17" s="11" t="s">
        <v>71</v>
      </c>
      <c r="K17" s="11">
        <v>500</v>
      </c>
      <c r="L17" s="11" t="s">
        <v>72</v>
      </c>
      <c r="M17" s="11">
        <v>14.28</v>
      </c>
      <c r="N17" s="14">
        <v>0</v>
      </c>
      <c r="O17" s="14">
        <v>64884.2</v>
      </c>
      <c r="P17" s="11" t="s">
        <v>37</v>
      </c>
      <c r="Q17" s="15">
        <v>2023</v>
      </c>
      <c r="R17" s="15">
        <v>2023</v>
      </c>
      <c r="S17" s="15">
        <v>2023</v>
      </c>
      <c r="U17" s="12">
        <v>0</v>
      </c>
      <c r="V17" s="15">
        <v>2029</v>
      </c>
      <c r="Y17" s="11"/>
    </row>
    <row r="18" spans="1:25" x14ac:dyDescent="0.3">
      <c r="A18" s="12">
        <v>19</v>
      </c>
      <c r="B18" s="15">
        <v>23587</v>
      </c>
      <c r="C18" s="12" t="s">
        <v>33</v>
      </c>
      <c r="D18" s="11" t="s">
        <v>73</v>
      </c>
      <c r="E18" s="12" t="s">
        <v>51</v>
      </c>
      <c r="F18" s="11" t="s">
        <v>35</v>
      </c>
      <c r="G18" s="11" t="s">
        <v>36</v>
      </c>
      <c r="H18" s="11" t="s">
        <v>36</v>
      </c>
      <c r="I18" s="11">
        <v>0</v>
      </c>
      <c r="J18" s="11" t="s">
        <v>74</v>
      </c>
      <c r="K18" s="11">
        <v>230</v>
      </c>
      <c r="L18" s="11" t="s">
        <v>75</v>
      </c>
      <c r="M18" s="11">
        <v>210</v>
      </c>
      <c r="N18" s="14">
        <v>0</v>
      </c>
      <c r="O18" s="14">
        <v>264314.40999999997</v>
      </c>
      <c r="P18" s="11" t="s">
        <v>37</v>
      </c>
      <c r="Q18" s="15">
        <v>2023</v>
      </c>
      <c r="R18" s="15">
        <v>2023</v>
      </c>
      <c r="S18" s="15">
        <v>2023</v>
      </c>
      <c r="U18" s="12">
        <v>0</v>
      </c>
      <c r="V18" s="15">
        <v>2030</v>
      </c>
      <c r="Y18" s="11"/>
    </row>
    <row r="19" spans="1:25" x14ac:dyDescent="0.3">
      <c r="A19" s="12">
        <v>20</v>
      </c>
      <c r="B19" s="15">
        <v>23567</v>
      </c>
      <c r="C19" s="12" t="s">
        <v>38</v>
      </c>
      <c r="D19" s="11" t="s">
        <v>76</v>
      </c>
      <c r="E19" s="12" t="s">
        <v>57</v>
      </c>
      <c r="F19" s="11" t="s">
        <v>40</v>
      </c>
      <c r="G19" s="11" t="s">
        <v>58</v>
      </c>
      <c r="H19" s="11" t="s">
        <v>58</v>
      </c>
      <c r="I19" s="11" t="s">
        <v>58</v>
      </c>
      <c r="J19" s="11" t="s">
        <v>77</v>
      </c>
      <c r="K19" s="11">
        <v>230</v>
      </c>
      <c r="L19" s="11" t="s">
        <v>78</v>
      </c>
      <c r="M19" s="11">
        <v>5</v>
      </c>
      <c r="N19" s="14">
        <v>0</v>
      </c>
      <c r="O19" s="14">
        <v>27358.43</v>
      </c>
      <c r="P19" s="11" t="s">
        <v>37</v>
      </c>
      <c r="Q19" s="15">
        <v>2023</v>
      </c>
      <c r="R19" s="15">
        <v>2023</v>
      </c>
      <c r="S19" s="15">
        <v>2023</v>
      </c>
      <c r="U19" s="12">
        <v>0</v>
      </c>
      <c r="V19" s="15">
        <v>2031</v>
      </c>
      <c r="Y19" s="11"/>
    </row>
    <row r="20" spans="1:25" x14ac:dyDescent="0.3">
      <c r="A20" s="12">
        <v>21</v>
      </c>
      <c r="B20" s="15">
        <v>23566</v>
      </c>
      <c r="C20" s="12" t="s">
        <v>38</v>
      </c>
      <c r="D20" s="11" t="s">
        <v>76</v>
      </c>
      <c r="E20" s="12" t="s">
        <v>57</v>
      </c>
      <c r="F20" s="11" t="s">
        <v>40</v>
      </c>
      <c r="G20" s="11" t="s">
        <v>58</v>
      </c>
      <c r="H20" s="11" t="s">
        <v>58</v>
      </c>
      <c r="I20" s="11" t="s">
        <v>58</v>
      </c>
      <c r="J20" s="11" t="s">
        <v>79</v>
      </c>
      <c r="K20" s="11">
        <v>230</v>
      </c>
      <c r="L20" s="11" t="s">
        <v>78</v>
      </c>
      <c r="M20" s="11">
        <v>5</v>
      </c>
      <c r="N20" s="14">
        <v>0</v>
      </c>
      <c r="O20" s="14">
        <v>27358.43</v>
      </c>
      <c r="P20" s="11" t="s">
        <v>37</v>
      </c>
      <c r="Q20" s="15">
        <v>2023</v>
      </c>
      <c r="R20" s="15">
        <v>2023</v>
      </c>
      <c r="S20" s="15">
        <v>2023</v>
      </c>
      <c r="U20" s="12">
        <v>0</v>
      </c>
      <c r="V20" s="15">
        <v>2032</v>
      </c>
      <c r="Y20" s="11"/>
    </row>
    <row r="21" spans="1:25" x14ac:dyDescent="0.3">
      <c r="A21" s="12">
        <v>24</v>
      </c>
      <c r="B21" s="15">
        <v>23289</v>
      </c>
      <c r="C21" s="12" t="s">
        <v>33</v>
      </c>
      <c r="D21" s="11" t="s">
        <v>80</v>
      </c>
      <c r="E21" s="12" t="s">
        <v>57</v>
      </c>
      <c r="F21" s="11" t="s">
        <v>35</v>
      </c>
      <c r="G21" s="11" t="s">
        <v>36</v>
      </c>
      <c r="H21" s="11" t="s">
        <v>36</v>
      </c>
      <c r="I21" s="11" t="s">
        <v>36</v>
      </c>
      <c r="J21" s="11" t="s">
        <v>81</v>
      </c>
      <c r="K21" s="11">
        <v>230</v>
      </c>
      <c r="L21" s="11" t="s">
        <v>82</v>
      </c>
      <c r="M21" s="11">
        <v>0.8</v>
      </c>
      <c r="N21" s="14">
        <v>0</v>
      </c>
      <c r="O21" s="14">
        <v>22741.84</v>
      </c>
      <c r="P21" s="11" t="s">
        <v>37</v>
      </c>
      <c r="Q21" s="15">
        <v>2023</v>
      </c>
      <c r="R21" s="15">
        <v>2023</v>
      </c>
      <c r="S21" s="15">
        <v>2023</v>
      </c>
      <c r="U21" s="12">
        <v>0</v>
      </c>
      <c r="V21" s="15">
        <v>2033</v>
      </c>
      <c r="Y21" s="11"/>
    </row>
    <row r="22" spans="1:25" x14ac:dyDescent="0.3">
      <c r="A22" s="12">
        <v>25</v>
      </c>
      <c r="B22" s="15">
        <v>23270</v>
      </c>
      <c r="C22" s="12" t="s">
        <v>33</v>
      </c>
      <c r="D22" s="11" t="s">
        <v>55</v>
      </c>
      <c r="E22" s="12" t="s">
        <v>51</v>
      </c>
      <c r="F22" s="11" t="s">
        <v>35</v>
      </c>
      <c r="G22" s="11" t="s">
        <v>36</v>
      </c>
      <c r="H22" s="11" t="s">
        <v>36</v>
      </c>
      <c r="I22" s="11">
        <v>0</v>
      </c>
      <c r="J22" s="11" t="s">
        <v>83</v>
      </c>
      <c r="K22" s="11">
        <v>230</v>
      </c>
      <c r="L22" s="11" t="s">
        <v>84</v>
      </c>
      <c r="M22" s="11">
        <v>80</v>
      </c>
      <c r="N22" s="14">
        <v>0</v>
      </c>
      <c r="O22" s="14">
        <v>359049.18</v>
      </c>
      <c r="P22" s="11" t="s">
        <v>37</v>
      </c>
      <c r="Q22" s="15">
        <v>2023</v>
      </c>
      <c r="R22" s="15">
        <v>2023</v>
      </c>
      <c r="S22" s="15">
        <v>2023</v>
      </c>
      <c r="V22" s="15"/>
      <c r="Y22" s="11"/>
    </row>
    <row r="23" spans="1:25" x14ac:dyDescent="0.3">
      <c r="A23" s="12">
        <v>27</v>
      </c>
      <c r="B23" s="15">
        <v>23241</v>
      </c>
      <c r="C23" s="12" t="s">
        <v>33</v>
      </c>
      <c r="D23" s="11" t="s">
        <v>80</v>
      </c>
      <c r="E23" s="12" t="s">
        <v>57</v>
      </c>
      <c r="F23" s="11" t="s">
        <v>35</v>
      </c>
      <c r="G23" s="11" t="s">
        <v>36</v>
      </c>
      <c r="H23" s="11" t="s">
        <v>36</v>
      </c>
      <c r="I23" s="11" t="s">
        <v>36</v>
      </c>
      <c r="J23" s="11" t="s">
        <v>85</v>
      </c>
      <c r="K23" s="11">
        <v>230</v>
      </c>
      <c r="L23" s="11" t="s">
        <v>82</v>
      </c>
      <c r="M23" s="11">
        <v>0.8</v>
      </c>
      <c r="N23" s="14">
        <v>0</v>
      </c>
      <c r="O23" s="14">
        <v>22741.84</v>
      </c>
      <c r="P23" s="11" t="s">
        <v>37</v>
      </c>
      <c r="Q23" s="15">
        <v>2023</v>
      </c>
      <c r="R23" s="15">
        <v>2023</v>
      </c>
      <c r="S23" s="15">
        <v>2023</v>
      </c>
      <c r="V23" s="15"/>
      <c r="Y23" s="11"/>
    </row>
    <row r="24" spans="1:25" x14ac:dyDescent="0.3">
      <c r="A24" s="12">
        <v>30</v>
      </c>
      <c r="B24" s="15">
        <v>21953</v>
      </c>
      <c r="C24" s="12" t="s">
        <v>47</v>
      </c>
      <c r="D24" s="11" t="s">
        <v>86</v>
      </c>
      <c r="E24" s="12" t="s">
        <v>51</v>
      </c>
      <c r="F24" s="11" t="s">
        <v>48</v>
      </c>
      <c r="G24" s="11" t="s">
        <v>87</v>
      </c>
      <c r="H24" s="11" t="s">
        <v>49</v>
      </c>
      <c r="I24" s="11">
        <v>0</v>
      </c>
      <c r="J24" s="11" t="s">
        <v>88</v>
      </c>
      <c r="K24" s="11">
        <v>500</v>
      </c>
      <c r="L24" s="11" t="s">
        <v>89</v>
      </c>
      <c r="M24" s="11">
        <v>460</v>
      </c>
      <c r="N24" s="14">
        <v>0</v>
      </c>
      <c r="O24" s="14">
        <v>1273781.53</v>
      </c>
      <c r="P24" s="11" t="s">
        <v>37</v>
      </c>
      <c r="Q24" s="15">
        <v>2023</v>
      </c>
      <c r="R24" s="15">
        <v>2023</v>
      </c>
      <c r="S24" s="15">
        <v>2023</v>
      </c>
      <c r="V24" s="15"/>
      <c r="Y24" s="11"/>
    </row>
    <row r="25" spans="1:25" x14ac:dyDescent="0.3">
      <c r="A25" s="12">
        <v>31</v>
      </c>
      <c r="B25" s="15">
        <v>21952</v>
      </c>
      <c r="C25" s="12" t="s">
        <v>47</v>
      </c>
      <c r="D25" s="11" t="s">
        <v>86</v>
      </c>
      <c r="E25" s="12" t="s">
        <v>51</v>
      </c>
      <c r="F25" s="11" t="s">
        <v>48</v>
      </c>
      <c r="G25" s="11" t="s">
        <v>87</v>
      </c>
      <c r="H25" s="11" t="s">
        <v>87</v>
      </c>
      <c r="I25" s="11">
        <v>0</v>
      </c>
      <c r="J25" s="11" t="s">
        <v>90</v>
      </c>
      <c r="K25" s="11">
        <v>500</v>
      </c>
      <c r="L25" s="11" t="s">
        <v>91</v>
      </c>
      <c r="M25" s="11">
        <v>200</v>
      </c>
      <c r="N25" s="14">
        <v>0</v>
      </c>
      <c r="O25" s="14">
        <v>544360.80000000005</v>
      </c>
      <c r="P25" s="11" t="s">
        <v>37</v>
      </c>
      <c r="Q25" s="15">
        <v>2023</v>
      </c>
      <c r="R25" s="15">
        <v>2023</v>
      </c>
      <c r="S25" s="15">
        <v>2023</v>
      </c>
      <c r="V25" s="15"/>
      <c r="Y25" s="11"/>
    </row>
    <row r="26" spans="1:25" x14ac:dyDescent="0.3">
      <c r="A26" s="12">
        <v>32</v>
      </c>
      <c r="B26" s="15">
        <v>21951</v>
      </c>
      <c r="C26" s="12" t="s">
        <v>47</v>
      </c>
      <c r="D26" s="11" t="s">
        <v>86</v>
      </c>
      <c r="E26" s="12" t="s">
        <v>51</v>
      </c>
      <c r="F26" s="11" t="s">
        <v>48</v>
      </c>
      <c r="G26" s="11" t="s">
        <v>87</v>
      </c>
      <c r="H26" s="11" t="s">
        <v>87</v>
      </c>
      <c r="I26" s="11">
        <v>0</v>
      </c>
      <c r="J26" s="11" t="s">
        <v>92</v>
      </c>
      <c r="K26" s="11">
        <v>500</v>
      </c>
      <c r="L26" s="11" t="s">
        <v>93</v>
      </c>
      <c r="M26" s="11">
        <v>428</v>
      </c>
      <c r="N26" s="14">
        <v>0</v>
      </c>
      <c r="O26" s="14">
        <v>1193319.31</v>
      </c>
      <c r="P26" s="11" t="s">
        <v>37</v>
      </c>
      <c r="Q26" s="15">
        <v>2023</v>
      </c>
      <c r="R26" s="15">
        <v>2023</v>
      </c>
      <c r="S26" s="15">
        <v>2023</v>
      </c>
      <c r="V26" s="15"/>
      <c r="Y26" s="11"/>
    </row>
    <row r="27" spans="1:25" x14ac:dyDescent="0.3">
      <c r="A27" s="12">
        <v>36</v>
      </c>
      <c r="B27" s="15">
        <v>21916</v>
      </c>
      <c r="C27" s="12" t="s">
        <v>47</v>
      </c>
      <c r="D27" s="11" t="s">
        <v>94</v>
      </c>
      <c r="E27" s="12" t="s">
        <v>57</v>
      </c>
      <c r="F27" s="11" t="s">
        <v>48</v>
      </c>
      <c r="G27" s="11" t="s">
        <v>49</v>
      </c>
      <c r="H27" s="11" t="s">
        <v>49</v>
      </c>
      <c r="I27" s="11" t="s">
        <v>49</v>
      </c>
      <c r="J27" s="11" t="s">
        <v>95</v>
      </c>
      <c r="K27" s="11">
        <v>345</v>
      </c>
      <c r="L27" s="11" t="s">
        <v>96</v>
      </c>
      <c r="M27" s="11">
        <v>2</v>
      </c>
      <c r="N27" s="14">
        <v>0</v>
      </c>
      <c r="O27" s="14">
        <v>24638.799999999999</v>
      </c>
      <c r="P27" s="11" t="s">
        <v>37</v>
      </c>
      <c r="Q27" s="15">
        <v>2023</v>
      </c>
      <c r="R27" s="15">
        <v>2023</v>
      </c>
      <c r="S27" s="15">
        <v>2023</v>
      </c>
      <c r="V27" s="15"/>
      <c r="Y27" s="11"/>
    </row>
    <row r="28" spans="1:25" x14ac:dyDescent="0.3">
      <c r="A28" s="12">
        <v>41</v>
      </c>
      <c r="B28" s="15">
        <v>21911</v>
      </c>
      <c r="C28" s="12" t="s">
        <v>47</v>
      </c>
      <c r="D28" s="11" t="s">
        <v>94</v>
      </c>
      <c r="E28" s="12" t="s">
        <v>51</v>
      </c>
      <c r="F28" s="11" t="s">
        <v>48</v>
      </c>
      <c r="G28" s="11" t="s">
        <v>49</v>
      </c>
      <c r="H28" s="11" t="s">
        <v>49</v>
      </c>
      <c r="I28" s="11">
        <v>0</v>
      </c>
      <c r="J28" s="11" t="s">
        <v>97</v>
      </c>
      <c r="K28" s="11">
        <v>345</v>
      </c>
      <c r="L28" s="11" t="s">
        <v>98</v>
      </c>
      <c r="M28" s="11">
        <v>57.8</v>
      </c>
      <c r="N28" s="14">
        <v>0</v>
      </c>
      <c r="O28" s="14">
        <v>114819.59</v>
      </c>
      <c r="P28" s="11" t="s">
        <v>37</v>
      </c>
      <c r="Q28" s="15">
        <v>2023</v>
      </c>
      <c r="R28" s="15">
        <v>2023</v>
      </c>
      <c r="S28" s="15">
        <v>2023</v>
      </c>
      <c r="V28" s="15"/>
      <c r="Y28" s="11"/>
    </row>
    <row r="29" spans="1:25" x14ac:dyDescent="0.3">
      <c r="A29" s="12">
        <v>42</v>
      </c>
      <c r="B29" s="15">
        <v>21910</v>
      </c>
      <c r="C29" s="12" t="s">
        <v>47</v>
      </c>
      <c r="D29" s="11" t="s">
        <v>94</v>
      </c>
      <c r="E29" s="12" t="s">
        <v>51</v>
      </c>
      <c r="F29" s="11" t="s">
        <v>48</v>
      </c>
      <c r="G29" s="11" t="s">
        <v>49</v>
      </c>
      <c r="H29" s="11" t="s">
        <v>49</v>
      </c>
      <c r="I29" s="11">
        <v>0</v>
      </c>
      <c r="J29" s="11" t="s">
        <v>99</v>
      </c>
      <c r="K29" s="11">
        <v>345</v>
      </c>
      <c r="L29" s="11" t="s">
        <v>100</v>
      </c>
      <c r="M29" s="11">
        <v>115</v>
      </c>
      <c r="N29" s="14">
        <v>0</v>
      </c>
      <c r="O29" s="14">
        <v>207630.6</v>
      </c>
      <c r="P29" s="11" t="s">
        <v>37</v>
      </c>
      <c r="Q29" s="15">
        <v>2023</v>
      </c>
      <c r="R29" s="15">
        <v>2023</v>
      </c>
      <c r="S29" s="15">
        <v>2023</v>
      </c>
      <c r="V29" s="15"/>
      <c r="Y29" s="11"/>
    </row>
    <row r="30" spans="1:25" x14ac:dyDescent="0.3">
      <c r="A30" s="12">
        <v>46</v>
      </c>
      <c r="B30" s="15">
        <v>21247</v>
      </c>
      <c r="C30" s="12" t="s">
        <v>38</v>
      </c>
      <c r="D30" s="11" t="s">
        <v>104</v>
      </c>
      <c r="E30" s="12" t="s">
        <v>51</v>
      </c>
      <c r="F30" s="11" t="s">
        <v>40</v>
      </c>
      <c r="G30" s="11" t="s">
        <v>105</v>
      </c>
      <c r="H30" s="11" t="s">
        <v>105</v>
      </c>
      <c r="I30" s="11">
        <v>0</v>
      </c>
      <c r="J30" s="11" t="s">
        <v>106</v>
      </c>
      <c r="K30" s="11">
        <v>230</v>
      </c>
      <c r="L30" s="11" t="s">
        <v>107</v>
      </c>
      <c r="M30" s="11">
        <v>29</v>
      </c>
      <c r="N30" s="14">
        <v>0</v>
      </c>
      <c r="O30" s="14">
        <v>21435.03</v>
      </c>
      <c r="P30" s="11" t="s">
        <v>108</v>
      </c>
      <c r="Q30" s="15">
        <v>2023</v>
      </c>
      <c r="R30" s="15">
        <v>2023</v>
      </c>
      <c r="S30" s="15">
        <v>2023</v>
      </c>
      <c r="V30" s="15"/>
      <c r="Y30" s="11"/>
    </row>
    <row r="31" spans="1:25" x14ac:dyDescent="0.3">
      <c r="A31" s="12">
        <v>47</v>
      </c>
      <c r="B31" s="15">
        <v>21246</v>
      </c>
      <c r="C31" s="12" t="s">
        <v>38</v>
      </c>
      <c r="D31" s="11" t="s">
        <v>104</v>
      </c>
      <c r="E31" s="12" t="s">
        <v>51</v>
      </c>
      <c r="F31" s="11" t="s">
        <v>40</v>
      </c>
      <c r="G31" s="11" t="s">
        <v>105</v>
      </c>
      <c r="H31" s="11" t="s">
        <v>105</v>
      </c>
      <c r="I31" s="11">
        <v>0</v>
      </c>
      <c r="J31" s="11" t="s">
        <v>109</v>
      </c>
      <c r="K31" s="11">
        <v>230</v>
      </c>
      <c r="L31" s="11" t="s">
        <v>110</v>
      </c>
      <c r="M31" s="11">
        <v>27.9</v>
      </c>
      <c r="N31" s="14">
        <v>0</v>
      </c>
      <c r="O31" s="14">
        <v>20621.97</v>
      </c>
      <c r="P31" s="11" t="s">
        <v>108</v>
      </c>
      <c r="Q31" s="15">
        <v>2023</v>
      </c>
      <c r="R31" s="15">
        <v>2023</v>
      </c>
      <c r="S31" s="15">
        <v>2023</v>
      </c>
      <c r="V31" s="15"/>
      <c r="Y31" s="11"/>
    </row>
    <row r="32" spans="1:25" x14ac:dyDescent="0.3">
      <c r="A32" s="12">
        <v>48</v>
      </c>
      <c r="B32" s="15">
        <v>21245</v>
      </c>
      <c r="C32" s="12" t="s">
        <v>38</v>
      </c>
      <c r="D32" s="11" t="s">
        <v>104</v>
      </c>
      <c r="E32" s="12" t="s">
        <v>51</v>
      </c>
      <c r="F32" s="11" t="s">
        <v>40</v>
      </c>
      <c r="G32" s="11" t="s">
        <v>105</v>
      </c>
      <c r="H32" s="11" t="s">
        <v>105</v>
      </c>
      <c r="I32" s="11">
        <v>0</v>
      </c>
      <c r="J32" s="11" t="s">
        <v>111</v>
      </c>
      <c r="K32" s="11">
        <v>230</v>
      </c>
      <c r="L32" s="11" t="s">
        <v>112</v>
      </c>
      <c r="M32" s="11">
        <v>6</v>
      </c>
      <c r="N32" s="14">
        <v>0</v>
      </c>
      <c r="O32" s="14">
        <v>4838</v>
      </c>
      <c r="P32" s="11" t="s">
        <v>108</v>
      </c>
      <c r="Q32" s="15">
        <v>2023</v>
      </c>
      <c r="R32" s="15">
        <v>2023</v>
      </c>
      <c r="S32" s="15">
        <v>2023</v>
      </c>
      <c r="V32" s="15"/>
      <c r="Y32" s="11"/>
    </row>
    <row r="33" spans="1:25" x14ac:dyDescent="0.3">
      <c r="A33" s="12">
        <v>49</v>
      </c>
      <c r="B33" s="15">
        <v>21218</v>
      </c>
      <c r="C33" s="12" t="s">
        <v>38</v>
      </c>
      <c r="D33" s="11" t="s">
        <v>113</v>
      </c>
      <c r="E33" s="12" t="s">
        <v>51</v>
      </c>
      <c r="F33" s="11" t="s">
        <v>40</v>
      </c>
      <c r="G33" s="11" t="s">
        <v>41</v>
      </c>
      <c r="H33" s="11" t="s">
        <v>41</v>
      </c>
      <c r="I33" s="11">
        <v>0</v>
      </c>
      <c r="J33" s="11" t="s">
        <v>114</v>
      </c>
      <c r="K33" s="11">
        <v>230</v>
      </c>
      <c r="L33" s="11" t="s">
        <v>115</v>
      </c>
      <c r="M33" s="11">
        <v>0.2</v>
      </c>
      <c r="N33" s="14">
        <v>0</v>
      </c>
      <c r="O33" s="14">
        <v>361.51</v>
      </c>
      <c r="P33" s="11" t="s">
        <v>108</v>
      </c>
      <c r="Q33" s="15">
        <v>2023</v>
      </c>
      <c r="R33" s="15">
        <v>2023</v>
      </c>
      <c r="S33" s="15">
        <v>2023</v>
      </c>
      <c r="V33" s="15"/>
      <c r="Y33" s="11"/>
    </row>
    <row r="34" spans="1:25" x14ac:dyDescent="0.3">
      <c r="A34" s="12">
        <v>51</v>
      </c>
      <c r="B34" s="15">
        <v>21137</v>
      </c>
      <c r="C34" s="12" t="s">
        <v>33</v>
      </c>
      <c r="D34" s="11" t="s">
        <v>116</v>
      </c>
      <c r="E34" s="12" t="s">
        <v>51</v>
      </c>
      <c r="F34" s="11" t="s">
        <v>35</v>
      </c>
      <c r="G34" s="11" t="s">
        <v>117</v>
      </c>
      <c r="H34" s="11" t="s">
        <v>117</v>
      </c>
      <c r="I34" s="11">
        <v>0</v>
      </c>
      <c r="J34" s="11" t="s">
        <v>118</v>
      </c>
      <c r="K34" s="11">
        <v>230</v>
      </c>
      <c r="L34" s="11" t="s">
        <v>119</v>
      </c>
      <c r="M34" s="11">
        <v>15</v>
      </c>
      <c r="N34" s="14">
        <v>0</v>
      </c>
      <c r="O34" s="14">
        <v>53490.42</v>
      </c>
      <c r="P34" s="11" t="s">
        <v>37</v>
      </c>
      <c r="Q34" s="15">
        <v>2023</v>
      </c>
      <c r="R34" s="15">
        <v>2023</v>
      </c>
      <c r="S34" s="15">
        <v>2023</v>
      </c>
      <c r="V34" s="15"/>
      <c r="Y34" s="11"/>
    </row>
    <row r="35" spans="1:25" x14ac:dyDescent="0.3">
      <c r="A35" s="12">
        <v>52</v>
      </c>
      <c r="B35" s="15">
        <v>21136</v>
      </c>
      <c r="C35" s="12" t="s">
        <v>33</v>
      </c>
      <c r="D35" s="11" t="s">
        <v>116</v>
      </c>
      <c r="E35" s="12" t="s">
        <v>57</v>
      </c>
      <c r="F35" s="11" t="s">
        <v>35</v>
      </c>
      <c r="G35" s="11" t="s">
        <v>120</v>
      </c>
      <c r="H35" s="11" t="s">
        <v>120</v>
      </c>
      <c r="I35" s="11" t="s">
        <v>120</v>
      </c>
      <c r="J35" s="11" t="s">
        <v>121</v>
      </c>
      <c r="K35" s="11">
        <v>230</v>
      </c>
      <c r="L35" s="11" t="s">
        <v>122</v>
      </c>
      <c r="M35" s="11">
        <v>1</v>
      </c>
      <c r="N35" s="14">
        <v>0</v>
      </c>
      <c r="O35" s="14">
        <v>1027.3399999999999</v>
      </c>
      <c r="P35" s="11" t="s">
        <v>42</v>
      </c>
      <c r="Q35" s="15">
        <v>2023</v>
      </c>
      <c r="R35" s="15">
        <v>2023</v>
      </c>
      <c r="S35" s="15">
        <v>2023</v>
      </c>
      <c r="V35" s="15"/>
      <c r="Y35" s="11"/>
    </row>
    <row r="36" spans="1:25" x14ac:dyDescent="0.3">
      <c r="A36" s="12">
        <v>53</v>
      </c>
      <c r="B36" s="15">
        <v>21135</v>
      </c>
      <c r="C36" s="12" t="s">
        <v>33</v>
      </c>
      <c r="D36" s="11" t="s">
        <v>116</v>
      </c>
      <c r="E36" s="12" t="s">
        <v>57</v>
      </c>
      <c r="F36" s="11" t="s">
        <v>35</v>
      </c>
      <c r="G36" s="11" t="s">
        <v>120</v>
      </c>
      <c r="H36" s="11" t="s">
        <v>120</v>
      </c>
      <c r="I36" s="11" t="s">
        <v>120</v>
      </c>
      <c r="J36" s="11" t="s">
        <v>123</v>
      </c>
      <c r="K36" s="11">
        <v>230</v>
      </c>
      <c r="L36" s="11" t="s">
        <v>124</v>
      </c>
      <c r="M36" s="11">
        <v>45</v>
      </c>
      <c r="N36" s="14">
        <v>0</v>
      </c>
      <c r="O36" s="14">
        <v>148265.46</v>
      </c>
      <c r="P36" s="11" t="s">
        <v>42</v>
      </c>
      <c r="Q36" s="15">
        <v>2023</v>
      </c>
      <c r="R36" s="15">
        <v>2023</v>
      </c>
      <c r="S36" s="15">
        <v>2023</v>
      </c>
      <c r="V36" s="15"/>
      <c r="Y36" s="11"/>
    </row>
    <row r="37" spans="1:25" x14ac:dyDescent="0.3">
      <c r="A37" s="12">
        <v>54</v>
      </c>
      <c r="B37" s="15">
        <v>20907</v>
      </c>
      <c r="C37" s="12" t="s">
        <v>38</v>
      </c>
      <c r="D37" s="11" t="s">
        <v>125</v>
      </c>
      <c r="E37" s="12" t="s">
        <v>51</v>
      </c>
      <c r="F37" s="11" t="s">
        <v>40</v>
      </c>
      <c r="G37" s="11" t="s">
        <v>58</v>
      </c>
      <c r="H37" s="11" t="s">
        <v>58</v>
      </c>
      <c r="I37" s="11">
        <v>0</v>
      </c>
      <c r="J37" s="11" t="s">
        <v>126</v>
      </c>
      <c r="K37" s="11">
        <v>230</v>
      </c>
      <c r="L37" s="11" t="s">
        <v>127</v>
      </c>
      <c r="M37" s="11">
        <v>30</v>
      </c>
      <c r="N37" s="14">
        <v>0</v>
      </c>
      <c r="O37" s="14">
        <v>67290.3</v>
      </c>
      <c r="P37" s="11" t="s">
        <v>37</v>
      </c>
      <c r="Q37" s="15">
        <v>2023</v>
      </c>
      <c r="R37" s="15">
        <v>2023</v>
      </c>
      <c r="S37" s="15">
        <v>2023</v>
      </c>
      <c r="V37" s="15"/>
      <c r="Y37" s="11"/>
    </row>
    <row r="38" spans="1:25" x14ac:dyDescent="0.3">
      <c r="A38" s="12">
        <v>55</v>
      </c>
      <c r="B38" s="15">
        <v>20906</v>
      </c>
      <c r="C38" s="12" t="s">
        <v>38</v>
      </c>
      <c r="D38" s="11" t="s">
        <v>125</v>
      </c>
      <c r="E38" s="12" t="s">
        <v>51</v>
      </c>
      <c r="F38" s="11" t="s">
        <v>40</v>
      </c>
      <c r="G38" s="11" t="s">
        <v>58</v>
      </c>
      <c r="H38" s="11" t="s">
        <v>58</v>
      </c>
      <c r="I38" s="11">
        <v>0</v>
      </c>
      <c r="J38" s="11" t="s">
        <v>128</v>
      </c>
      <c r="K38" s="11">
        <v>230</v>
      </c>
      <c r="L38" s="11" t="s">
        <v>129</v>
      </c>
      <c r="M38" s="11">
        <v>26</v>
      </c>
      <c r="N38" s="14">
        <v>0</v>
      </c>
      <c r="O38" s="14">
        <v>61791.54</v>
      </c>
      <c r="P38" s="11" t="s">
        <v>37</v>
      </c>
      <c r="Q38" s="15">
        <v>2023</v>
      </c>
      <c r="R38" s="15">
        <v>2023</v>
      </c>
      <c r="S38" s="15">
        <v>2023</v>
      </c>
      <c r="V38" s="15"/>
      <c r="Y38" s="11"/>
    </row>
    <row r="39" spans="1:25" x14ac:dyDescent="0.3">
      <c r="A39" s="12">
        <v>56</v>
      </c>
      <c r="B39" s="15">
        <v>20905</v>
      </c>
      <c r="C39" s="12" t="s">
        <v>38</v>
      </c>
      <c r="D39" s="11" t="s">
        <v>125</v>
      </c>
      <c r="E39" s="12" t="s">
        <v>51</v>
      </c>
      <c r="F39" s="11" t="s">
        <v>40</v>
      </c>
      <c r="G39" s="11" t="s">
        <v>58</v>
      </c>
      <c r="H39" s="11" t="s">
        <v>58</v>
      </c>
      <c r="I39" s="11">
        <v>0</v>
      </c>
      <c r="J39" s="11" t="s">
        <v>130</v>
      </c>
      <c r="K39" s="11">
        <v>230</v>
      </c>
      <c r="L39" s="11" t="s">
        <v>131</v>
      </c>
      <c r="M39" s="11">
        <v>24</v>
      </c>
      <c r="N39" s="14">
        <v>0</v>
      </c>
      <c r="O39" s="14">
        <v>59042.16</v>
      </c>
      <c r="P39" s="11" t="s">
        <v>37</v>
      </c>
      <c r="Q39" s="15">
        <v>2023</v>
      </c>
      <c r="R39" s="15">
        <v>2023</v>
      </c>
      <c r="S39" s="15">
        <v>2023</v>
      </c>
      <c r="V39" s="15"/>
      <c r="Y39" s="11"/>
    </row>
    <row r="40" spans="1:25" x14ac:dyDescent="0.3">
      <c r="A40" s="12">
        <v>57</v>
      </c>
      <c r="B40" s="15">
        <v>20904</v>
      </c>
      <c r="C40" s="12" t="s">
        <v>38</v>
      </c>
      <c r="D40" s="11" t="s">
        <v>125</v>
      </c>
      <c r="E40" s="12" t="s">
        <v>57</v>
      </c>
      <c r="F40" s="11" t="s">
        <v>40</v>
      </c>
      <c r="G40" s="11" t="s">
        <v>58</v>
      </c>
      <c r="H40" s="11" t="s">
        <v>58</v>
      </c>
      <c r="I40" s="11" t="s">
        <v>58</v>
      </c>
      <c r="J40" s="11" t="s">
        <v>132</v>
      </c>
      <c r="K40" s="11">
        <v>230</v>
      </c>
      <c r="L40" s="11" t="s">
        <v>133</v>
      </c>
      <c r="M40" s="11">
        <v>20</v>
      </c>
      <c r="N40" s="14">
        <v>0</v>
      </c>
      <c r="O40" s="14">
        <v>42724.73</v>
      </c>
      <c r="P40" s="11" t="s">
        <v>37</v>
      </c>
      <c r="Q40" s="15">
        <v>2023</v>
      </c>
      <c r="R40" s="15">
        <v>2023</v>
      </c>
      <c r="S40" s="15">
        <v>2023</v>
      </c>
      <c r="V40" s="15"/>
      <c r="Y40" s="11"/>
    </row>
    <row r="41" spans="1:25" x14ac:dyDescent="0.3">
      <c r="A41" s="12">
        <v>58</v>
      </c>
      <c r="B41" s="15">
        <v>20903</v>
      </c>
      <c r="C41" s="12" t="s">
        <v>38</v>
      </c>
      <c r="D41" s="11" t="s">
        <v>125</v>
      </c>
      <c r="E41" s="12" t="s">
        <v>57</v>
      </c>
      <c r="F41" s="11" t="s">
        <v>40</v>
      </c>
      <c r="G41" s="11" t="s">
        <v>58</v>
      </c>
      <c r="H41" s="11" t="s">
        <v>58</v>
      </c>
      <c r="I41" s="11" t="s">
        <v>58</v>
      </c>
      <c r="J41" s="11" t="s">
        <v>134</v>
      </c>
      <c r="K41" s="11">
        <v>230</v>
      </c>
      <c r="L41" s="11" t="s">
        <v>135</v>
      </c>
      <c r="M41" s="11">
        <v>20</v>
      </c>
      <c r="N41" s="14">
        <v>0</v>
      </c>
      <c r="O41" s="14">
        <v>43493.05</v>
      </c>
      <c r="P41" s="11" t="s">
        <v>37</v>
      </c>
      <c r="Q41" s="15">
        <v>2023</v>
      </c>
      <c r="R41" s="15">
        <v>2023</v>
      </c>
      <c r="S41" s="15">
        <v>2023</v>
      </c>
      <c r="V41" s="15"/>
      <c r="Y41" s="11"/>
    </row>
    <row r="42" spans="1:25" x14ac:dyDescent="0.3">
      <c r="A42" s="12">
        <v>59</v>
      </c>
      <c r="B42" s="15">
        <v>20902</v>
      </c>
      <c r="C42" s="12" t="s">
        <v>38</v>
      </c>
      <c r="D42" s="11" t="s">
        <v>125</v>
      </c>
      <c r="E42" s="12" t="s">
        <v>57</v>
      </c>
      <c r="F42" s="11" t="s">
        <v>40</v>
      </c>
      <c r="G42" s="11" t="s">
        <v>41</v>
      </c>
      <c r="H42" s="11" t="s">
        <v>58</v>
      </c>
      <c r="I42" s="11" t="s">
        <v>58</v>
      </c>
      <c r="J42" s="11" t="s">
        <v>136</v>
      </c>
      <c r="K42" s="11">
        <v>525</v>
      </c>
      <c r="L42" s="11" t="s">
        <v>137</v>
      </c>
      <c r="M42" s="11">
        <v>26</v>
      </c>
      <c r="N42" s="14">
        <v>0</v>
      </c>
      <c r="O42" s="14">
        <v>121561.32</v>
      </c>
      <c r="P42" s="11" t="s">
        <v>37</v>
      </c>
      <c r="Q42" s="15">
        <v>2023</v>
      </c>
      <c r="R42" s="15">
        <v>2023</v>
      </c>
      <c r="S42" s="15">
        <v>2023</v>
      </c>
      <c r="V42" s="15"/>
      <c r="Y42" s="11"/>
    </row>
    <row r="43" spans="1:25" x14ac:dyDescent="0.3">
      <c r="A43" s="12">
        <v>60</v>
      </c>
      <c r="B43" s="15">
        <v>20901</v>
      </c>
      <c r="C43" s="12" t="s">
        <v>38</v>
      </c>
      <c r="D43" s="11" t="s">
        <v>125</v>
      </c>
      <c r="E43" s="12" t="s">
        <v>57</v>
      </c>
      <c r="F43" s="11" t="s">
        <v>40</v>
      </c>
      <c r="G43" s="11" t="s">
        <v>41</v>
      </c>
      <c r="H43" s="11" t="s">
        <v>58</v>
      </c>
      <c r="I43" s="11" t="s">
        <v>58</v>
      </c>
      <c r="J43" s="11" t="s">
        <v>138</v>
      </c>
      <c r="K43" s="11">
        <v>525</v>
      </c>
      <c r="L43" s="11" t="s">
        <v>139</v>
      </c>
      <c r="M43" s="11">
        <v>22</v>
      </c>
      <c r="N43" s="14">
        <v>0</v>
      </c>
      <c r="O43" s="14">
        <v>115793.42</v>
      </c>
      <c r="P43" s="11" t="s">
        <v>37</v>
      </c>
      <c r="Q43" s="15">
        <v>2023</v>
      </c>
      <c r="R43" s="15">
        <v>2023</v>
      </c>
      <c r="S43" s="15">
        <v>2023</v>
      </c>
      <c r="V43" s="15"/>
      <c r="Y43" s="11"/>
    </row>
    <row r="44" spans="1:25" x14ac:dyDescent="0.3">
      <c r="A44" s="12">
        <v>62</v>
      </c>
      <c r="B44" s="15">
        <v>20764</v>
      </c>
      <c r="C44" s="12" t="s">
        <v>38</v>
      </c>
      <c r="D44" s="11" t="s">
        <v>46</v>
      </c>
      <c r="E44" s="12" t="s">
        <v>51</v>
      </c>
      <c r="F44" s="11" t="s">
        <v>40</v>
      </c>
      <c r="G44" s="11" t="s">
        <v>41</v>
      </c>
      <c r="H44" s="11" t="s">
        <v>41</v>
      </c>
      <c r="I44" s="11">
        <v>0</v>
      </c>
      <c r="J44" s="11" t="s">
        <v>140</v>
      </c>
      <c r="K44" s="11">
        <v>230</v>
      </c>
      <c r="L44" s="11" t="s">
        <v>141</v>
      </c>
      <c r="M44" s="11">
        <v>28</v>
      </c>
      <c r="N44" s="14">
        <v>0</v>
      </c>
      <c r="O44" s="14">
        <v>59567.05</v>
      </c>
      <c r="P44" s="11" t="s">
        <v>37</v>
      </c>
      <c r="Q44" s="15">
        <v>2023</v>
      </c>
      <c r="R44" s="15">
        <v>2023</v>
      </c>
      <c r="S44" s="15">
        <v>2023</v>
      </c>
      <c r="V44" s="15"/>
      <c r="Y44" s="11"/>
    </row>
    <row r="45" spans="1:25" x14ac:dyDescent="0.3">
      <c r="A45" s="12">
        <v>66</v>
      </c>
      <c r="B45" s="15">
        <v>20639</v>
      </c>
      <c r="C45" s="12" t="s">
        <v>102</v>
      </c>
      <c r="D45" s="11" t="s">
        <v>142</v>
      </c>
      <c r="E45" s="12" t="s">
        <v>51</v>
      </c>
      <c r="F45" s="11" t="s">
        <v>48</v>
      </c>
      <c r="G45" s="11" t="s">
        <v>103</v>
      </c>
      <c r="H45" s="11" t="s">
        <v>103</v>
      </c>
      <c r="I45" s="11">
        <v>0</v>
      </c>
      <c r="J45" s="11" t="s">
        <v>143</v>
      </c>
      <c r="K45" s="11">
        <v>230</v>
      </c>
      <c r="L45" s="11" t="s">
        <v>144</v>
      </c>
      <c r="M45" s="11">
        <v>112</v>
      </c>
      <c r="N45" s="14">
        <v>0</v>
      </c>
      <c r="O45" s="14">
        <v>132015.09</v>
      </c>
      <c r="P45" s="11" t="s">
        <v>37</v>
      </c>
      <c r="Q45" s="15">
        <v>2023</v>
      </c>
      <c r="R45" s="15">
        <v>2023</v>
      </c>
      <c r="S45" s="15">
        <v>2023</v>
      </c>
      <c r="V45" s="15"/>
      <c r="Y45" s="11"/>
    </row>
    <row r="46" spans="1:25" x14ac:dyDescent="0.3">
      <c r="A46" s="12">
        <v>68</v>
      </c>
      <c r="B46" s="15">
        <v>20604</v>
      </c>
      <c r="C46" s="12" t="s">
        <v>33</v>
      </c>
      <c r="D46" s="11" t="s">
        <v>145</v>
      </c>
      <c r="E46" s="12" t="s">
        <v>57</v>
      </c>
      <c r="F46" s="11" t="s">
        <v>35</v>
      </c>
      <c r="G46" s="11" t="s">
        <v>146</v>
      </c>
      <c r="H46" s="11" t="s">
        <v>146</v>
      </c>
      <c r="I46" s="11" t="s">
        <v>146</v>
      </c>
      <c r="J46" s="11" t="s">
        <v>147</v>
      </c>
      <c r="K46" s="11">
        <v>500</v>
      </c>
      <c r="L46" s="11" t="s">
        <v>148</v>
      </c>
      <c r="M46" s="11">
        <v>2</v>
      </c>
      <c r="N46" s="14">
        <v>0</v>
      </c>
      <c r="O46" s="14">
        <v>52216.99</v>
      </c>
      <c r="P46" s="11" t="s">
        <v>37</v>
      </c>
      <c r="Q46" s="15">
        <v>2023</v>
      </c>
      <c r="R46" s="15">
        <v>2023</v>
      </c>
      <c r="S46" s="15">
        <v>2023</v>
      </c>
      <c r="V46" s="15"/>
      <c r="Y46" s="11"/>
    </row>
    <row r="47" spans="1:25" x14ac:dyDescent="0.3">
      <c r="A47" s="12">
        <v>69</v>
      </c>
      <c r="B47" s="15">
        <v>20397</v>
      </c>
      <c r="C47" s="12" t="s">
        <v>33</v>
      </c>
      <c r="D47" s="11" t="s">
        <v>149</v>
      </c>
      <c r="E47" s="12" t="s">
        <v>57</v>
      </c>
      <c r="F47" s="11" t="s">
        <v>35</v>
      </c>
      <c r="G47" s="11" t="s">
        <v>146</v>
      </c>
      <c r="H47" s="11" t="s">
        <v>120</v>
      </c>
      <c r="I47" s="11" t="s">
        <v>146</v>
      </c>
      <c r="J47" s="11" t="s">
        <v>150</v>
      </c>
      <c r="K47" s="11">
        <v>500</v>
      </c>
      <c r="L47" s="11" t="s">
        <v>151</v>
      </c>
      <c r="M47" s="11">
        <v>1</v>
      </c>
      <c r="N47" s="14">
        <v>0</v>
      </c>
      <c r="O47" s="14">
        <v>53510.239999999998</v>
      </c>
      <c r="P47" s="11" t="s">
        <v>42</v>
      </c>
      <c r="Q47" s="15">
        <v>2023</v>
      </c>
      <c r="R47" s="15">
        <v>2023</v>
      </c>
      <c r="S47" s="15">
        <v>2023</v>
      </c>
      <c r="V47" s="15"/>
      <c r="Y47" s="11"/>
    </row>
    <row r="48" spans="1:25" x14ac:dyDescent="0.3">
      <c r="A48" s="12">
        <v>72</v>
      </c>
      <c r="B48" s="15">
        <v>20201</v>
      </c>
      <c r="C48" s="12" t="s">
        <v>47</v>
      </c>
      <c r="D48" s="11" t="s">
        <v>152</v>
      </c>
      <c r="E48" s="12" t="s">
        <v>51</v>
      </c>
      <c r="F48" s="11" t="s">
        <v>48</v>
      </c>
      <c r="G48" s="11" t="s">
        <v>49</v>
      </c>
      <c r="H48" s="11" t="s">
        <v>49</v>
      </c>
      <c r="I48" s="11">
        <v>0</v>
      </c>
      <c r="J48" s="11" t="s">
        <v>153</v>
      </c>
      <c r="K48" s="11">
        <v>500</v>
      </c>
      <c r="L48" s="11" t="s">
        <v>154</v>
      </c>
      <c r="M48" s="11">
        <v>165</v>
      </c>
      <c r="N48" s="14">
        <v>0</v>
      </c>
      <c r="O48" s="14">
        <v>567755.77</v>
      </c>
      <c r="P48" s="11" t="s">
        <v>37</v>
      </c>
      <c r="Q48" s="15">
        <v>2023</v>
      </c>
      <c r="R48" s="15">
        <v>2023</v>
      </c>
      <c r="S48" s="15">
        <v>2023</v>
      </c>
      <c r="V48" s="15"/>
      <c r="Y48" s="11"/>
    </row>
    <row r="49" spans="1:25" x14ac:dyDescent="0.3">
      <c r="A49" s="12">
        <v>74</v>
      </c>
      <c r="B49" s="15">
        <v>19667</v>
      </c>
      <c r="C49" s="12" t="s">
        <v>33</v>
      </c>
      <c r="D49" s="11" t="s">
        <v>155</v>
      </c>
      <c r="E49" s="12" t="s">
        <v>51</v>
      </c>
      <c r="F49" s="11" t="s">
        <v>35</v>
      </c>
      <c r="G49" s="11" t="s">
        <v>36</v>
      </c>
      <c r="H49" s="11" t="s">
        <v>36</v>
      </c>
      <c r="I49" s="11">
        <v>0</v>
      </c>
      <c r="J49" s="11" t="s">
        <v>156</v>
      </c>
      <c r="K49" s="11">
        <v>230</v>
      </c>
      <c r="L49" s="11" t="s">
        <v>157</v>
      </c>
      <c r="M49" s="11">
        <v>130</v>
      </c>
      <c r="N49" s="14">
        <v>0</v>
      </c>
      <c r="O49" s="14">
        <v>198973.94</v>
      </c>
      <c r="P49" s="11" t="s">
        <v>37</v>
      </c>
      <c r="Q49" s="15">
        <v>2023</v>
      </c>
      <c r="R49" s="15">
        <v>2023</v>
      </c>
      <c r="S49" s="15">
        <v>2023</v>
      </c>
      <c r="V49" s="15"/>
      <c r="Y49" s="11"/>
    </row>
    <row r="50" spans="1:25" x14ac:dyDescent="0.3">
      <c r="A50" s="12">
        <v>75</v>
      </c>
      <c r="B50" s="15">
        <v>19666</v>
      </c>
      <c r="C50" s="12" t="s">
        <v>33</v>
      </c>
      <c r="D50" s="11" t="s">
        <v>155</v>
      </c>
      <c r="E50" s="12" t="s">
        <v>51</v>
      </c>
      <c r="F50" s="11" t="s">
        <v>35</v>
      </c>
      <c r="G50" s="11" t="s">
        <v>36</v>
      </c>
      <c r="H50" s="11" t="s">
        <v>36</v>
      </c>
      <c r="I50" s="11">
        <v>0</v>
      </c>
      <c r="J50" s="11" t="s">
        <v>158</v>
      </c>
      <c r="K50" s="11">
        <v>500</v>
      </c>
      <c r="L50" s="11" t="s">
        <v>159</v>
      </c>
      <c r="M50" s="11">
        <v>201</v>
      </c>
      <c r="N50" s="14">
        <v>0</v>
      </c>
      <c r="O50" s="14">
        <v>570334.6</v>
      </c>
      <c r="P50" s="11" t="s">
        <v>37</v>
      </c>
      <c r="Q50" s="15">
        <v>2023</v>
      </c>
      <c r="R50" s="15">
        <v>2023</v>
      </c>
      <c r="S50" s="15">
        <v>2023</v>
      </c>
      <c r="V50" s="15"/>
      <c r="Y50" s="11"/>
    </row>
    <row r="51" spans="1:25" x14ac:dyDescent="0.3">
      <c r="A51" s="12">
        <v>76</v>
      </c>
      <c r="B51" s="15">
        <v>19665</v>
      </c>
      <c r="C51" s="12" t="s">
        <v>33</v>
      </c>
      <c r="D51" s="11" t="s">
        <v>155</v>
      </c>
      <c r="E51" s="12" t="s">
        <v>51</v>
      </c>
      <c r="F51" s="11" t="s">
        <v>35</v>
      </c>
      <c r="G51" s="11" t="s">
        <v>160</v>
      </c>
      <c r="H51" s="11" t="s">
        <v>36</v>
      </c>
      <c r="I51" s="11">
        <v>0</v>
      </c>
      <c r="J51" s="11" t="s">
        <v>161</v>
      </c>
      <c r="K51" s="11">
        <v>500</v>
      </c>
      <c r="L51" s="11" t="s">
        <v>162</v>
      </c>
      <c r="M51" s="11">
        <v>180</v>
      </c>
      <c r="N51" s="14">
        <v>0</v>
      </c>
      <c r="O51" s="14">
        <v>520543.61</v>
      </c>
      <c r="P51" s="11" t="s">
        <v>37</v>
      </c>
      <c r="Q51" s="15">
        <v>2023</v>
      </c>
      <c r="R51" s="15">
        <v>2023</v>
      </c>
      <c r="S51" s="15">
        <v>2023</v>
      </c>
      <c r="V51" s="15"/>
      <c r="Y51" s="11"/>
    </row>
    <row r="52" spans="1:25" x14ac:dyDescent="0.3">
      <c r="A52" s="12">
        <v>80</v>
      </c>
      <c r="B52" s="15">
        <v>19363</v>
      </c>
      <c r="C52" s="12" t="s">
        <v>33</v>
      </c>
      <c r="D52" s="11" t="s">
        <v>163</v>
      </c>
      <c r="E52" s="12" t="s">
        <v>57</v>
      </c>
      <c r="F52" s="11" t="s">
        <v>35</v>
      </c>
      <c r="G52" s="11" t="s">
        <v>36</v>
      </c>
      <c r="H52" s="11" t="s">
        <v>36</v>
      </c>
      <c r="I52" s="11" t="s">
        <v>36</v>
      </c>
      <c r="J52" s="11" t="s">
        <v>164</v>
      </c>
      <c r="K52" s="11">
        <v>230</v>
      </c>
      <c r="L52" s="11" t="s">
        <v>165</v>
      </c>
      <c r="M52" s="11">
        <v>1</v>
      </c>
      <c r="N52" s="14">
        <v>0</v>
      </c>
      <c r="O52" s="14">
        <v>26087.51</v>
      </c>
      <c r="P52" s="11" t="s">
        <v>37</v>
      </c>
      <c r="Q52" s="15">
        <v>2023</v>
      </c>
      <c r="R52" s="15">
        <v>2023</v>
      </c>
      <c r="S52" s="15">
        <v>2023</v>
      </c>
      <c r="V52" s="15"/>
      <c r="Y52" s="11"/>
    </row>
    <row r="53" spans="1:25" x14ac:dyDescent="0.3">
      <c r="A53" s="12">
        <v>81</v>
      </c>
      <c r="B53" s="15">
        <v>19347</v>
      </c>
      <c r="C53" s="12" t="s">
        <v>38</v>
      </c>
      <c r="D53" s="11" t="s">
        <v>113</v>
      </c>
      <c r="E53" s="12" t="s">
        <v>51</v>
      </c>
      <c r="F53" s="11" t="s">
        <v>40</v>
      </c>
      <c r="G53" s="11" t="s">
        <v>41</v>
      </c>
      <c r="H53" s="11" t="s">
        <v>41</v>
      </c>
      <c r="I53" s="11">
        <v>0</v>
      </c>
      <c r="J53" s="11" t="s">
        <v>166</v>
      </c>
      <c r="K53" s="11">
        <v>230</v>
      </c>
      <c r="L53" s="11" t="s">
        <v>167</v>
      </c>
      <c r="M53" s="11">
        <v>102</v>
      </c>
      <c r="N53" s="14">
        <v>0</v>
      </c>
      <c r="O53" s="14">
        <v>143983.04999999999</v>
      </c>
      <c r="P53" s="11" t="s">
        <v>37</v>
      </c>
      <c r="Q53" s="15">
        <v>2023</v>
      </c>
      <c r="R53" s="15">
        <v>2023</v>
      </c>
      <c r="S53" s="15">
        <v>2023</v>
      </c>
      <c r="V53" s="15"/>
      <c r="Y53" s="11"/>
    </row>
    <row r="54" spans="1:25" x14ac:dyDescent="0.3">
      <c r="A54" s="12">
        <v>82</v>
      </c>
      <c r="B54" s="15">
        <v>19346</v>
      </c>
      <c r="C54" s="12" t="s">
        <v>38</v>
      </c>
      <c r="D54" s="11" t="s">
        <v>113</v>
      </c>
      <c r="E54" s="12" t="s">
        <v>51</v>
      </c>
      <c r="F54" s="11" t="s">
        <v>40</v>
      </c>
      <c r="G54" s="11" t="s">
        <v>41</v>
      </c>
      <c r="H54" s="11" t="s">
        <v>41</v>
      </c>
      <c r="I54" s="11">
        <v>0</v>
      </c>
      <c r="J54" s="11" t="s">
        <v>168</v>
      </c>
      <c r="K54" s="11">
        <v>230</v>
      </c>
      <c r="L54" s="11" t="s">
        <v>169</v>
      </c>
      <c r="M54" s="11">
        <v>114</v>
      </c>
      <c r="N54" s="14">
        <v>0</v>
      </c>
      <c r="O54" s="14">
        <v>155138.45000000001</v>
      </c>
      <c r="P54" s="11" t="s">
        <v>37</v>
      </c>
      <c r="Q54" s="15">
        <v>2023</v>
      </c>
      <c r="R54" s="15">
        <v>2023</v>
      </c>
      <c r="S54" s="15">
        <v>2023</v>
      </c>
      <c r="V54" s="15"/>
      <c r="Y54" s="11"/>
    </row>
    <row r="55" spans="1:25" x14ac:dyDescent="0.3">
      <c r="A55" s="12">
        <v>83</v>
      </c>
      <c r="B55" s="15">
        <v>19345</v>
      </c>
      <c r="C55" s="12" t="s">
        <v>38</v>
      </c>
      <c r="D55" s="11" t="s">
        <v>113</v>
      </c>
      <c r="E55" s="12" t="s">
        <v>57</v>
      </c>
      <c r="F55" s="11" t="s">
        <v>40</v>
      </c>
      <c r="G55" s="11" t="s">
        <v>41</v>
      </c>
      <c r="H55" s="11" t="s">
        <v>105</v>
      </c>
      <c r="I55" s="11" t="s">
        <v>41</v>
      </c>
      <c r="J55" s="11" t="s">
        <v>170</v>
      </c>
      <c r="K55" s="11">
        <v>525</v>
      </c>
      <c r="L55" s="11" t="s">
        <v>171</v>
      </c>
      <c r="M55" s="11">
        <v>46</v>
      </c>
      <c r="N55" s="14">
        <v>0</v>
      </c>
      <c r="O55" s="14">
        <v>132121.32</v>
      </c>
      <c r="P55" s="11" t="s">
        <v>37</v>
      </c>
      <c r="Q55" s="15">
        <v>2023</v>
      </c>
      <c r="R55" s="15">
        <v>2023</v>
      </c>
      <c r="S55" s="15">
        <v>2023</v>
      </c>
      <c r="V55" s="15"/>
      <c r="Y55" s="11"/>
    </row>
    <row r="56" spans="1:25" x14ac:dyDescent="0.3">
      <c r="A56" s="12">
        <v>84</v>
      </c>
      <c r="B56" s="15">
        <v>19343</v>
      </c>
      <c r="C56" s="12" t="s">
        <v>38</v>
      </c>
      <c r="D56" s="11" t="s">
        <v>113</v>
      </c>
      <c r="E56" s="12" t="s">
        <v>51</v>
      </c>
      <c r="F56" s="11" t="s">
        <v>40</v>
      </c>
      <c r="G56" s="11" t="s">
        <v>41</v>
      </c>
      <c r="H56" s="11" t="s">
        <v>41</v>
      </c>
      <c r="I56" s="11">
        <v>0</v>
      </c>
      <c r="J56" s="11" t="s">
        <v>172</v>
      </c>
      <c r="K56" s="11">
        <v>230</v>
      </c>
      <c r="L56" s="11" t="s">
        <v>173</v>
      </c>
      <c r="M56" s="11">
        <v>18</v>
      </c>
      <c r="N56" s="14">
        <v>0</v>
      </c>
      <c r="O56" s="14">
        <v>26609</v>
      </c>
      <c r="P56" s="11" t="s">
        <v>108</v>
      </c>
      <c r="Q56" s="15">
        <v>2023</v>
      </c>
      <c r="R56" s="15">
        <v>2023</v>
      </c>
      <c r="S56" s="15">
        <v>2023</v>
      </c>
      <c r="V56" s="15"/>
      <c r="Y56" s="11"/>
    </row>
    <row r="57" spans="1:25" x14ac:dyDescent="0.3">
      <c r="A57" s="12">
        <v>85</v>
      </c>
      <c r="B57" s="15">
        <v>19337</v>
      </c>
      <c r="C57" s="12" t="s">
        <v>38</v>
      </c>
      <c r="D57" s="11" t="s">
        <v>113</v>
      </c>
      <c r="E57" s="12" t="s">
        <v>57</v>
      </c>
      <c r="F57" s="11" t="s">
        <v>40</v>
      </c>
      <c r="G57" s="11" t="s">
        <v>41</v>
      </c>
      <c r="H57" s="11" t="s">
        <v>41</v>
      </c>
      <c r="I57" s="11" t="s">
        <v>41</v>
      </c>
      <c r="J57" s="11" t="s">
        <v>174</v>
      </c>
      <c r="K57" s="11">
        <v>230</v>
      </c>
      <c r="L57" s="11" t="s">
        <v>175</v>
      </c>
      <c r="M57" s="11">
        <v>76</v>
      </c>
      <c r="N57" s="14">
        <v>0</v>
      </c>
      <c r="O57" s="14">
        <v>111326.66</v>
      </c>
      <c r="P57" s="11" t="s">
        <v>37</v>
      </c>
      <c r="Q57" s="15">
        <v>2023</v>
      </c>
      <c r="R57" s="15">
        <v>2023</v>
      </c>
      <c r="S57" s="15">
        <v>2023</v>
      </c>
      <c r="V57" s="15"/>
      <c r="Y57" s="11"/>
    </row>
    <row r="58" spans="1:25" x14ac:dyDescent="0.3">
      <c r="A58" s="12">
        <v>86</v>
      </c>
      <c r="B58" s="15">
        <v>19336</v>
      </c>
      <c r="C58" s="12" t="s">
        <v>38</v>
      </c>
      <c r="D58" s="11" t="s">
        <v>113</v>
      </c>
      <c r="E58" s="12" t="s">
        <v>57</v>
      </c>
      <c r="F58" s="11" t="s">
        <v>40</v>
      </c>
      <c r="G58" s="11" t="s">
        <v>41</v>
      </c>
      <c r="H58" s="11" t="s">
        <v>41</v>
      </c>
      <c r="I58" s="11" t="s">
        <v>41</v>
      </c>
      <c r="J58" s="11" t="s">
        <v>176</v>
      </c>
      <c r="K58" s="11">
        <v>230</v>
      </c>
      <c r="L58" s="11" t="s">
        <v>175</v>
      </c>
      <c r="M58" s="11">
        <v>76</v>
      </c>
      <c r="N58" s="14">
        <v>0</v>
      </c>
      <c r="O58" s="14">
        <v>111326.66</v>
      </c>
      <c r="P58" s="11" t="s">
        <v>37</v>
      </c>
      <c r="Q58" s="15">
        <v>2023</v>
      </c>
      <c r="R58" s="15">
        <v>2023</v>
      </c>
      <c r="S58" s="15">
        <v>2023</v>
      </c>
      <c r="V58" s="15"/>
      <c r="Y58" s="11"/>
    </row>
    <row r="59" spans="1:25" x14ac:dyDescent="0.3">
      <c r="A59" s="12">
        <v>87</v>
      </c>
      <c r="B59" s="15">
        <v>19333</v>
      </c>
      <c r="C59" s="12" t="s">
        <v>38</v>
      </c>
      <c r="D59" s="11" t="s">
        <v>113</v>
      </c>
      <c r="E59" s="12" t="s">
        <v>57</v>
      </c>
      <c r="F59" s="11" t="s">
        <v>40</v>
      </c>
      <c r="G59" s="11" t="s">
        <v>41</v>
      </c>
      <c r="H59" s="11" t="s">
        <v>41</v>
      </c>
      <c r="I59" s="11" t="s">
        <v>41</v>
      </c>
      <c r="J59" s="11" t="s">
        <v>177</v>
      </c>
      <c r="K59" s="11">
        <v>525</v>
      </c>
      <c r="L59" s="11" t="s">
        <v>178</v>
      </c>
      <c r="M59" s="11">
        <v>14.2</v>
      </c>
      <c r="N59" s="14">
        <v>0</v>
      </c>
      <c r="O59" s="14">
        <v>66055.34</v>
      </c>
      <c r="P59" s="11" t="s">
        <v>37</v>
      </c>
      <c r="Q59" s="15">
        <v>2023</v>
      </c>
      <c r="R59" s="15">
        <v>2023</v>
      </c>
      <c r="S59" s="15">
        <v>2023</v>
      </c>
      <c r="V59" s="15"/>
      <c r="Y59" s="11"/>
    </row>
    <row r="60" spans="1:25" x14ac:dyDescent="0.3">
      <c r="A60" s="12">
        <v>91</v>
      </c>
      <c r="B60" s="15">
        <v>19289</v>
      </c>
      <c r="C60" s="12" t="s">
        <v>38</v>
      </c>
      <c r="D60" s="11" t="s">
        <v>179</v>
      </c>
      <c r="E60" s="12" t="s">
        <v>51</v>
      </c>
      <c r="F60" s="11" t="s">
        <v>40</v>
      </c>
      <c r="G60" s="11" t="s">
        <v>105</v>
      </c>
      <c r="H60" s="11" t="s">
        <v>105</v>
      </c>
      <c r="I60" s="11">
        <v>0</v>
      </c>
      <c r="J60" s="11" t="s">
        <v>180</v>
      </c>
      <c r="K60" s="11">
        <v>230</v>
      </c>
      <c r="L60" s="11" t="s">
        <v>181</v>
      </c>
      <c r="M60" s="11">
        <v>65</v>
      </c>
      <c r="N60" s="14">
        <v>0</v>
      </c>
      <c r="O60" s="14">
        <v>94061.18</v>
      </c>
      <c r="P60" s="11" t="s">
        <v>37</v>
      </c>
      <c r="Q60" s="15">
        <v>2023</v>
      </c>
      <c r="R60" s="15">
        <v>2023</v>
      </c>
      <c r="S60" s="15">
        <v>2023</v>
      </c>
      <c r="V60" s="15"/>
      <c r="Y60" s="11"/>
    </row>
    <row r="61" spans="1:25" x14ac:dyDescent="0.3">
      <c r="A61" s="12">
        <v>92</v>
      </c>
      <c r="B61" s="15">
        <v>19287</v>
      </c>
      <c r="C61" s="12" t="s">
        <v>38</v>
      </c>
      <c r="D61" s="11" t="s">
        <v>179</v>
      </c>
      <c r="E61" s="12" t="s">
        <v>57</v>
      </c>
      <c r="F61" s="11" t="s">
        <v>40</v>
      </c>
      <c r="G61" s="11" t="s">
        <v>105</v>
      </c>
      <c r="H61" s="11" t="s">
        <v>105</v>
      </c>
      <c r="I61" s="11" t="s">
        <v>105</v>
      </c>
      <c r="J61" s="11" t="s">
        <v>182</v>
      </c>
      <c r="K61" s="11">
        <v>230</v>
      </c>
      <c r="L61" s="11" t="s">
        <v>183</v>
      </c>
      <c r="M61" s="11">
        <v>2</v>
      </c>
      <c r="N61" s="14">
        <v>0</v>
      </c>
      <c r="O61" s="14">
        <v>25781.73</v>
      </c>
      <c r="P61" s="11" t="s">
        <v>37</v>
      </c>
      <c r="Q61" s="15">
        <v>2023</v>
      </c>
      <c r="R61" s="15">
        <v>2023</v>
      </c>
      <c r="S61" s="15">
        <v>2023</v>
      </c>
      <c r="V61" s="15"/>
      <c r="Y61" s="11"/>
    </row>
    <row r="62" spans="1:25" x14ac:dyDescent="0.3">
      <c r="A62" s="12">
        <v>94</v>
      </c>
      <c r="B62" s="15">
        <v>19244</v>
      </c>
      <c r="C62" s="12" t="s">
        <v>102</v>
      </c>
      <c r="D62" s="11" t="s">
        <v>184</v>
      </c>
      <c r="E62" s="12" t="s">
        <v>57</v>
      </c>
      <c r="F62" s="11" t="s">
        <v>48</v>
      </c>
      <c r="G62" s="11" t="s">
        <v>103</v>
      </c>
      <c r="H62" s="11" t="s">
        <v>103</v>
      </c>
      <c r="I62" s="11" t="s">
        <v>103</v>
      </c>
      <c r="J62" s="11" t="s">
        <v>185</v>
      </c>
      <c r="K62" s="11">
        <v>440</v>
      </c>
      <c r="L62" s="11" t="s">
        <v>186</v>
      </c>
      <c r="M62" s="11">
        <v>2</v>
      </c>
      <c r="N62" s="14">
        <v>0</v>
      </c>
      <c r="O62" s="14">
        <v>50275.89</v>
      </c>
      <c r="P62" s="11" t="s">
        <v>42</v>
      </c>
      <c r="Q62" s="15">
        <v>2023</v>
      </c>
      <c r="R62" s="15">
        <v>2023</v>
      </c>
      <c r="S62" s="15">
        <v>2023</v>
      </c>
      <c r="V62" s="15"/>
      <c r="Y62" s="11"/>
    </row>
    <row r="63" spans="1:25" x14ac:dyDescent="0.3">
      <c r="A63" s="12">
        <v>95</v>
      </c>
      <c r="B63" s="15">
        <v>19128</v>
      </c>
      <c r="C63" s="12" t="s">
        <v>47</v>
      </c>
      <c r="D63" s="11" t="s">
        <v>187</v>
      </c>
      <c r="E63" s="12" t="s">
        <v>57</v>
      </c>
      <c r="F63" s="11" t="s">
        <v>48</v>
      </c>
      <c r="G63" s="11" t="s">
        <v>49</v>
      </c>
      <c r="H63" s="11" t="s">
        <v>49</v>
      </c>
      <c r="I63" s="11" t="s">
        <v>49</v>
      </c>
      <c r="J63" s="11" t="s">
        <v>188</v>
      </c>
      <c r="K63" s="11">
        <v>345</v>
      </c>
      <c r="L63" s="11" t="s">
        <v>189</v>
      </c>
      <c r="M63" s="11">
        <v>3</v>
      </c>
      <c r="N63" s="14">
        <v>0</v>
      </c>
      <c r="O63" s="14">
        <v>30336.5</v>
      </c>
      <c r="P63" s="11" t="s">
        <v>37</v>
      </c>
      <c r="Q63" s="15">
        <v>2023</v>
      </c>
      <c r="R63" s="15">
        <v>2023</v>
      </c>
      <c r="S63" s="15">
        <v>2023</v>
      </c>
      <c r="V63" s="15"/>
      <c r="Y63" s="11"/>
    </row>
    <row r="64" spans="1:25" x14ac:dyDescent="0.3">
      <c r="A64" s="12">
        <v>96</v>
      </c>
      <c r="B64" s="15">
        <v>19127</v>
      </c>
      <c r="C64" s="12" t="s">
        <v>47</v>
      </c>
      <c r="D64" s="11" t="s">
        <v>187</v>
      </c>
      <c r="E64" s="12" t="s">
        <v>51</v>
      </c>
      <c r="F64" s="11" t="s">
        <v>48</v>
      </c>
      <c r="G64" s="11" t="s">
        <v>49</v>
      </c>
      <c r="H64" s="11" t="s">
        <v>49</v>
      </c>
      <c r="I64" s="11">
        <v>0</v>
      </c>
      <c r="J64" s="11" t="s">
        <v>190</v>
      </c>
      <c r="K64" s="11">
        <v>500</v>
      </c>
      <c r="L64" s="11" t="s">
        <v>191</v>
      </c>
      <c r="M64" s="11">
        <v>163</v>
      </c>
      <c r="N64" s="14">
        <v>0</v>
      </c>
      <c r="O64" s="14">
        <v>541574.78</v>
      </c>
      <c r="P64" s="11" t="s">
        <v>37</v>
      </c>
      <c r="Q64" s="15">
        <v>2023</v>
      </c>
      <c r="R64" s="15">
        <v>2023</v>
      </c>
      <c r="S64" s="15">
        <v>2023</v>
      </c>
      <c r="V64" s="15"/>
      <c r="Y64" s="11"/>
    </row>
    <row r="65" spans="1:25" x14ac:dyDescent="0.3">
      <c r="A65" s="12">
        <v>97</v>
      </c>
      <c r="B65" s="15">
        <v>19126</v>
      </c>
      <c r="C65" s="12" t="s">
        <v>47</v>
      </c>
      <c r="D65" s="11" t="s">
        <v>187</v>
      </c>
      <c r="E65" s="12" t="s">
        <v>51</v>
      </c>
      <c r="F65" s="11" t="s">
        <v>48</v>
      </c>
      <c r="G65" s="11" t="s">
        <v>49</v>
      </c>
      <c r="H65" s="11" t="s">
        <v>49</v>
      </c>
      <c r="I65" s="11">
        <v>0</v>
      </c>
      <c r="J65" s="11" t="s">
        <v>192</v>
      </c>
      <c r="K65" s="11">
        <v>500</v>
      </c>
      <c r="L65" s="11" t="s">
        <v>193</v>
      </c>
      <c r="M65" s="11">
        <v>344</v>
      </c>
      <c r="N65" s="14">
        <v>0</v>
      </c>
      <c r="O65" s="14">
        <v>1067784.57</v>
      </c>
      <c r="P65" s="11" t="s">
        <v>37</v>
      </c>
      <c r="Q65" s="15">
        <v>2023</v>
      </c>
      <c r="R65" s="15">
        <v>2023</v>
      </c>
      <c r="S65" s="15">
        <v>2023</v>
      </c>
      <c r="V65" s="15"/>
      <c r="Y65" s="11"/>
    </row>
    <row r="66" spans="1:25" x14ac:dyDescent="0.3">
      <c r="A66" s="12">
        <v>98</v>
      </c>
      <c r="B66" s="15">
        <v>19125</v>
      </c>
      <c r="C66" s="12" t="s">
        <v>47</v>
      </c>
      <c r="D66" s="11" t="s">
        <v>187</v>
      </c>
      <c r="E66" s="12" t="s">
        <v>51</v>
      </c>
      <c r="F66" s="11" t="s">
        <v>48</v>
      </c>
      <c r="G66" s="11" t="s">
        <v>49</v>
      </c>
      <c r="H66" s="11" t="s">
        <v>49</v>
      </c>
      <c r="I66" s="11">
        <v>0</v>
      </c>
      <c r="J66" s="11" t="s">
        <v>194</v>
      </c>
      <c r="K66" s="11">
        <v>345</v>
      </c>
      <c r="L66" s="11" t="s">
        <v>195</v>
      </c>
      <c r="M66" s="11">
        <v>54</v>
      </c>
      <c r="N66" s="14">
        <v>0</v>
      </c>
      <c r="O66" s="14">
        <v>143192.04999999999</v>
      </c>
      <c r="P66" s="11" t="s">
        <v>37</v>
      </c>
      <c r="Q66" s="15">
        <v>2023</v>
      </c>
      <c r="R66" s="15">
        <v>2023</v>
      </c>
      <c r="S66" s="15">
        <v>2023</v>
      </c>
      <c r="V66" s="15"/>
      <c r="Y66" s="11"/>
    </row>
    <row r="67" spans="1:25" x14ac:dyDescent="0.3">
      <c r="A67" s="12">
        <v>99</v>
      </c>
      <c r="B67" s="15">
        <v>19124</v>
      </c>
      <c r="C67" s="12" t="s">
        <v>47</v>
      </c>
      <c r="D67" s="11" t="s">
        <v>187</v>
      </c>
      <c r="E67" s="12" t="s">
        <v>51</v>
      </c>
      <c r="F67" s="11" t="s">
        <v>48</v>
      </c>
      <c r="G67" s="11" t="s">
        <v>49</v>
      </c>
      <c r="H67" s="11" t="s">
        <v>49</v>
      </c>
      <c r="I67" s="11">
        <v>0</v>
      </c>
      <c r="J67" s="11" t="s">
        <v>196</v>
      </c>
      <c r="K67" s="11">
        <v>345</v>
      </c>
      <c r="L67" s="11" t="s">
        <v>197</v>
      </c>
      <c r="M67" s="11">
        <v>194</v>
      </c>
      <c r="N67" s="14">
        <v>0</v>
      </c>
      <c r="O67" s="14">
        <v>402227.53</v>
      </c>
      <c r="P67" s="11" t="s">
        <v>37</v>
      </c>
      <c r="Q67" s="15">
        <v>2023</v>
      </c>
      <c r="R67" s="15">
        <v>2023</v>
      </c>
      <c r="S67" s="15">
        <v>2023</v>
      </c>
      <c r="V67" s="15"/>
      <c r="Y67" s="11"/>
    </row>
    <row r="68" spans="1:25" x14ac:dyDescent="0.3">
      <c r="A68" s="12">
        <v>100</v>
      </c>
      <c r="B68" s="15">
        <v>19123</v>
      </c>
      <c r="C68" s="12" t="s">
        <v>47</v>
      </c>
      <c r="D68" s="11" t="s">
        <v>187</v>
      </c>
      <c r="E68" s="12" t="s">
        <v>51</v>
      </c>
      <c r="F68" s="11" t="s">
        <v>48</v>
      </c>
      <c r="G68" s="11" t="s">
        <v>49</v>
      </c>
      <c r="H68" s="11" t="s">
        <v>49</v>
      </c>
      <c r="I68" s="11">
        <v>0</v>
      </c>
      <c r="J68" s="11" t="s">
        <v>198</v>
      </c>
      <c r="K68" s="11">
        <v>345</v>
      </c>
      <c r="L68" s="11" t="s">
        <v>199</v>
      </c>
      <c r="M68" s="11">
        <v>22</v>
      </c>
      <c r="N68" s="14">
        <v>0</v>
      </c>
      <c r="O68" s="14">
        <v>164956.82999999999</v>
      </c>
      <c r="P68" s="11" t="s">
        <v>37</v>
      </c>
      <c r="Q68" s="15">
        <v>2023</v>
      </c>
      <c r="R68" s="15">
        <v>2023</v>
      </c>
      <c r="S68" s="15">
        <v>2023</v>
      </c>
      <c r="V68" s="15"/>
      <c r="Y68" s="11"/>
    </row>
    <row r="69" spans="1:25" x14ac:dyDescent="0.3">
      <c r="A69" s="12">
        <v>101</v>
      </c>
      <c r="B69" s="15">
        <v>19122</v>
      </c>
      <c r="C69" s="12" t="s">
        <v>47</v>
      </c>
      <c r="D69" s="11" t="s">
        <v>187</v>
      </c>
      <c r="E69" s="12" t="s">
        <v>51</v>
      </c>
      <c r="F69" s="11" t="s">
        <v>48</v>
      </c>
      <c r="G69" s="11" t="s">
        <v>49</v>
      </c>
      <c r="H69" s="11" t="s">
        <v>49</v>
      </c>
      <c r="I69" s="11">
        <v>0</v>
      </c>
      <c r="J69" s="11" t="s">
        <v>200</v>
      </c>
      <c r="K69" s="11">
        <v>345</v>
      </c>
      <c r="L69" s="11" t="s">
        <v>201</v>
      </c>
      <c r="M69" s="11">
        <v>43</v>
      </c>
      <c r="N69" s="14">
        <v>0</v>
      </c>
      <c r="O69" s="14">
        <v>105021.9</v>
      </c>
      <c r="P69" s="11" t="s">
        <v>37</v>
      </c>
      <c r="Q69" s="15">
        <v>2023</v>
      </c>
      <c r="R69" s="15">
        <v>2023</v>
      </c>
      <c r="S69" s="15">
        <v>2023</v>
      </c>
      <c r="V69" s="15"/>
      <c r="Y69" s="11"/>
    </row>
    <row r="70" spans="1:25" x14ac:dyDescent="0.3">
      <c r="A70" s="12">
        <v>104</v>
      </c>
      <c r="B70" s="15">
        <v>19114</v>
      </c>
      <c r="C70" s="12" t="s">
        <v>47</v>
      </c>
      <c r="D70" s="11" t="s">
        <v>187</v>
      </c>
      <c r="E70" s="12" t="s">
        <v>57</v>
      </c>
      <c r="F70" s="11" t="s">
        <v>48</v>
      </c>
      <c r="G70" s="11" t="s">
        <v>49</v>
      </c>
      <c r="H70" s="11" t="s">
        <v>49</v>
      </c>
      <c r="I70" s="11" t="s">
        <v>49</v>
      </c>
      <c r="J70" s="11" t="s">
        <v>202</v>
      </c>
      <c r="K70" s="11">
        <v>345</v>
      </c>
      <c r="L70" s="11" t="s">
        <v>203</v>
      </c>
      <c r="M70" s="11">
        <v>21</v>
      </c>
      <c r="N70" s="14">
        <v>0</v>
      </c>
      <c r="O70" s="14">
        <v>61823.34</v>
      </c>
      <c r="P70" s="11" t="s">
        <v>37</v>
      </c>
      <c r="Q70" s="15">
        <v>2023</v>
      </c>
      <c r="R70" s="15">
        <v>2023</v>
      </c>
      <c r="S70" s="15">
        <v>2023</v>
      </c>
      <c r="V70" s="15"/>
      <c r="Y70" s="11"/>
    </row>
    <row r="71" spans="1:25" x14ac:dyDescent="0.3">
      <c r="A71" s="12">
        <v>107</v>
      </c>
      <c r="B71" s="15">
        <v>18893</v>
      </c>
      <c r="C71" s="12" t="s">
        <v>38</v>
      </c>
      <c r="D71" s="11" t="s">
        <v>204</v>
      </c>
      <c r="E71" s="12" t="s">
        <v>51</v>
      </c>
      <c r="F71" s="11" t="s">
        <v>40</v>
      </c>
      <c r="G71" s="11" t="s">
        <v>58</v>
      </c>
      <c r="H71" s="11" t="s">
        <v>58</v>
      </c>
      <c r="I71" s="11">
        <v>0</v>
      </c>
      <c r="J71" s="11" t="s">
        <v>205</v>
      </c>
      <c r="K71" s="11">
        <v>525</v>
      </c>
      <c r="L71" s="11" t="s">
        <v>206</v>
      </c>
      <c r="M71" s="11">
        <v>235</v>
      </c>
      <c r="N71" s="14">
        <v>0</v>
      </c>
      <c r="O71" s="14">
        <v>732600.11</v>
      </c>
      <c r="P71" s="11" t="s">
        <v>37</v>
      </c>
      <c r="Q71" s="15">
        <v>2023</v>
      </c>
      <c r="R71" s="15">
        <v>2023</v>
      </c>
      <c r="S71" s="15">
        <v>2023</v>
      </c>
      <c r="V71" s="15"/>
      <c r="Y71" s="11"/>
    </row>
    <row r="72" spans="1:25" x14ac:dyDescent="0.3">
      <c r="A72" s="12">
        <v>108</v>
      </c>
      <c r="B72" s="15">
        <v>18888</v>
      </c>
      <c r="C72" s="12" t="s">
        <v>38</v>
      </c>
      <c r="D72" s="11" t="s">
        <v>204</v>
      </c>
      <c r="E72" s="12" t="s">
        <v>51</v>
      </c>
      <c r="F72" s="11" t="s">
        <v>40</v>
      </c>
      <c r="G72" s="11" t="s">
        <v>58</v>
      </c>
      <c r="H72" s="11" t="s">
        <v>58</v>
      </c>
      <c r="I72" s="11">
        <v>0</v>
      </c>
      <c r="J72" s="11" t="s">
        <v>207</v>
      </c>
      <c r="K72" s="11">
        <v>230</v>
      </c>
      <c r="L72" s="11" t="s">
        <v>208</v>
      </c>
      <c r="M72" s="11">
        <v>240</v>
      </c>
      <c r="N72" s="14">
        <v>0</v>
      </c>
      <c r="O72" s="14">
        <v>412540.33</v>
      </c>
      <c r="P72" s="11" t="s">
        <v>37</v>
      </c>
      <c r="Q72" s="15">
        <v>2023</v>
      </c>
      <c r="R72" s="15">
        <v>2023</v>
      </c>
      <c r="S72" s="15">
        <v>2023</v>
      </c>
      <c r="V72" s="15"/>
      <c r="Y72" s="11"/>
    </row>
    <row r="73" spans="1:25" x14ac:dyDescent="0.3">
      <c r="A73" s="12">
        <v>109</v>
      </c>
      <c r="B73" s="15">
        <v>18863</v>
      </c>
      <c r="C73" s="12" t="s">
        <v>38</v>
      </c>
      <c r="D73" s="11" t="s">
        <v>204</v>
      </c>
      <c r="E73" s="12" t="s">
        <v>51</v>
      </c>
      <c r="F73" s="11" t="s">
        <v>40</v>
      </c>
      <c r="G73" s="11" t="s">
        <v>58</v>
      </c>
      <c r="H73" s="11" t="s">
        <v>58</v>
      </c>
      <c r="I73" s="11">
        <v>0</v>
      </c>
      <c r="J73" s="11" t="s">
        <v>209</v>
      </c>
      <c r="K73" s="11">
        <v>525</v>
      </c>
      <c r="L73" s="11" t="s">
        <v>210</v>
      </c>
      <c r="M73" s="11">
        <v>168</v>
      </c>
      <c r="N73" s="14">
        <v>0</v>
      </c>
      <c r="O73" s="14">
        <v>522979.3</v>
      </c>
      <c r="P73" s="11" t="s">
        <v>37</v>
      </c>
      <c r="Q73" s="15">
        <v>2023</v>
      </c>
      <c r="R73" s="15">
        <v>2023</v>
      </c>
      <c r="S73" s="15">
        <v>2023</v>
      </c>
      <c r="V73" s="15"/>
      <c r="Y73" s="11"/>
    </row>
    <row r="74" spans="1:25" x14ac:dyDescent="0.3">
      <c r="A74" s="12">
        <v>114</v>
      </c>
      <c r="B74" s="15">
        <v>18558</v>
      </c>
      <c r="C74" s="12" t="s">
        <v>33</v>
      </c>
      <c r="D74" s="11" t="s">
        <v>213</v>
      </c>
      <c r="E74" s="12" t="s">
        <v>51</v>
      </c>
      <c r="F74" s="11" t="s">
        <v>35</v>
      </c>
      <c r="G74" s="11" t="s">
        <v>36</v>
      </c>
      <c r="H74" s="11" t="s">
        <v>36</v>
      </c>
      <c r="I74" s="11">
        <v>0</v>
      </c>
      <c r="J74" s="11" t="s">
        <v>214</v>
      </c>
      <c r="K74" s="11">
        <v>500</v>
      </c>
      <c r="L74" s="11" t="s">
        <v>215</v>
      </c>
      <c r="M74" s="11">
        <v>106</v>
      </c>
      <c r="N74" s="14">
        <v>0</v>
      </c>
      <c r="O74" s="14">
        <v>288736.40000000002</v>
      </c>
      <c r="P74" s="11" t="s">
        <v>37</v>
      </c>
      <c r="Q74" s="15">
        <v>2023</v>
      </c>
      <c r="R74" s="15">
        <v>2023</v>
      </c>
      <c r="S74" s="15">
        <v>2023</v>
      </c>
      <c r="V74" s="15"/>
      <c r="Y74" s="11"/>
    </row>
    <row r="75" spans="1:25" x14ac:dyDescent="0.3">
      <c r="A75" s="12">
        <v>119</v>
      </c>
      <c r="B75" s="15">
        <v>18518</v>
      </c>
      <c r="C75" s="12" t="s">
        <v>33</v>
      </c>
      <c r="D75" s="11" t="s">
        <v>216</v>
      </c>
      <c r="E75" s="12" t="s">
        <v>51</v>
      </c>
      <c r="F75" s="11" t="s">
        <v>217</v>
      </c>
      <c r="G75" s="11" t="s">
        <v>219</v>
      </c>
      <c r="H75" s="11" t="s">
        <v>218</v>
      </c>
      <c r="I75" s="11">
        <v>0</v>
      </c>
      <c r="J75" s="11" t="s">
        <v>220</v>
      </c>
      <c r="K75" s="11">
        <v>230</v>
      </c>
      <c r="L75" s="11" t="s">
        <v>221</v>
      </c>
      <c r="M75" s="11">
        <v>203.6</v>
      </c>
      <c r="N75" s="14">
        <v>0</v>
      </c>
      <c r="O75" s="14">
        <v>540550</v>
      </c>
      <c r="P75" s="11" t="s">
        <v>37</v>
      </c>
      <c r="Q75" s="15">
        <v>2023</v>
      </c>
      <c r="R75" s="15">
        <v>2023</v>
      </c>
      <c r="S75" s="15">
        <v>2023</v>
      </c>
      <c r="V75" s="15"/>
      <c r="Y75" s="11"/>
    </row>
    <row r="76" spans="1:25" x14ac:dyDescent="0.3">
      <c r="A76" s="12">
        <v>120</v>
      </c>
      <c r="B76" s="15">
        <v>18517</v>
      </c>
      <c r="C76" s="12" t="s">
        <v>33</v>
      </c>
      <c r="D76" s="11" t="s">
        <v>216</v>
      </c>
      <c r="E76" s="12" t="s">
        <v>51</v>
      </c>
      <c r="F76" s="11" t="s">
        <v>217</v>
      </c>
      <c r="G76" s="11" t="s">
        <v>219</v>
      </c>
      <c r="H76" s="11" t="s">
        <v>219</v>
      </c>
      <c r="I76" s="11">
        <v>0</v>
      </c>
      <c r="J76" s="11" t="s">
        <v>222</v>
      </c>
      <c r="K76" s="11">
        <v>230</v>
      </c>
      <c r="L76" s="11" t="s">
        <v>223</v>
      </c>
      <c r="M76" s="11">
        <v>275.60000000000002</v>
      </c>
      <c r="N76" s="14">
        <v>0</v>
      </c>
      <c r="O76" s="14">
        <v>597438.49</v>
      </c>
      <c r="P76" s="11" t="s">
        <v>37</v>
      </c>
      <c r="Q76" s="15">
        <v>2023</v>
      </c>
      <c r="R76" s="15">
        <v>2023</v>
      </c>
      <c r="S76" s="15">
        <v>2023</v>
      </c>
      <c r="V76" s="15"/>
      <c r="Y76" s="11"/>
    </row>
    <row r="77" spans="1:25" x14ac:dyDescent="0.3">
      <c r="A77" s="12">
        <v>121</v>
      </c>
      <c r="B77" s="15">
        <v>18468</v>
      </c>
      <c r="C77" s="12" t="s">
        <v>33</v>
      </c>
      <c r="D77" s="11" t="s">
        <v>224</v>
      </c>
      <c r="E77" s="12" t="s">
        <v>51</v>
      </c>
      <c r="F77" s="11" t="s">
        <v>35</v>
      </c>
      <c r="G77" s="11" t="s">
        <v>211</v>
      </c>
      <c r="H77" s="11" t="s">
        <v>225</v>
      </c>
      <c r="I77" s="11">
        <v>0</v>
      </c>
      <c r="J77" s="11" t="s">
        <v>226</v>
      </c>
      <c r="K77" s="11">
        <v>230</v>
      </c>
      <c r="L77" s="11" t="s">
        <v>227</v>
      </c>
      <c r="M77" s="11">
        <v>95</v>
      </c>
      <c r="N77" s="14">
        <v>0</v>
      </c>
      <c r="O77" s="14">
        <v>114340.56</v>
      </c>
      <c r="P77" s="11" t="s">
        <v>37</v>
      </c>
      <c r="Q77" s="15">
        <v>2023</v>
      </c>
      <c r="R77" s="15">
        <v>2023</v>
      </c>
      <c r="S77" s="15">
        <v>2023</v>
      </c>
      <c r="V77" s="15"/>
      <c r="Y77" s="11"/>
    </row>
    <row r="78" spans="1:25" x14ac:dyDescent="0.3">
      <c r="A78" s="12">
        <v>122</v>
      </c>
      <c r="B78" s="15">
        <v>18438</v>
      </c>
      <c r="C78" s="12" t="s">
        <v>33</v>
      </c>
      <c r="D78" s="11" t="s">
        <v>228</v>
      </c>
      <c r="E78" s="12" t="s">
        <v>51</v>
      </c>
      <c r="F78" s="11" t="s">
        <v>217</v>
      </c>
      <c r="G78" s="11" t="s">
        <v>219</v>
      </c>
      <c r="H78" s="11" t="s">
        <v>219</v>
      </c>
      <c r="I78" s="11">
        <v>0</v>
      </c>
      <c r="J78" s="11" t="s">
        <v>229</v>
      </c>
      <c r="K78" s="11">
        <v>500</v>
      </c>
      <c r="L78" s="11" t="s">
        <v>230</v>
      </c>
      <c r="M78" s="11">
        <v>380</v>
      </c>
      <c r="N78" s="14">
        <v>0</v>
      </c>
      <c r="O78" s="14">
        <v>1476281.29</v>
      </c>
      <c r="P78" s="11" t="s">
        <v>37</v>
      </c>
      <c r="Q78" s="15">
        <v>2023</v>
      </c>
      <c r="R78" s="15">
        <v>2023</v>
      </c>
      <c r="S78" s="15">
        <v>2023</v>
      </c>
      <c r="V78" s="15"/>
      <c r="Y78" s="11"/>
    </row>
    <row r="79" spans="1:25" x14ac:dyDescent="0.3">
      <c r="A79" s="12">
        <v>127</v>
      </c>
      <c r="B79" s="15">
        <v>24143</v>
      </c>
      <c r="C79" s="12" t="s">
        <v>102</v>
      </c>
      <c r="D79" s="11" t="s">
        <v>232</v>
      </c>
      <c r="E79" s="12" t="s">
        <v>51</v>
      </c>
      <c r="F79" s="11" t="s">
        <v>48</v>
      </c>
      <c r="G79" s="11" t="s">
        <v>103</v>
      </c>
      <c r="H79" s="11" t="s">
        <v>103</v>
      </c>
      <c r="I79" s="11">
        <v>0</v>
      </c>
      <c r="J79" s="11" t="s">
        <v>233</v>
      </c>
      <c r="K79" s="11">
        <v>345</v>
      </c>
      <c r="L79" s="11" t="s">
        <v>234</v>
      </c>
      <c r="M79" s="11">
        <v>14.5</v>
      </c>
      <c r="N79" s="14">
        <v>0</v>
      </c>
      <c r="O79" s="14">
        <v>809512.12</v>
      </c>
      <c r="P79" s="11" t="s">
        <v>37</v>
      </c>
      <c r="Q79" s="15">
        <v>2024</v>
      </c>
      <c r="R79" s="15">
        <v>2024</v>
      </c>
      <c r="S79" s="15">
        <v>2024</v>
      </c>
      <c r="V79" s="15"/>
      <c r="Y79" s="11"/>
    </row>
    <row r="80" spans="1:25" x14ac:dyDescent="0.3">
      <c r="A80" s="12">
        <v>130</v>
      </c>
      <c r="B80" s="15">
        <v>24105</v>
      </c>
      <c r="C80" s="12" t="s">
        <v>47</v>
      </c>
      <c r="D80" s="11" t="s">
        <v>236</v>
      </c>
      <c r="E80" s="12" t="s">
        <v>57</v>
      </c>
      <c r="F80" s="11" t="s">
        <v>44</v>
      </c>
      <c r="G80" s="11" t="s">
        <v>237</v>
      </c>
      <c r="H80" s="11" t="s">
        <v>237</v>
      </c>
      <c r="I80" s="11" t="s">
        <v>237</v>
      </c>
      <c r="J80" s="11" t="s">
        <v>238</v>
      </c>
      <c r="K80" s="11">
        <v>500</v>
      </c>
      <c r="L80" s="11" t="s">
        <v>239</v>
      </c>
      <c r="M80" s="11">
        <v>3</v>
      </c>
      <c r="N80" s="14">
        <v>0</v>
      </c>
      <c r="O80" s="14">
        <v>35670.15</v>
      </c>
      <c r="P80" s="11" t="s">
        <v>37</v>
      </c>
      <c r="Q80" s="15">
        <v>2024</v>
      </c>
      <c r="R80" s="15">
        <v>2024</v>
      </c>
      <c r="S80" s="15">
        <v>2024</v>
      </c>
      <c r="V80" s="15"/>
      <c r="Y80" s="11"/>
    </row>
    <row r="81" spans="1:25" x14ac:dyDescent="0.3">
      <c r="A81" s="12">
        <v>132</v>
      </c>
      <c r="B81" s="15">
        <v>24085</v>
      </c>
      <c r="C81" s="12" t="s">
        <v>47</v>
      </c>
      <c r="D81" s="11" t="s">
        <v>240</v>
      </c>
      <c r="E81" s="12" t="s">
        <v>57</v>
      </c>
      <c r="F81" s="11" t="s">
        <v>44</v>
      </c>
      <c r="G81" s="11" t="s">
        <v>241</v>
      </c>
      <c r="H81" s="11" t="s">
        <v>52</v>
      </c>
      <c r="I81" s="11" t="s">
        <v>52</v>
      </c>
      <c r="J81" s="11" t="s">
        <v>242</v>
      </c>
      <c r="K81" s="11">
        <v>230</v>
      </c>
      <c r="L81" s="11" t="s">
        <v>243</v>
      </c>
      <c r="M81" s="11">
        <v>90</v>
      </c>
      <c r="N81" s="14">
        <v>0</v>
      </c>
      <c r="O81" s="14">
        <v>119447.61</v>
      </c>
      <c r="P81" s="11" t="s">
        <v>37</v>
      </c>
      <c r="Q81" s="15">
        <v>2024</v>
      </c>
      <c r="R81" s="15">
        <v>2024</v>
      </c>
      <c r="S81" s="15">
        <v>2024</v>
      </c>
      <c r="V81" s="15"/>
      <c r="Y81" s="11"/>
    </row>
    <row r="82" spans="1:25" x14ac:dyDescent="0.3">
      <c r="A82" s="12">
        <v>133</v>
      </c>
      <c r="B82" s="15">
        <v>24084</v>
      </c>
      <c r="C82" s="12" t="s">
        <v>47</v>
      </c>
      <c r="D82" s="11" t="s">
        <v>240</v>
      </c>
      <c r="E82" s="12" t="s">
        <v>51</v>
      </c>
      <c r="F82" s="11" t="s">
        <v>44</v>
      </c>
      <c r="G82" s="11" t="s">
        <v>241</v>
      </c>
      <c r="H82" s="11" t="s">
        <v>52</v>
      </c>
      <c r="I82" s="11">
        <v>0</v>
      </c>
      <c r="J82" s="11" t="s">
        <v>244</v>
      </c>
      <c r="K82" s="11">
        <v>230</v>
      </c>
      <c r="L82" s="11" t="s">
        <v>245</v>
      </c>
      <c r="M82" s="11">
        <v>300</v>
      </c>
      <c r="N82" s="14">
        <v>0</v>
      </c>
      <c r="O82" s="14">
        <v>417286.02</v>
      </c>
      <c r="P82" s="11" t="s">
        <v>37</v>
      </c>
      <c r="Q82" s="15">
        <v>2024</v>
      </c>
      <c r="R82" s="15">
        <v>2024</v>
      </c>
      <c r="S82" s="15">
        <v>2024</v>
      </c>
      <c r="V82" s="15"/>
      <c r="Y82" s="11"/>
    </row>
    <row r="83" spans="1:25" x14ac:dyDescent="0.3">
      <c r="A83" s="12">
        <v>136</v>
      </c>
      <c r="B83" s="15">
        <v>23971</v>
      </c>
      <c r="C83" s="12" t="s">
        <v>33</v>
      </c>
      <c r="D83" s="11" t="s">
        <v>246</v>
      </c>
      <c r="E83" s="12" t="s">
        <v>51</v>
      </c>
      <c r="F83" s="11" t="s">
        <v>35</v>
      </c>
      <c r="G83" s="11" t="s">
        <v>146</v>
      </c>
      <c r="H83" s="11" t="s">
        <v>146</v>
      </c>
      <c r="I83" s="11">
        <v>0</v>
      </c>
      <c r="J83" s="11" t="s">
        <v>247</v>
      </c>
      <c r="K83" s="11">
        <v>230</v>
      </c>
      <c r="L83" s="11" t="s">
        <v>248</v>
      </c>
      <c r="M83" s="11">
        <v>2</v>
      </c>
      <c r="N83" s="14">
        <v>0</v>
      </c>
      <c r="O83" s="14">
        <v>205949.25</v>
      </c>
      <c r="P83" s="11" t="s">
        <v>37</v>
      </c>
      <c r="Q83" s="15">
        <v>2024</v>
      </c>
      <c r="R83" s="15">
        <v>2024</v>
      </c>
      <c r="S83" s="15">
        <v>2024</v>
      </c>
      <c r="V83" s="15"/>
      <c r="Y83" s="11"/>
    </row>
    <row r="84" spans="1:25" x14ac:dyDescent="0.3">
      <c r="A84" s="12">
        <v>138</v>
      </c>
      <c r="B84" s="15">
        <v>23719</v>
      </c>
      <c r="C84" s="12" t="s">
        <v>38</v>
      </c>
      <c r="D84" s="11" t="s">
        <v>56</v>
      </c>
      <c r="E84" s="12" t="s">
        <v>51</v>
      </c>
      <c r="F84" s="11" t="s">
        <v>40</v>
      </c>
      <c r="G84" s="11" t="s">
        <v>58</v>
      </c>
      <c r="H84" s="11" t="s">
        <v>58</v>
      </c>
      <c r="I84" s="11">
        <v>0</v>
      </c>
      <c r="J84" s="11" t="s">
        <v>250</v>
      </c>
      <c r="K84" s="11">
        <v>230</v>
      </c>
      <c r="L84" s="11" t="s">
        <v>251</v>
      </c>
      <c r="M84" s="11">
        <v>33.590000000000003</v>
      </c>
      <c r="N84" s="14">
        <v>0</v>
      </c>
      <c r="O84" s="14">
        <v>77821.41</v>
      </c>
      <c r="P84" s="11" t="s">
        <v>37</v>
      </c>
      <c r="Q84" s="15">
        <v>2024</v>
      </c>
      <c r="R84" s="15">
        <v>2024</v>
      </c>
      <c r="S84" s="15">
        <v>2024</v>
      </c>
      <c r="V84" s="15"/>
      <c r="Y84" s="11"/>
    </row>
    <row r="85" spans="1:25" x14ac:dyDescent="0.3">
      <c r="A85" s="12">
        <v>139</v>
      </c>
      <c r="B85" s="15">
        <v>23718</v>
      </c>
      <c r="C85" s="12" t="s">
        <v>38</v>
      </c>
      <c r="D85" s="11" t="s">
        <v>56</v>
      </c>
      <c r="E85" s="12" t="s">
        <v>51</v>
      </c>
      <c r="F85" s="11" t="s">
        <v>40</v>
      </c>
      <c r="G85" s="11" t="s">
        <v>58</v>
      </c>
      <c r="H85" s="11" t="s">
        <v>58</v>
      </c>
      <c r="I85" s="11">
        <v>0</v>
      </c>
      <c r="J85" s="11" t="s">
        <v>252</v>
      </c>
      <c r="K85" s="11">
        <v>230</v>
      </c>
      <c r="L85" s="11" t="s">
        <v>253</v>
      </c>
      <c r="M85" s="11">
        <v>34.85</v>
      </c>
      <c r="N85" s="14">
        <v>0</v>
      </c>
      <c r="O85" s="14">
        <v>92873.97</v>
      </c>
      <c r="P85" s="11" t="s">
        <v>37</v>
      </c>
      <c r="Q85" s="15">
        <v>2024</v>
      </c>
      <c r="R85" s="15">
        <v>2024</v>
      </c>
      <c r="S85" s="15">
        <v>2024</v>
      </c>
      <c r="V85" s="15"/>
      <c r="Y85" s="11"/>
    </row>
    <row r="86" spans="1:25" x14ac:dyDescent="0.3">
      <c r="A86" s="12">
        <v>140</v>
      </c>
      <c r="B86" s="15">
        <v>23717</v>
      </c>
      <c r="C86" s="12" t="s">
        <v>38</v>
      </c>
      <c r="D86" s="11" t="s">
        <v>56</v>
      </c>
      <c r="E86" s="12" t="s">
        <v>51</v>
      </c>
      <c r="F86" s="11" t="s">
        <v>40</v>
      </c>
      <c r="G86" s="11" t="s">
        <v>58</v>
      </c>
      <c r="H86" s="11" t="s">
        <v>58</v>
      </c>
      <c r="I86" s="11">
        <v>0</v>
      </c>
      <c r="J86" s="11" t="s">
        <v>254</v>
      </c>
      <c r="K86" s="11">
        <v>230</v>
      </c>
      <c r="L86" s="11" t="s">
        <v>255</v>
      </c>
      <c r="M86" s="11">
        <v>8.4</v>
      </c>
      <c r="N86" s="14">
        <v>0</v>
      </c>
      <c r="O86" s="14">
        <v>145825.32999999999</v>
      </c>
      <c r="P86" s="11" t="s">
        <v>37</v>
      </c>
      <c r="Q86" s="15">
        <v>2024</v>
      </c>
      <c r="R86" s="15">
        <v>2024</v>
      </c>
      <c r="S86" s="15">
        <v>2024</v>
      </c>
      <c r="V86" s="15"/>
      <c r="Y86" s="11"/>
    </row>
    <row r="87" spans="1:25" x14ac:dyDescent="0.3">
      <c r="A87" s="12">
        <v>142</v>
      </c>
      <c r="B87" s="15">
        <v>23548</v>
      </c>
      <c r="C87" s="12" t="s">
        <v>38</v>
      </c>
      <c r="D87" s="11" t="s">
        <v>43</v>
      </c>
      <c r="E87" s="12" t="s">
        <v>57</v>
      </c>
      <c r="F87" s="11" t="s">
        <v>44</v>
      </c>
      <c r="G87" s="11" t="s">
        <v>45</v>
      </c>
      <c r="H87" s="11" t="s">
        <v>45</v>
      </c>
      <c r="I87" s="11" t="s">
        <v>45</v>
      </c>
      <c r="J87" s="11" t="s">
        <v>256</v>
      </c>
      <c r="K87" s="11">
        <v>230</v>
      </c>
      <c r="L87" s="11" t="s">
        <v>257</v>
      </c>
      <c r="M87" s="11">
        <v>6</v>
      </c>
      <c r="N87" s="14">
        <v>0</v>
      </c>
      <c r="O87" s="14">
        <v>28622.5</v>
      </c>
      <c r="P87" s="11" t="s">
        <v>37</v>
      </c>
      <c r="Q87" s="15">
        <v>2024</v>
      </c>
      <c r="R87" s="15">
        <v>2024</v>
      </c>
      <c r="S87" s="15">
        <v>2024</v>
      </c>
      <c r="V87" s="15"/>
      <c r="Y87" s="11"/>
    </row>
    <row r="88" spans="1:25" x14ac:dyDescent="0.3">
      <c r="A88" s="12">
        <v>144</v>
      </c>
      <c r="B88" s="15">
        <v>23540</v>
      </c>
      <c r="C88" s="12" t="s">
        <v>102</v>
      </c>
      <c r="D88" s="11" t="s">
        <v>258</v>
      </c>
      <c r="E88" s="12" t="s">
        <v>57</v>
      </c>
      <c r="F88" s="11" t="s">
        <v>48</v>
      </c>
      <c r="G88" s="11" t="s">
        <v>103</v>
      </c>
      <c r="H88" s="11" t="s">
        <v>103</v>
      </c>
      <c r="I88" s="11" t="s">
        <v>103</v>
      </c>
      <c r="J88" s="11" t="s">
        <v>259</v>
      </c>
      <c r="K88" s="11">
        <v>230</v>
      </c>
      <c r="L88" s="11" t="s">
        <v>260</v>
      </c>
      <c r="M88" s="11">
        <v>24</v>
      </c>
      <c r="N88" s="14">
        <v>0</v>
      </c>
      <c r="O88" s="14">
        <v>74777.649999999994</v>
      </c>
      <c r="P88" s="11" t="s">
        <v>42</v>
      </c>
      <c r="Q88" s="15">
        <v>2024</v>
      </c>
      <c r="R88" s="15">
        <v>2024</v>
      </c>
      <c r="S88" s="15">
        <v>2024</v>
      </c>
      <c r="V88" s="15"/>
      <c r="Y88" s="11"/>
    </row>
    <row r="89" spans="1:25" x14ac:dyDescent="0.3">
      <c r="A89" s="12">
        <v>145</v>
      </c>
      <c r="B89" s="15">
        <v>23259</v>
      </c>
      <c r="C89" s="12" t="s">
        <v>33</v>
      </c>
      <c r="D89" s="11" t="s">
        <v>261</v>
      </c>
      <c r="E89" s="12" t="s">
        <v>57</v>
      </c>
      <c r="F89" s="11" t="s">
        <v>35</v>
      </c>
      <c r="G89" s="11" t="s">
        <v>146</v>
      </c>
      <c r="H89" s="11" t="s">
        <v>146</v>
      </c>
      <c r="I89" s="11" t="s">
        <v>146</v>
      </c>
      <c r="J89" s="11" t="s">
        <v>262</v>
      </c>
      <c r="K89" s="11">
        <v>230</v>
      </c>
      <c r="L89" s="11" t="s">
        <v>263</v>
      </c>
      <c r="M89" s="11">
        <v>68</v>
      </c>
      <c r="N89" s="14">
        <v>0</v>
      </c>
      <c r="O89" s="14">
        <v>71018.539999999994</v>
      </c>
      <c r="P89" s="11" t="s">
        <v>37</v>
      </c>
      <c r="Q89" s="15">
        <v>2024</v>
      </c>
      <c r="R89" s="15">
        <v>2024</v>
      </c>
      <c r="S89" s="15">
        <v>2024</v>
      </c>
      <c r="V89" s="15"/>
      <c r="Y89" s="11"/>
    </row>
    <row r="90" spans="1:25" x14ac:dyDescent="0.3">
      <c r="A90" s="12">
        <v>147</v>
      </c>
      <c r="B90" s="15">
        <v>21266</v>
      </c>
      <c r="C90" s="12" t="s">
        <v>38</v>
      </c>
      <c r="D90" s="11" t="s">
        <v>113</v>
      </c>
      <c r="E90" s="12" t="s">
        <v>57</v>
      </c>
      <c r="F90" s="11" t="s">
        <v>40</v>
      </c>
      <c r="G90" s="11" t="s">
        <v>41</v>
      </c>
      <c r="H90" s="11" t="s">
        <v>41</v>
      </c>
      <c r="I90" s="11" t="s">
        <v>41</v>
      </c>
      <c r="J90" s="11" t="s">
        <v>264</v>
      </c>
      <c r="K90" s="11">
        <v>230</v>
      </c>
      <c r="L90" s="11" t="s">
        <v>265</v>
      </c>
      <c r="M90" s="11">
        <v>26.6</v>
      </c>
      <c r="N90" s="14">
        <v>0</v>
      </c>
      <c r="O90" s="14">
        <v>60162.44</v>
      </c>
      <c r="P90" s="11" t="s">
        <v>37</v>
      </c>
      <c r="Q90" s="15">
        <v>2024</v>
      </c>
      <c r="R90" s="15">
        <v>2024</v>
      </c>
      <c r="S90" s="15">
        <v>2024</v>
      </c>
      <c r="V90" s="15"/>
      <c r="Y90" s="11"/>
    </row>
    <row r="91" spans="1:25" x14ac:dyDescent="0.3">
      <c r="A91" s="12">
        <v>151</v>
      </c>
      <c r="B91" s="15">
        <v>20598</v>
      </c>
      <c r="C91" s="12" t="s">
        <v>33</v>
      </c>
      <c r="D91" s="11" t="s">
        <v>266</v>
      </c>
      <c r="E91" s="12" t="s">
        <v>57</v>
      </c>
      <c r="F91" s="11" t="s">
        <v>217</v>
      </c>
      <c r="G91" s="11" t="s">
        <v>218</v>
      </c>
      <c r="H91" s="11" t="s">
        <v>218</v>
      </c>
      <c r="I91" s="11" t="s">
        <v>218</v>
      </c>
      <c r="J91" s="11" t="s">
        <v>267</v>
      </c>
      <c r="K91" s="11">
        <v>230</v>
      </c>
      <c r="L91" s="11" t="s">
        <v>268</v>
      </c>
      <c r="M91" s="11">
        <v>10</v>
      </c>
      <c r="N91" s="14">
        <v>0</v>
      </c>
      <c r="O91" s="14">
        <v>37882.910000000003</v>
      </c>
      <c r="P91" s="11" t="s">
        <v>37</v>
      </c>
      <c r="Q91" s="15">
        <v>2024</v>
      </c>
      <c r="R91" s="15">
        <v>2024</v>
      </c>
      <c r="S91" s="15">
        <v>2024</v>
      </c>
      <c r="V91" s="15"/>
      <c r="Y91" s="11"/>
    </row>
    <row r="92" spans="1:25" x14ac:dyDescent="0.3">
      <c r="A92" s="12">
        <v>154</v>
      </c>
      <c r="B92" s="15">
        <v>19341</v>
      </c>
      <c r="C92" s="12" t="s">
        <v>38</v>
      </c>
      <c r="D92" s="11" t="s">
        <v>113</v>
      </c>
      <c r="E92" s="12" t="s">
        <v>51</v>
      </c>
      <c r="F92" s="11" t="s">
        <v>40</v>
      </c>
      <c r="G92" s="11" t="s">
        <v>41</v>
      </c>
      <c r="H92" s="11" t="s">
        <v>41</v>
      </c>
      <c r="I92" s="11">
        <v>0</v>
      </c>
      <c r="J92" s="11" t="s">
        <v>270</v>
      </c>
      <c r="K92" s="11">
        <v>230</v>
      </c>
      <c r="L92" s="11" t="s">
        <v>271</v>
      </c>
      <c r="M92" s="11">
        <v>14.2</v>
      </c>
      <c r="N92" s="14">
        <v>0</v>
      </c>
      <c r="O92" s="14">
        <v>69672.350000000006</v>
      </c>
      <c r="P92" s="11" t="s">
        <v>37</v>
      </c>
      <c r="Q92" s="15">
        <v>2024</v>
      </c>
      <c r="R92" s="15">
        <v>2024</v>
      </c>
      <c r="S92" s="15">
        <v>2024</v>
      </c>
      <c r="V92" s="15"/>
      <c r="Y92" s="11"/>
    </row>
    <row r="93" spans="1:25" x14ac:dyDescent="0.3">
      <c r="A93" s="12">
        <v>155</v>
      </c>
      <c r="B93" s="15">
        <v>19335</v>
      </c>
      <c r="C93" s="12" t="s">
        <v>38</v>
      </c>
      <c r="D93" s="11" t="s">
        <v>113</v>
      </c>
      <c r="E93" s="12" t="s">
        <v>57</v>
      </c>
      <c r="F93" s="11" t="s">
        <v>40</v>
      </c>
      <c r="G93" s="11" t="s">
        <v>41</v>
      </c>
      <c r="H93" s="11" t="s">
        <v>41</v>
      </c>
      <c r="I93" s="11" t="s">
        <v>41</v>
      </c>
      <c r="J93" s="11" t="s">
        <v>272</v>
      </c>
      <c r="K93" s="11">
        <v>230</v>
      </c>
      <c r="L93" s="11" t="s">
        <v>273</v>
      </c>
      <c r="M93" s="11">
        <v>11</v>
      </c>
      <c r="N93" s="14">
        <v>0</v>
      </c>
      <c r="O93" s="14">
        <v>38433.89</v>
      </c>
      <c r="P93" s="11" t="s">
        <v>37</v>
      </c>
      <c r="Q93" s="15">
        <v>2024</v>
      </c>
      <c r="R93" s="15">
        <v>2024</v>
      </c>
      <c r="S93" s="15">
        <v>2024</v>
      </c>
      <c r="V93" s="15"/>
      <c r="Y93" s="11"/>
    </row>
    <row r="94" spans="1:25" x14ac:dyDescent="0.3">
      <c r="A94" s="12">
        <v>156</v>
      </c>
      <c r="B94" s="15">
        <v>19334</v>
      </c>
      <c r="C94" s="12" t="s">
        <v>38</v>
      </c>
      <c r="D94" s="11" t="s">
        <v>113</v>
      </c>
      <c r="E94" s="12" t="s">
        <v>57</v>
      </c>
      <c r="F94" s="11" t="s">
        <v>40</v>
      </c>
      <c r="G94" s="11" t="s">
        <v>41</v>
      </c>
      <c r="H94" s="11" t="s">
        <v>41</v>
      </c>
      <c r="I94" s="11" t="s">
        <v>41</v>
      </c>
      <c r="J94" s="11" t="s">
        <v>274</v>
      </c>
      <c r="K94" s="11">
        <v>230</v>
      </c>
      <c r="L94" s="11" t="s">
        <v>273</v>
      </c>
      <c r="M94" s="11">
        <v>11</v>
      </c>
      <c r="N94" s="14">
        <v>0</v>
      </c>
      <c r="O94" s="14">
        <v>38433.89</v>
      </c>
      <c r="P94" s="11" t="s">
        <v>37</v>
      </c>
      <c r="Q94" s="15">
        <v>2024</v>
      </c>
      <c r="R94" s="15">
        <v>2024</v>
      </c>
      <c r="S94" s="15">
        <v>2024</v>
      </c>
      <c r="V94" s="15"/>
      <c r="Y94" s="11"/>
    </row>
    <row r="95" spans="1:25" x14ac:dyDescent="0.3">
      <c r="A95" s="12">
        <v>157</v>
      </c>
      <c r="B95" s="15">
        <v>19332</v>
      </c>
      <c r="C95" s="12" t="s">
        <v>38</v>
      </c>
      <c r="D95" s="11" t="s">
        <v>113</v>
      </c>
      <c r="E95" s="12" t="s">
        <v>51</v>
      </c>
      <c r="F95" s="11" t="s">
        <v>40</v>
      </c>
      <c r="G95" s="11" t="s">
        <v>41</v>
      </c>
      <c r="H95" s="11" t="s">
        <v>41</v>
      </c>
      <c r="I95" s="11">
        <v>0</v>
      </c>
      <c r="J95" s="11" t="s">
        <v>275</v>
      </c>
      <c r="K95" s="11">
        <v>525</v>
      </c>
      <c r="L95" s="11" t="s">
        <v>276</v>
      </c>
      <c r="M95" s="11">
        <v>63.4</v>
      </c>
      <c r="N95" s="14">
        <v>0</v>
      </c>
      <c r="O95" s="14">
        <v>236403.37</v>
      </c>
      <c r="P95" s="11" t="s">
        <v>37</v>
      </c>
      <c r="Q95" s="15">
        <v>2024</v>
      </c>
      <c r="R95" s="15">
        <v>2024</v>
      </c>
      <c r="S95" s="15">
        <v>2024</v>
      </c>
      <c r="V95" s="15"/>
      <c r="Y95" s="11"/>
    </row>
    <row r="96" spans="1:25" x14ac:dyDescent="0.3">
      <c r="A96" s="12">
        <v>158</v>
      </c>
      <c r="B96" s="15">
        <v>19331</v>
      </c>
      <c r="C96" s="12" t="s">
        <v>38</v>
      </c>
      <c r="D96" s="11" t="s">
        <v>113</v>
      </c>
      <c r="E96" s="12" t="s">
        <v>51</v>
      </c>
      <c r="F96" s="11" t="s">
        <v>40</v>
      </c>
      <c r="G96" s="11" t="s">
        <v>41</v>
      </c>
      <c r="H96" s="11" t="s">
        <v>41</v>
      </c>
      <c r="I96" s="11">
        <v>0</v>
      </c>
      <c r="J96" s="11" t="s">
        <v>277</v>
      </c>
      <c r="K96" s="11">
        <v>525</v>
      </c>
      <c r="L96" s="11" t="s">
        <v>278</v>
      </c>
      <c r="M96" s="11">
        <v>81.5</v>
      </c>
      <c r="N96" s="14">
        <v>0</v>
      </c>
      <c r="O96" s="14">
        <v>245461.1</v>
      </c>
      <c r="P96" s="11" t="s">
        <v>37</v>
      </c>
      <c r="Q96" s="15">
        <v>2024</v>
      </c>
      <c r="R96" s="15">
        <v>2024</v>
      </c>
      <c r="S96" s="15">
        <v>2024</v>
      </c>
      <c r="V96" s="15"/>
      <c r="Y96" s="11"/>
    </row>
    <row r="97" spans="1:25" x14ac:dyDescent="0.3">
      <c r="A97" s="12">
        <v>159</v>
      </c>
      <c r="B97" s="15">
        <v>19330</v>
      </c>
      <c r="C97" s="12" t="s">
        <v>38</v>
      </c>
      <c r="D97" s="11" t="s">
        <v>113</v>
      </c>
      <c r="E97" s="12" t="s">
        <v>57</v>
      </c>
      <c r="F97" s="11" t="s">
        <v>40</v>
      </c>
      <c r="G97" s="11" t="s">
        <v>41</v>
      </c>
      <c r="H97" s="11" t="s">
        <v>105</v>
      </c>
      <c r="I97" s="11" t="s">
        <v>41</v>
      </c>
      <c r="J97" s="11" t="s">
        <v>279</v>
      </c>
      <c r="K97" s="11">
        <v>525</v>
      </c>
      <c r="L97" s="11" t="s">
        <v>280</v>
      </c>
      <c r="M97" s="11">
        <v>86</v>
      </c>
      <c r="N97" s="14">
        <v>0</v>
      </c>
      <c r="O97" s="14">
        <v>224085.34</v>
      </c>
      <c r="P97" s="11" t="s">
        <v>37</v>
      </c>
      <c r="Q97" s="15">
        <v>2024</v>
      </c>
      <c r="R97" s="15">
        <v>2024</v>
      </c>
      <c r="S97" s="15">
        <v>2024</v>
      </c>
      <c r="V97" s="15"/>
      <c r="Y97" s="11"/>
    </row>
    <row r="98" spans="1:25" x14ac:dyDescent="0.3">
      <c r="A98" s="12">
        <v>160</v>
      </c>
      <c r="B98" s="15">
        <v>19329</v>
      </c>
      <c r="C98" s="12" t="s">
        <v>38</v>
      </c>
      <c r="D98" s="11" t="s">
        <v>113</v>
      </c>
      <c r="E98" s="12" t="s">
        <v>57</v>
      </c>
      <c r="F98" s="11" t="s">
        <v>40</v>
      </c>
      <c r="G98" s="11" t="s">
        <v>41</v>
      </c>
      <c r="H98" s="11" t="s">
        <v>105</v>
      </c>
      <c r="I98" s="11" t="s">
        <v>41</v>
      </c>
      <c r="J98" s="11" t="s">
        <v>281</v>
      </c>
      <c r="K98" s="11">
        <v>525</v>
      </c>
      <c r="L98" s="11" t="s">
        <v>282</v>
      </c>
      <c r="M98" s="11">
        <v>78</v>
      </c>
      <c r="N98" s="14">
        <v>0</v>
      </c>
      <c r="O98" s="14">
        <v>207420.26</v>
      </c>
      <c r="P98" s="11" t="s">
        <v>37</v>
      </c>
      <c r="Q98" s="15">
        <v>2024</v>
      </c>
      <c r="R98" s="15">
        <v>2024</v>
      </c>
      <c r="S98" s="15">
        <v>2024</v>
      </c>
      <c r="V98" s="15"/>
      <c r="Y98" s="11"/>
    </row>
    <row r="99" spans="1:25" x14ac:dyDescent="0.3">
      <c r="A99" s="12">
        <v>161</v>
      </c>
      <c r="B99" s="15">
        <v>19328</v>
      </c>
      <c r="C99" s="12" t="s">
        <v>38</v>
      </c>
      <c r="D99" s="11" t="s">
        <v>113</v>
      </c>
      <c r="E99" s="12" t="s">
        <v>51</v>
      </c>
      <c r="F99" s="11" t="s">
        <v>40</v>
      </c>
      <c r="G99" s="11" t="s">
        <v>41</v>
      </c>
      <c r="H99" s="11" t="s">
        <v>105</v>
      </c>
      <c r="I99" s="11">
        <v>0</v>
      </c>
      <c r="J99" s="11" t="s">
        <v>283</v>
      </c>
      <c r="K99" s="11">
        <v>525</v>
      </c>
      <c r="L99" s="11" t="s">
        <v>284</v>
      </c>
      <c r="M99" s="11">
        <v>292.39999999999998</v>
      </c>
      <c r="N99" s="14">
        <v>0</v>
      </c>
      <c r="O99" s="14">
        <v>889747</v>
      </c>
      <c r="P99" s="11" t="s">
        <v>37</v>
      </c>
      <c r="Q99" s="15">
        <v>2024</v>
      </c>
      <c r="R99" s="15">
        <v>2024</v>
      </c>
      <c r="S99" s="15">
        <v>2024</v>
      </c>
      <c r="V99" s="15"/>
      <c r="Y99" s="11"/>
    </row>
    <row r="100" spans="1:25" x14ac:dyDescent="0.3">
      <c r="A100" s="12">
        <v>167</v>
      </c>
      <c r="B100" s="15">
        <v>19219</v>
      </c>
      <c r="C100" s="12" t="s">
        <v>102</v>
      </c>
      <c r="D100" s="11" t="s">
        <v>285</v>
      </c>
      <c r="E100" s="12" t="s">
        <v>51</v>
      </c>
      <c r="F100" s="11" t="s">
        <v>48</v>
      </c>
      <c r="G100" s="11" t="s">
        <v>103</v>
      </c>
      <c r="H100" s="11" t="s">
        <v>103</v>
      </c>
      <c r="I100" s="11">
        <v>0</v>
      </c>
      <c r="J100" s="11" t="s">
        <v>286</v>
      </c>
      <c r="K100" s="11">
        <v>230</v>
      </c>
      <c r="L100" s="11" t="s">
        <v>287</v>
      </c>
      <c r="M100" s="11">
        <v>40</v>
      </c>
      <c r="N100" s="14">
        <v>0</v>
      </c>
      <c r="O100" s="14">
        <v>95046.21</v>
      </c>
      <c r="P100" s="11" t="s">
        <v>37</v>
      </c>
      <c r="Q100" s="15">
        <v>2024</v>
      </c>
      <c r="R100" s="15">
        <v>2024</v>
      </c>
      <c r="S100" s="15">
        <v>2024</v>
      </c>
      <c r="V100" s="15"/>
      <c r="Y100" s="11"/>
    </row>
    <row r="101" spans="1:25" x14ac:dyDescent="0.3">
      <c r="A101" s="12">
        <v>168</v>
      </c>
      <c r="B101" s="15">
        <v>19218</v>
      </c>
      <c r="C101" s="12" t="s">
        <v>102</v>
      </c>
      <c r="D101" s="11" t="s">
        <v>285</v>
      </c>
      <c r="E101" s="12" t="s">
        <v>57</v>
      </c>
      <c r="F101" s="11" t="s">
        <v>48</v>
      </c>
      <c r="G101" s="11" t="s">
        <v>103</v>
      </c>
      <c r="H101" s="11" t="s">
        <v>103</v>
      </c>
      <c r="I101" s="11" t="s">
        <v>103</v>
      </c>
      <c r="J101" s="11" t="s">
        <v>288</v>
      </c>
      <c r="K101" s="11">
        <v>345</v>
      </c>
      <c r="L101" s="11" t="s">
        <v>289</v>
      </c>
      <c r="M101" s="11">
        <v>27</v>
      </c>
      <c r="N101" s="14">
        <v>0</v>
      </c>
      <c r="O101" s="14">
        <v>103367.01</v>
      </c>
      <c r="P101" s="11" t="s">
        <v>37</v>
      </c>
      <c r="Q101" s="15">
        <v>2024</v>
      </c>
      <c r="R101" s="15">
        <v>2024</v>
      </c>
      <c r="S101" s="15">
        <v>2024</v>
      </c>
      <c r="V101" s="15"/>
      <c r="Y101" s="11"/>
    </row>
    <row r="102" spans="1:25" x14ac:dyDescent="0.3">
      <c r="A102" s="12">
        <v>169</v>
      </c>
      <c r="B102" s="15">
        <v>19141</v>
      </c>
      <c r="C102" s="12" t="s">
        <v>47</v>
      </c>
      <c r="D102" s="11" t="s">
        <v>152</v>
      </c>
      <c r="E102" s="12" t="s">
        <v>57</v>
      </c>
      <c r="F102" s="11" t="s">
        <v>48</v>
      </c>
      <c r="G102" s="11" t="s">
        <v>49</v>
      </c>
      <c r="H102" s="11" t="s">
        <v>49</v>
      </c>
      <c r="I102" s="11" t="s">
        <v>49</v>
      </c>
      <c r="J102" s="11" t="s">
        <v>290</v>
      </c>
      <c r="K102" s="11">
        <v>230</v>
      </c>
      <c r="L102" s="11" t="s">
        <v>291</v>
      </c>
      <c r="M102" s="11">
        <v>7.2</v>
      </c>
      <c r="N102" s="14">
        <v>0</v>
      </c>
      <c r="O102" s="14">
        <v>34941.58</v>
      </c>
      <c r="P102" s="11" t="s">
        <v>37</v>
      </c>
      <c r="Q102" s="15">
        <v>2024</v>
      </c>
      <c r="R102" s="15">
        <v>2024</v>
      </c>
      <c r="S102" s="15">
        <v>2024</v>
      </c>
      <c r="V102" s="15"/>
      <c r="Y102" s="11"/>
    </row>
    <row r="103" spans="1:25" x14ac:dyDescent="0.3">
      <c r="A103" s="12">
        <v>171</v>
      </c>
      <c r="B103" s="15">
        <v>18842</v>
      </c>
      <c r="C103" s="12" t="s">
        <v>33</v>
      </c>
      <c r="D103" s="11" t="s">
        <v>292</v>
      </c>
      <c r="E103" s="12" t="s">
        <v>57</v>
      </c>
      <c r="F103" s="11" t="s">
        <v>35</v>
      </c>
      <c r="G103" s="11" t="s">
        <v>36</v>
      </c>
      <c r="H103" s="11" t="s">
        <v>120</v>
      </c>
      <c r="I103" s="11" t="s">
        <v>36</v>
      </c>
      <c r="J103" s="11" t="s">
        <v>293</v>
      </c>
      <c r="K103" s="11">
        <v>500</v>
      </c>
      <c r="L103" s="11" t="s">
        <v>294</v>
      </c>
      <c r="M103" s="11">
        <v>2</v>
      </c>
      <c r="N103" s="14">
        <v>0</v>
      </c>
      <c r="O103" s="14">
        <v>49262.28</v>
      </c>
      <c r="P103" s="11" t="s">
        <v>37</v>
      </c>
      <c r="Q103" s="15">
        <v>2024</v>
      </c>
      <c r="R103" s="15">
        <v>2024</v>
      </c>
      <c r="S103" s="15">
        <v>2024</v>
      </c>
      <c r="V103" s="15"/>
      <c r="Y103" s="11"/>
    </row>
    <row r="104" spans="1:25" x14ac:dyDescent="0.3">
      <c r="A104" s="12">
        <v>175</v>
      </c>
      <c r="B104" s="15">
        <v>18449</v>
      </c>
      <c r="C104" s="12" t="s">
        <v>33</v>
      </c>
      <c r="D104" s="11" t="s">
        <v>295</v>
      </c>
      <c r="E104" s="12" t="s">
        <v>51</v>
      </c>
      <c r="F104" s="11" t="s">
        <v>217</v>
      </c>
      <c r="G104" s="11" t="s">
        <v>296</v>
      </c>
      <c r="H104" s="11" t="s">
        <v>296</v>
      </c>
      <c r="I104" s="11">
        <v>0</v>
      </c>
      <c r="J104" s="11" t="s">
        <v>297</v>
      </c>
      <c r="K104" s="11">
        <v>500</v>
      </c>
      <c r="L104" s="11" t="s">
        <v>298</v>
      </c>
      <c r="M104" s="11">
        <v>630.4</v>
      </c>
      <c r="N104" s="14">
        <v>0</v>
      </c>
      <c r="O104" s="14">
        <v>1312302.92</v>
      </c>
      <c r="P104" s="11" t="s">
        <v>37</v>
      </c>
      <c r="Q104" s="15">
        <v>2024</v>
      </c>
      <c r="R104" s="15">
        <v>2024</v>
      </c>
      <c r="S104" s="15">
        <v>2024</v>
      </c>
      <c r="V104" s="15"/>
      <c r="Y104" s="11"/>
    </row>
    <row r="105" spans="1:25" x14ac:dyDescent="0.3">
      <c r="A105" s="12">
        <v>176</v>
      </c>
      <c r="B105" s="15">
        <v>18448</v>
      </c>
      <c r="C105" s="12" t="s">
        <v>33</v>
      </c>
      <c r="D105" s="11" t="s">
        <v>295</v>
      </c>
      <c r="E105" s="12" t="s">
        <v>51</v>
      </c>
      <c r="F105" s="11" t="s">
        <v>217</v>
      </c>
      <c r="G105" s="11" t="s">
        <v>218</v>
      </c>
      <c r="H105" s="11" t="s">
        <v>296</v>
      </c>
      <c r="I105" s="11">
        <v>0</v>
      </c>
      <c r="J105" s="11" t="s">
        <v>299</v>
      </c>
      <c r="K105" s="11">
        <v>500</v>
      </c>
      <c r="L105" s="11" t="s">
        <v>300</v>
      </c>
      <c r="M105" s="11">
        <v>800.6</v>
      </c>
      <c r="N105" s="14">
        <v>0</v>
      </c>
      <c r="O105" s="14">
        <v>1659001.96</v>
      </c>
      <c r="P105" s="11" t="s">
        <v>37</v>
      </c>
      <c r="Q105" s="15">
        <v>2024</v>
      </c>
      <c r="R105" s="15">
        <v>2024</v>
      </c>
      <c r="S105" s="15">
        <v>2024</v>
      </c>
      <c r="V105" s="15"/>
      <c r="Y105" s="11"/>
    </row>
    <row r="106" spans="1:25" x14ac:dyDescent="0.3">
      <c r="A106" s="12">
        <v>178</v>
      </c>
      <c r="B106" s="15">
        <v>24673</v>
      </c>
      <c r="C106" s="12" t="s">
        <v>33</v>
      </c>
      <c r="D106" s="11" t="s">
        <v>302</v>
      </c>
      <c r="E106" s="12" t="s">
        <v>51</v>
      </c>
      <c r="F106" s="11" t="s">
        <v>217</v>
      </c>
      <c r="G106" s="11" t="s">
        <v>303</v>
      </c>
      <c r="H106" s="11" t="s">
        <v>303</v>
      </c>
      <c r="I106" s="11">
        <v>0</v>
      </c>
      <c r="J106" s="11" t="s">
        <v>304</v>
      </c>
      <c r="K106" s="11">
        <v>230</v>
      </c>
      <c r="L106" s="11" t="s">
        <v>305</v>
      </c>
      <c r="M106" s="11">
        <v>1</v>
      </c>
      <c r="N106" s="14">
        <v>0</v>
      </c>
      <c r="O106" s="14">
        <v>11402.82</v>
      </c>
      <c r="P106" s="11" t="s">
        <v>42</v>
      </c>
      <c r="Q106" s="15">
        <v>2025</v>
      </c>
      <c r="R106" s="15">
        <v>2025</v>
      </c>
      <c r="S106" s="15">
        <v>2025</v>
      </c>
      <c r="V106" s="15"/>
      <c r="Y106" s="11"/>
    </row>
    <row r="107" spans="1:25" x14ac:dyDescent="0.3">
      <c r="A107" s="12">
        <v>179</v>
      </c>
      <c r="B107" s="15">
        <v>24671</v>
      </c>
      <c r="C107" s="12" t="s">
        <v>33</v>
      </c>
      <c r="D107" s="11" t="s">
        <v>302</v>
      </c>
      <c r="E107" s="12" t="s">
        <v>51</v>
      </c>
      <c r="F107" s="11" t="s">
        <v>217</v>
      </c>
      <c r="G107" s="11" t="s">
        <v>303</v>
      </c>
      <c r="H107" s="11" t="s">
        <v>303</v>
      </c>
      <c r="I107" s="11">
        <v>0</v>
      </c>
      <c r="J107" s="11" t="s">
        <v>306</v>
      </c>
      <c r="K107" s="11">
        <v>230</v>
      </c>
      <c r="L107" s="11" t="s">
        <v>307</v>
      </c>
      <c r="M107" s="11">
        <v>10</v>
      </c>
      <c r="N107" s="14">
        <v>0</v>
      </c>
      <c r="O107" s="14">
        <v>38191.85</v>
      </c>
      <c r="P107" s="11" t="s">
        <v>37</v>
      </c>
      <c r="Q107" s="15">
        <v>2025</v>
      </c>
      <c r="R107" s="15">
        <v>2025</v>
      </c>
      <c r="S107" s="15">
        <v>2025</v>
      </c>
      <c r="V107" s="15"/>
      <c r="Y107" s="11"/>
    </row>
    <row r="108" spans="1:25" x14ac:dyDescent="0.3">
      <c r="A108" s="12">
        <v>181</v>
      </c>
      <c r="B108" s="15">
        <v>24147</v>
      </c>
      <c r="C108" s="12" t="s">
        <v>102</v>
      </c>
      <c r="D108" s="11" t="s">
        <v>232</v>
      </c>
      <c r="E108" s="12" t="s">
        <v>51</v>
      </c>
      <c r="F108" s="11" t="s">
        <v>48</v>
      </c>
      <c r="G108" s="11" t="s">
        <v>103</v>
      </c>
      <c r="H108" s="11" t="s">
        <v>103</v>
      </c>
      <c r="I108" s="11">
        <v>0</v>
      </c>
      <c r="J108" s="11" t="s">
        <v>308</v>
      </c>
      <c r="K108" s="11">
        <v>345</v>
      </c>
      <c r="L108" s="11" t="s">
        <v>309</v>
      </c>
      <c r="M108" s="11">
        <v>8.1</v>
      </c>
      <c r="N108" s="14">
        <v>0</v>
      </c>
      <c r="O108" s="14">
        <v>496409.75</v>
      </c>
      <c r="P108" s="11" t="s">
        <v>37</v>
      </c>
      <c r="Q108" s="15">
        <v>2025</v>
      </c>
      <c r="R108" s="15">
        <v>2025</v>
      </c>
      <c r="S108" s="15">
        <v>2025</v>
      </c>
      <c r="V108" s="15"/>
      <c r="Y108" s="11"/>
    </row>
    <row r="109" spans="1:25" x14ac:dyDescent="0.3">
      <c r="A109" s="12">
        <v>182</v>
      </c>
      <c r="B109" s="15">
        <v>24146</v>
      </c>
      <c r="C109" s="12" t="s">
        <v>102</v>
      </c>
      <c r="D109" s="11" t="s">
        <v>232</v>
      </c>
      <c r="E109" s="12" t="s">
        <v>51</v>
      </c>
      <c r="F109" s="11" t="s">
        <v>48</v>
      </c>
      <c r="G109" s="11" t="s">
        <v>103</v>
      </c>
      <c r="H109" s="11" t="s">
        <v>103</v>
      </c>
      <c r="I109" s="11">
        <v>0</v>
      </c>
      <c r="J109" s="11" t="s">
        <v>310</v>
      </c>
      <c r="K109" s="11">
        <v>345</v>
      </c>
      <c r="L109" s="11" t="s">
        <v>311</v>
      </c>
      <c r="M109" s="11">
        <v>14.1</v>
      </c>
      <c r="N109" s="14">
        <v>0</v>
      </c>
      <c r="O109" s="14">
        <v>889010.84</v>
      </c>
      <c r="P109" s="11" t="s">
        <v>37</v>
      </c>
      <c r="Q109" s="15">
        <v>2025</v>
      </c>
      <c r="R109" s="15">
        <v>2025</v>
      </c>
      <c r="S109" s="15">
        <v>2025</v>
      </c>
      <c r="V109" s="15"/>
      <c r="Y109" s="11"/>
    </row>
    <row r="110" spans="1:25" x14ac:dyDescent="0.3">
      <c r="A110" s="12">
        <v>183</v>
      </c>
      <c r="B110" s="15">
        <v>24145</v>
      </c>
      <c r="C110" s="12" t="s">
        <v>102</v>
      </c>
      <c r="D110" s="11" t="s">
        <v>232</v>
      </c>
      <c r="E110" s="12" t="s">
        <v>51</v>
      </c>
      <c r="F110" s="11" t="s">
        <v>48</v>
      </c>
      <c r="G110" s="11" t="s">
        <v>103</v>
      </c>
      <c r="H110" s="11" t="s">
        <v>103</v>
      </c>
      <c r="I110" s="11">
        <v>0</v>
      </c>
      <c r="J110" s="11" t="s">
        <v>312</v>
      </c>
      <c r="K110" s="11">
        <v>345</v>
      </c>
      <c r="L110" s="11" t="s">
        <v>313</v>
      </c>
      <c r="M110" s="11">
        <v>7.8</v>
      </c>
      <c r="N110" s="14">
        <v>0</v>
      </c>
      <c r="O110" s="14">
        <v>481733.08</v>
      </c>
      <c r="P110" s="11" t="s">
        <v>37</v>
      </c>
      <c r="Q110" s="15">
        <v>2025</v>
      </c>
      <c r="R110" s="15">
        <v>2025</v>
      </c>
      <c r="S110" s="15">
        <v>2025</v>
      </c>
      <c r="V110" s="15"/>
      <c r="Y110" s="11"/>
    </row>
    <row r="111" spans="1:25" x14ac:dyDescent="0.3">
      <c r="A111" s="12">
        <v>184</v>
      </c>
      <c r="B111" s="15">
        <v>24144</v>
      </c>
      <c r="C111" s="12" t="s">
        <v>102</v>
      </c>
      <c r="D111" s="11" t="s">
        <v>232</v>
      </c>
      <c r="E111" s="12" t="s">
        <v>51</v>
      </c>
      <c r="F111" s="11" t="s">
        <v>48</v>
      </c>
      <c r="G111" s="11" t="s">
        <v>103</v>
      </c>
      <c r="H111" s="11" t="s">
        <v>103</v>
      </c>
      <c r="I111" s="11">
        <v>0</v>
      </c>
      <c r="J111" s="11" t="s">
        <v>314</v>
      </c>
      <c r="K111" s="11">
        <v>345</v>
      </c>
      <c r="L111" s="11" t="s">
        <v>315</v>
      </c>
      <c r="M111" s="11">
        <v>9.1</v>
      </c>
      <c r="N111" s="14">
        <v>0</v>
      </c>
      <c r="O111" s="14">
        <v>545332</v>
      </c>
      <c r="P111" s="11" t="s">
        <v>37</v>
      </c>
      <c r="Q111" s="15">
        <v>2025</v>
      </c>
      <c r="R111" s="15">
        <v>2025</v>
      </c>
      <c r="S111" s="15">
        <v>2025</v>
      </c>
      <c r="V111" s="15"/>
      <c r="Y111" s="11"/>
    </row>
    <row r="112" spans="1:25" x14ac:dyDescent="0.3">
      <c r="A112" s="12">
        <v>188</v>
      </c>
      <c r="B112" s="15">
        <v>23793</v>
      </c>
      <c r="C112" s="12" t="s">
        <v>47</v>
      </c>
      <c r="D112" s="11" t="s">
        <v>50</v>
      </c>
      <c r="E112" s="12" t="s">
        <v>51</v>
      </c>
      <c r="F112" s="11" t="s">
        <v>44</v>
      </c>
      <c r="G112" s="11" t="s">
        <v>52</v>
      </c>
      <c r="H112" s="11" t="s">
        <v>52</v>
      </c>
      <c r="I112" s="11">
        <v>0</v>
      </c>
      <c r="J112" s="11" t="s">
        <v>301</v>
      </c>
      <c r="K112" s="11">
        <v>230</v>
      </c>
      <c r="L112" s="11" t="s">
        <v>317</v>
      </c>
      <c r="M112" s="11">
        <v>280</v>
      </c>
      <c r="N112" s="14">
        <v>0</v>
      </c>
      <c r="O112" s="14">
        <v>417956.99</v>
      </c>
      <c r="P112" s="11" t="s">
        <v>37</v>
      </c>
      <c r="Q112" s="15">
        <v>2025</v>
      </c>
      <c r="R112" s="15">
        <v>2025</v>
      </c>
      <c r="S112" s="15">
        <v>2025</v>
      </c>
      <c r="V112" s="15"/>
      <c r="Y112" s="11"/>
    </row>
    <row r="113" spans="1:25" x14ac:dyDescent="0.3">
      <c r="A113" s="12">
        <v>191</v>
      </c>
      <c r="B113" s="15">
        <v>23266</v>
      </c>
      <c r="C113" s="12" t="s">
        <v>33</v>
      </c>
      <c r="D113" s="11" t="s">
        <v>318</v>
      </c>
      <c r="E113" s="12" t="s">
        <v>51</v>
      </c>
      <c r="F113" s="11" t="s">
        <v>35</v>
      </c>
      <c r="G113" s="11" t="s">
        <v>36</v>
      </c>
      <c r="H113" s="11" t="s">
        <v>36</v>
      </c>
      <c r="I113" s="11">
        <v>0</v>
      </c>
      <c r="J113" s="11" t="s">
        <v>319</v>
      </c>
      <c r="K113" s="11">
        <v>230</v>
      </c>
      <c r="L113" s="11" t="s">
        <v>320</v>
      </c>
      <c r="M113" s="11">
        <v>191</v>
      </c>
      <c r="N113" s="14">
        <v>0</v>
      </c>
      <c r="O113" s="14">
        <v>274386.64</v>
      </c>
      <c r="P113" s="11" t="s">
        <v>37</v>
      </c>
      <c r="Q113" s="15">
        <v>2025</v>
      </c>
      <c r="R113" s="15">
        <v>2025</v>
      </c>
      <c r="S113" s="15">
        <v>2025</v>
      </c>
      <c r="V113" s="15"/>
      <c r="Y113" s="11"/>
    </row>
    <row r="114" spans="1:25" x14ac:dyDescent="0.3">
      <c r="A114" s="12">
        <v>192</v>
      </c>
      <c r="B114" s="15">
        <v>21861</v>
      </c>
      <c r="C114" s="12" t="s">
        <v>47</v>
      </c>
      <c r="D114" s="11" t="s">
        <v>101</v>
      </c>
      <c r="E114" s="12" t="s">
        <v>51</v>
      </c>
      <c r="F114" s="11" t="s">
        <v>48</v>
      </c>
      <c r="G114" s="11" t="s">
        <v>49</v>
      </c>
      <c r="H114" s="11" t="s">
        <v>87</v>
      </c>
      <c r="I114" s="11">
        <v>0</v>
      </c>
      <c r="J114" s="11" t="s">
        <v>321</v>
      </c>
      <c r="K114" s="11">
        <v>345</v>
      </c>
      <c r="L114" s="11" t="s">
        <v>322</v>
      </c>
      <c r="M114" s="11">
        <v>140</v>
      </c>
      <c r="N114" s="14">
        <v>0</v>
      </c>
      <c r="O114" s="14">
        <v>294973.76</v>
      </c>
      <c r="P114" s="11" t="s">
        <v>37</v>
      </c>
      <c r="Q114" s="15">
        <v>2025</v>
      </c>
      <c r="R114" s="15">
        <v>2025</v>
      </c>
      <c r="S114" s="15">
        <v>2025</v>
      </c>
      <c r="V114" s="15"/>
      <c r="Y114" s="11"/>
    </row>
    <row r="115" spans="1:25" x14ac:dyDescent="0.3">
      <c r="A115" s="12">
        <v>193</v>
      </c>
      <c r="B115" s="15">
        <v>21860</v>
      </c>
      <c r="C115" s="12" t="s">
        <v>47</v>
      </c>
      <c r="D115" s="11" t="s">
        <v>101</v>
      </c>
      <c r="E115" s="12" t="s">
        <v>51</v>
      </c>
      <c r="F115" s="11" t="s">
        <v>48</v>
      </c>
      <c r="G115" s="11" t="s">
        <v>49</v>
      </c>
      <c r="H115" s="11" t="s">
        <v>49</v>
      </c>
      <c r="I115" s="11">
        <v>0</v>
      </c>
      <c r="J115" s="11" t="s">
        <v>323</v>
      </c>
      <c r="K115" s="11">
        <v>345</v>
      </c>
      <c r="L115" s="11" t="s">
        <v>324</v>
      </c>
      <c r="M115" s="11">
        <v>92</v>
      </c>
      <c r="N115" s="14">
        <v>0</v>
      </c>
      <c r="O115" s="14">
        <v>207009.66</v>
      </c>
      <c r="P115" s="11" t="s">
        <v>37</v>
      </c>
      <c r="Q115" s="15">
        <v>2025</v>
      </c>
      <c r="R115" s="15">
        <v>2025</v>
      </c>
      <c r="S115" s="15">
        <v>2025</v>
      </c>
      <c r="V115" s="15"/>
      <c r="Y115" s="11"/>
    </row>
    <row r="116" spans="1:25" x14ac:dyDescent="0.3">
      <c r="A116" s="12">
        <v>196</v>
      </c>
      <c r="B116" s="15">
        <v>18949</v>
      </c>
      <c r="C116" s="12" t="s">
        <v>33</v>
      </c>
      <c r="D116" s="11" t="s">
        <v>325</v>
      </c>
      <c r="E116" s="12" t="s">
        <v>51</v>
      </c>
      <c r="F116" s="11" t="s">
        <v>217</v>
      </c>
      <c r="G116" s="11" t="s">
        <v>218</v>
      </c>
      <c r="H116" s="11" t="s">
        <v>218</v>
      </c>
      <c r="I116" s="11">
        <v>0</v>
      </c>
      <c r="J116" s="11" t="s">
        <v>326</v>
      </c>
      <c r="K116" s="11">
        <v>230</v>
      </c>
      <c r="L116" s="11" t="s">
        <v>327</v>
      </c>
      <c r="M116" s="11">
        <v>25</v>
      </c>
      <c r="N116" s="14">
        <v>0</v>
      </c>
      <c r="O116" s="14">
        <v>358666.17</v>
      </c>
      <c r="P116" s="11" t="s">
        <v>37</v>
      </c>
      <c r="Q116" s="15">
        <v>2025</v>
      </c>
      <c r="R116" s="15">
        <v>2025</v>
      </c>
      <c r="S116" s="15">
        <v>2025</v>
      </c>
      <c r="V116" s="15"/>
      <c r="Y116" s="11"/>
    </row>
    <row r="117" spans="1:25" x14ac:dyDescent="0.3">
      <c r="A117" s="12">
        <v>197</v>
      </c>
      <c r="B117" s="15">
        <v>24134</v>
      </c>
      <c r="C117" s="12" t="s">
        <v>102</v>
      </c>
      <c r="D117" s="11" t="s">
        <v>316</v>
      </c>
      <c r="E117" s="12" t="s">
        <v>57</v>
      </c>
      <c r="F117" s="11" t="s">
        <v>48</v>
      </c>
      <c r="G117" s="11" t="s">
        <v>103</v>
      </c>
      <c r="H117" s="11" t="s">
        <v>103</v>
      </c>
      <c r="I117" s="11" t="s">
        <v>103</v>
      </c>
      <c r="J117" s="11" t="s">
        <v>328</v>
      </c>
      <c r="K117" s="11">
        <v>230</v>
      </c>
      <c r="L117" s="11" t="s">
        <v>329</v>
      </c>
      <c r="M117" s="11">
        <v>20</v>
      </c>
      <c r="N117" s="14">
        <v>0</v>
      </c>
      <c r="O117" s="14">
        <v>45285.73</v>
      </c>
      <c r="P117" s="11" t="s">
        <v>37</v>
      </c>
      <c r="Q117" s="15">
        <v>2025</v>
      </c>
      <c r="R117" s="15">
        <v>2025</v>
      </c>
      <c r="S117" s="15">
        <v>9999</v>
      </c>
      <c r="V117" s="15"/>
      <c r="Y117" s="11"/>
    </row>
    <row r="118" spans="1:25" x14ac:dyDescent="0.3">
      <c r="A118" s="12">
        <v>199</v>
      </c>
      <c r="B118" s="15">
        <v>25332</v>
      </c>
      <c r="C118" s="12" t="s">
        <v>38</v>
      </c>
      <c r="D118" s="11" t="s">
        <v>330</v>
      </c>
      <c r="E118" s="12" t="s">
        <v>51</v>
      </c>
      <c r="F118" s="11" t="s">
        <v>40</v>
      </c>
      <c r="G118" s="11" t="s">
        <v>105</v>
      </c>
      <c r="H118" s="11" t="s">
        <v>105</v>
      </c>
      <c r="I118" s="11">
        <v>0</v>
      </c>
      <c r="J118" s="11" t="s">
        <v>331</v>
      </c>
      <c r="K118" s="11">
        <v>230</v>
      </c>
      <c r="L118" s="11" t="s">
        <v>332</v>
      </c>
      <c r="M118" s="11">
        <v>1</v>
      </c>
      <c r="N118" s="14">
        <v>0</v>
      </c>
      <c r="O118" s="14">
        <v>5517.79</v>
      </c>
      <c r="P118" s="11" t="s">
        <v>42</v>
      </c>
      <c r="Q118" s="15">
        <v>2025</v>
      </c>
      <c r="R118" s="15">
        <v>2026</v>
      </c>
      <c r="S118" s="15">
        <v>2099</v>
      </c>
      <c r="V118" s="15"/>
      <c r="Y118" s="11"/>
    </row>
    <row r="119" spans="1:25" x14ac:dyDescent="0.3">
      <c r="A119" s="12">
        <v>203</v>
      </c>
      <c r="B119" s="15">
        <v>24851</v>
      </c>
      <c r="C119" s="12" t="s">
        <v>47</v>
      </c>
      <c r="D119" s="11" t="s">
        <v>334</v>
      </c>
      <c r="E119" s="12" t="s">
        <v>57</v>
      </c>
      <c r="F119" s="11" t="s">
        <v>48</v>
      </c>
      <c r="G119" s="11" t="s">
        <v>87</v>
      </c>
      <c r="H119" s="11" t="s">
        <v>87</v>
      </c>
      <c r="I119" s="11" t="s">
        <v>87</v>
      </c>
      <c r="J119" s="11" t="s">
        <v>335</v>
      </c>
      <c r="K119" s="11">
        <v>345</v>
      </c>
      <c r="L119" s="11" t="s">
        <v>336</v>
      </c>
      <c r="M119" s="11">
        <v>5</v>
      </c>
      <c r="N119" s="14">
        <v>0</v>
      </c>
      <c r="O119" s="14">
        <v>27965.35</v>
      </c>
      <c r="P119" s="11" t="s">
        <v>37</v>
      </c>
      <c r="Q119" s="15">
        <v>2025</v>
      </c>
      <c r="R119" s="15">
        <v>2026</v>
      </c>
      <c r="S119" s="15">
        <v>2099</v>
      </c>
      <c r="V119" s="15"/>
      <c r="Y119" s="11"/>
    </row>
    <row r="120" spans="1:25" x14ac:dyDescent="0.3">
      <c r="A120" s="12">
        <v>204</v>
      </c>
      <c r="B120" s="15">
        <v>24850</v>
      </c>
      <c r="C120" s="12" t="s">
        <v>47</v>
      </c>
      <c r="D120" s="11" t="s">
        <v>334</v>
      </c>
      <c r="E120" s="12" t="s">
        <v>57</v>
      </c>
      <c r="F120" s="11" t="s">
        <v>48</v>
      </c>
      <c r="G120" s="11" t="s">
        <v>87</v>
      </c>
      <c r="H120" s="11" t="s">
        <v>87</v>
      </c>
      <c r="I120" s="11" t="s">
        <v>87</v>
      </c>
      <c r="J120" s="11" t="s">
        <v>337</v>
      </c>
      <c r="K120" s="11">
        <v>345</v>
      </c>
      <c r="L120" s="11" t="s">
        <v>336</v>
      </c>
      <c r="M120" s="11">
        <v>5</v>
      </c>
      <c r="N120" s="14">
        <v>0</v>
      </c>
      <c r="O120" s="14">
        <v>27965.35</v>
      </c>
      <c r="P120" s="11" t="s">
        <v>37</v>
      </c>
      <c r="Q120" s="15">
        <v>2025</v>
      </c>
      <c r="R120" s="15">
        <v>2026</v>
      </c>
      <c r="S120" s="15">
        <v>2099</v>
      </c>
      <c r="V120" s="15"/>
      <c r="Y120" s="11"/>
    </row>
    <row r="121" spans="1:25" x14ac:dyDescent="0.3">
      <c r="A121" s="12">
        <v>213</v>
      </c>
      <c r="B121" s="15">
        <v>24400</v>
      </c>
      <c r="C121" s="12" t="s">
        <v>33</v>
      </c>
      <c r="D121" s="11" t="s">
        <v>340</v>
      </c>
      <c r="E121" s="12" t="s">
        <v>57</v>
      </c>
      <c r="F121" s="11" t="s">
        <v>35</v>
      </c>
      <c r="G121" s="11" t="s">
        <v>36</v>
      </c>
      <c r="H121" s="11" t="s">
        <v>36</v>
      </c>
      <c r="I121" s="11" t="s">
        <v>36</v>
      </c>
      <c r="J121" s="11" t="s">
        <v>341</v>
      </c>
      <c r="K121" s="11">
        <v>230</v>
      </c>
      <c r="L121" s="11" t="s">
        <v>342</v>
      </c>
      <c r="M121" s="11">
        <v>20.5</v>
      </c>
      <c r="N121" s="14">
        <v>0</v>
      </c>
      <c r="O121" s="14">
        <v>43285.15</v>
      </c>
      <c r="P121" s="11" t="s">
        <v>42</v>
      </c>
      <c r="Q121" s="15">
        <v>2025</v>
      </c>
      <c r="R121" s="15">
        <v>2026</v>
      </c>
      <c r="S121" s="15">
        <v>2099</v>
      </c>
      <c r="V121" s="15"/>
      <c r="Y121" s="11"/>
    </row>
    <row r="122" spans="1:25" x14ac:dyDescent="0.3">
      <c r="A122" s="12">
        <v>243</v>
      </c>
      <c r="B122" s="15">
        <v>23411</v>
      </c>
      <c r="C122" s="12" t="s">
        <v>102</v>
      </c>
      <c r="D122" s="11" t="s">
        <v>343</v>
      </c>
      <c r="E122" s="12" t="s">
        <v>57</v>
      </c>
      <c r="F122" s="11" t="s">
        <v>48</v>
      </c>
      <c r="G122" s="11" t="s">
        <v>103</v>
      </c>
      <c r="H122" s="11" t="s">
        <v>103</v>
      </c>
      <c r="I122" s="11" t="s">
        <v>103</v>
      </c>
      <c r="J122" s="11" t="s">
        <v>344</v>
      </c>
      <c r="K122" s="11">
        <v>440</v>
      </c>
      <c r="L122" s="11" t="s">
        <v>345</v>
      </c>
      <c r="M122" s="11">
        <v>64</v>
      </c>
      <c r="N122" s="14">
        <v>0</v>
      </c>
      <c r="O122" s="14">
        <v>167462.69</v>
      </c>
      <c r="P122" s="11" t="s">
        <v>42</v>
      </c>
      <c r="Q122" s="15">
        <v>2025</v>
      </c>
      <c r="R122" s="15">
        <v>2026</v>
      </c>
      <c r="S122" s="15">
        <v>2099</v>
      </c>
      <c r="V122" s="15"/>
      <c r="Y122" s="11"/>
    </row>
    <row r="123" spans="1:25" x14ac:dyDescent="0.3">
      <c r="A123" s="12">
        <v>244</v>
      </c>
      <c r="B123" s="15">
        <v>23267</v>
      </c>
      <c r="C123" s="12" t="s">
        <v>33</v>
      </c>
      <c r="D123" s="11" t="s">
        <v>318</v>
      </c>
      <c r="E123" s="12" t="s">
        <v>57</v>
      </c>
      <c r="F123" s="11" t="s">
        <v>35</v>
      </c>
      <c r="G123" s="11" t="s">
        <v>36</v>
      </c>
      <c r="H123" s="11" t="s">
        <v>36</v>
      </c>
      <c r="I123" s="11" t="s">
        <v>36</v>
      </c>
      <c r="J123" s="11" t="s">
        <v>346</v>
      </c>
      <c r="K123" s="11">
        <v>230</v>
      </c>
      <c r="L123" s="11" t="s">
        <v>347</v>
      </c>
      <c r="M123" s="11">
        <v>56</v>
      </c>
      <c r="N123" s="14">
        <v>0</v>
      </c>
      <c r="O123" s="14">
        <v>62957.760000000002</v>
      </c>
      <c r="P123" s="11" t="s">
        <v>42</v>
      </c>
      <c r="Q123" s="15">
        <v>2025</v>
      </c>
      <c r="R123" s="15">
        <v>2026</v>
      </c>
      <c r="S123" s="15">
        <v>2099</v>
      </c>
      <c r="V123" s="15"/>
      <c r="Y123" s="11"/>
    </row>
    <row r="124" spans="1:25" x14ac:dyDescent="0.3">
      <c r="A124" s="12">
        <v>259</v>
      </c>
      <c r="B124" s="15">
        <v>19652</v>
      </c>
      <c r="C124" s="12" t="s">
        <v>102</v>
      </c>
      <c r="D124" s="11" t="s">
        <v>269</v>
      </c>
      <c r="E124" s="12" t="s">
        <v>51</v>
      </c>
      <c r="F124" s="11" t="s">
        <v>48</v>
      </c>
      <c r="G124" s="11" t="s">
        <v>103</v>
      </c>
      <c r="H124" s="11" t="s">
        <v>103</v>
      </c>
      <c r="I124" s="11">
        <v>0</v>
      </c>
      <c r="J124" s="11" t="s">
        <v>349</v>
      </c>
      <c r="K124" s="11">
        <v>230</v>
      </c>
      <c r="L124" s="11" t="s">
        <v>350</v>
      </c>
      <c r="M124" s="11">
        <v>70</v>
      </c>
      <c r="N124" s="14">
        <v>0</v>
      </c>
      <c r="O124" s="14">
        <v>40455.01</v>
      </c>
      <c r="P124" s="11" t="s">
        <v>42</v>
      </c>
      <c r="Q124" s="15">
        <v>2025</v>
      </c>
      <c r="R124" s="15">
        <v>2026</v>
      </c>
      <c r="S124" s="15">
        <v>2099</v>
      </c>
      <c r="V124" s="15"/>
      <c r="Y124" s="11"/>
    </row>
    <row r="125" spans="1:25" x14ac:dyDescent="0.3">
      <c r="A125" s="12">
        <v>267</v>
      </c>
      <c r="B125" s="15">
        <v>18892</v>
      </c>
      <c r="C125" s="12" t="s">
        <v>38</v>
      </c>
      <c r="D125" s="11" t="s">
        <v>204</v>
      </c>
      <c r="E125" s="12" t="s">
        <v>51</v>
      </c>
      <c r="F125" s="11" t="s">
        <v>40</v>
      </c>
      <c r="G125" s="11" t="s">
        <v>58</v>
      </c>
      <c r="H125" s="11" t="s">
        <v>58</v>
      </c>
      <c r="I125" s="11">
        <v>0</v>
      </c>
      <c r="J125" s="11" t="s">
        <v>351</v>
      </c>
      <c r="K125" s="11">
        <v>230</v>
      </c>
      <c r="L125" s="11" t="s">
        <v>352</v>
      </c>
      <c r="M125" s="11">
        <v>13.5</v>
      </c>
      <c r="N125" s="14">
        <v>0</v>
      </c>
      <c r="O125" s="14">
        <v>15767.46</v>
      </c>
      <c r="P125" s="11" t="s">
        <v>108</v>
      </c>
      <c r="Q125" s="15">
        <v>2025</v>
      </c>
      <c r="R125" s="15">
        <v>2026</v>
      </c>
      <c r="S125" s="15">
        <v>2099</v>
      </c>
      <c r="V125" s="15"/>
      <c r="Y125" s="11"/>
    </row>
    <row r="126" spans="1:25" x14ac:dyDescent="0.3">
      <c r="A126" s="12">
        <v>283</v>
      </c>
      <c r="B126" s="15">
        <v>24720</v>
      </c>
      <c r="C126" s="12" t="s">
        <v>33</v>
      </c>
      <c r="D126" s="11" t="s">
        <v>339</v>
      </c>
      <c r="E126" s="12" t="s">
        <v>51</v>
      </c>
      <c r="F126" s="11" t="s">
        <v>35</v>
      </c>
      <c r="G126" s="11" t="s">
        <v>36</v>
      </c>
      <c r="H126" s="11" t="s">
        <v>160</v>
      </c>
      <c r="I126" s="11">
        <v>0</v>
      </c>
      <c r="J126" s="11" t="s">
        <v>356</v>
      </c>
      <c r="K126" s="11">
        <v>230</v>
      </c>
      <c r="L126" s="11" t="s">
        <v>357</v>
      </c>
      <c r="M126" s="11">
        <v>73.400000000000006</v>
      </c>
      <c r="N126" s="14">
        <v>0</v>
      </c>
      <c r="O126" s="14">
        <v>115280.04</v>
      </c>
      <c r="P126" s="11" t="s">
        <v>37</v>
      </c>
      <c r="Q126" s="15">
        <v>2026</v>
      </c>
      <c r="R126" s="15">
        <v>2026</v>
      </c>
      <c r="S126" s="15">
        <v>2026</v>
      </c>
      <c r="V126" s="15"/>
      <c r="Y126" s="11"/>
    </row>
    <row r="127" spans="1:25" x14ac:dyDescent="0.3">
      <c r="A127" s="12">
        <v>284</v>
      </c>
      <c r="B127" s="15">
        <v>24719</v>
      </c>
      <c r="C127" s="12" t="s">
        <v>33</v>
      </c>
      <c r="D127" s="11" t="s">
        <v>339</v>
      </c>
      <c r="E127" s="12" t="s">
        <v>57</v>
      </c>
      <c r="F127" s="11" t="s">
        <v>35</v>
      </c>
      <c r="G127" s="11" t="s">
        <v>160</v>
      </c>
      <c r="H127" s="11" t="s">
        <v>160</v>
      </c>
      <c r="I127" s="11" t="s">
        <v>160</v>
      </c>
      <c r="J127" s="11" t="s">
        <v>358</v>
      </c>
      <c r="K127" s="11">
        <v>230</v>
      </c>
      <c r="L127" s="11" t="s">
        <v>359</v>
      </c>
      <c r="M127" s="11">
        <v>40</v>
      </c>
      <c r="N127" s="14">
        <v>0</v>
      </c>
      <c r="O127" s="14">
        <v>53720.24</v>
      </c>
      <c r="P127" s="11" t="s">
        <v>37</v>
      </c>
      <c r="Q127" s="15">
        <v>2026</v>
      </c>
      <c r="R127" s="15">
        <v>2026</v>
      </c>
      <c r="S127" s="15">
        <v>2026</v>
      </c>
      <c r="V127" s="15"/>
      <c r="Y127" s="11"/>
    </row>
    <row r="128" spans="1:25" x14ac:dyDescent="0.3">
      <c r="A128" s="12">
        <v>286</v>
      </c>
      <c r="B128" s="15">
        <v>24672</v>
      </c>
      <c r="C128" s="12" t="s">
        <v>33</v>
      </c>
      <c r="D128" s="11" t="s">
        <v>302</v>
      </c>
      <c r="E128" s="12" t="s">
        <v>51</v>
      </c>
      <c r="F128" s="11" t="s">
        <v>217</v>
      </c>
      <c r="G128" s="11" t="s">
        <v>303</v>
      </c>
      <c r="H128" s="11" t="s">
        <v>303</v>
      </c>
      <c r="I128" s="11">
        <v>0</v>
      </c>
      <c r="J128" s="11" t="s">
        <v>360</v>
      </c>
      <c r="K128" s="11">
        <v>230</v>
      </c>
      <c r="L128" s="11" t="s">
        <v>361</v>
      </c>
      <c r="M128" s="11">
        <v>230</v>
      </c>
      <c r="N128" s="14">
        <v>0</v>
      </c>
      <c r="O128" s="14">
        <v>328981.88</v>
      </c>
      <c r="P128" s="11" t="s">
        <v>37</v>
      </c>
      <c r="Q128" s="15">
        <v>2026</v>
      </c>
      <c r="R128" s="15">
        <v>2026</v>
      </c>
      <c r="S128" s="15">
        <v>2026</v>
      </c>
      <c r="V128" s="15"/>
      <c r="Y128" s="11"/>
    </row>
    <row r="129" spans="1:25" x14ac:dyDescent="0.3">
      <c r="A129" s="12">
        <v>287</v>
      </c>
      <c r="B129" s="15">
        <v>24622</v>
      </c>
      <c r="C129" s="12" t="s">
        <v>33</v>
      </c>
      <c r="D129" s="11" t="s">
        <v>34</v>
      </c>
      <c r="E129" s="12" t="s">
        <v>57</v>
      </c>
      <c r="F129" s="11" t="s">
        <v>35</v>
      </c>
      <c r="G129" s="11" t="s">
        <v>36</v>
      </c>
      <c r="H129" s="11" t="s">
        <v>36</v>
      </c>
      <c r="I129" s="11" t="s">
        <v>36</v>
      </c>
      <c r="J129" s="11" t="s">
        <v>362</v>
      </c>
      <c r="K129" s="11">
        <v>230</v>
      </c>
      <c r="L129" s="11" t="s">
        <v>363</v>
      </c>
      <c r="M129" s="11">
        <v>0.6</v>
      </c>
      <c r="N129" s="14">
        <v>0</v>
      </c>
      <c r="O129" s="14">
        <v>24498.18</v>
      </c>
      <c r="P129" s="11" t="s">
        <v>37</v>
      </c>
      <c r="Q129" s="15">
        <v>2026</v>
      </c>
      <c r="R129" s="15">
        <v>2026</v>
      </c>
      <c r="S129" s="15">
        <v>2026</v>
      </c>
      <c r="V129" s="15"/>
      <c r="Y129" s="11"/>
    </row>
    <row r="130" spans="1:25" x14ac:dyDescent="0.3">
      <c r="A130" s="12">
        <v>289</v>
      </c>
      <c r="B130" s="15">
        <v>24365</v>
      </c>
      <c r="C130" s="12" t="s">
        <v>38</v>
      </c>
      <c r="D130" s="11" t="s">
        <v>231</v>
      </c>
      <c r="E130" s="12" t="s">
        <v>51</v>
      </c>
      <c r="F130" s="11" t="s">
        <v>48</v>
      </c>
      <c r="G130" s="11" t="s">
        <v>103</v>
      </c>
      <c r="H130" s="11" t="s">
        <v>105</v>
      </c>
      <c r="I130" s="11">
        <v>0</v>
      </c>
      <c r="J130" s="11" t="s">
        <v>365</v>
      </c>
      <c r="K130" s="11">
        <v>500</v>
      </c>
      <c r="L130" s="11" t="s">
        <v>366</v>
      </c>
      <c r="M130" s="11">
        <v>568</v>
      </c>
      <c r="N130" s="14">
        <v>0</v>
      </c>
      <c r="O130" s="14">
        <v>1429999.54</v>
      </c>
      <c r="P130" s="11" t="s">
        <v>37</v>
      </c>
      <c r="Q130" s="15">
        <v>2026</v>
      </c>
      <c r="R130" s="15">
        <v>2026</v>
      </c>
      <c r="S130" s="15">
        <v>2026</v>
      </c>
      <c r="V130" s="15"/>
      <c r="Y130" s="11"/>
    </row>
    <row r="131" spans="1:25" x14ac:dyDescent="0.3">
      <c r="A131" s="12">
        <v>290</v>
      </c>
      <c r="B131" s="15">
        <v>24359</v>
      </c>
      <c r="C131" s="12" t="s">
        <v>38</v>
      </c>
      <c r="D131" s="11" t="s">
        <v>231</v>
      </c>
      <c r="E131" s="12" t="s">
        <v>51</v>
      </c>
      <c r="F131" s="11" t="s">
        <v>40</v>
      </c>
      <c r="G131" s="11" t="s">
        <v>105</v>
      </c>
      <c r="H131" s="11" t="s">
        <v>105</v>
      </c>
      <c r="I131" s="11">
        <v>0</v>
      </c>
      <c r="J131" s="11" t="s">
        <v>367</v>
      </c>
      <c r="K131" s="11">
        <v>525</v>
      </c>
      <c r="L131" s="11" t="s">
        <v>368</v>
      </c>
      <c r="M131" s="11">
        <v>158</v>
      </c>
      <c r="N131" s="14">
        <v>0</v>
      </c>
      <c r="O131" s="14">
        <v>488855.02</v>
      </c>
      <c r="P131" s="11" t="s">
        <v>37</v>
      </c>
      <c r="Q131" s="15">
        <v>2026</v>
      </c>
      <c r="R131" s="15">
        <v>2026</v>
      </c>
      <c r="S131" s="15">
        <v>2026</v>
      </c>
      <c r="V131" s="15"/>
      <c r="Y131" s="11"/>
    </row>
    <row r="132" spans="1:25" x14ac:dyDescent="0.3">
      <c r="A132" s="12">
        <v>292</v>
      </c>
      <c r="B132" s="15">
        <v>24221</v>
      </c>
      <c r="C132" s="12" t="s">
        <v>33</v>
      </c>
      <c r="D132" s="11" t="s">
        <v>369</v>
      </c>
      <c r="E132" s="12" t="s">
        <v>51</v>
      </c>
      <c r="F132" s="11" t="s">
        <v>35</v>
      </c>
      <c r="G132" s="11" t="s">
        <v>36</v>
      </c>
      <c r="H132" s="11" t="s">
        <v>36</v>
      </c>
      <c r="I132" s="11">
        <v>0</v>
      </c>
      <c r="J132" s="11" t="s">
        <v>370</v>
      </c>
      <c r="K132" s="11">
        <v>230</v>
      </c>
      <c r="L132" s="11" t="s">
        <v>371</v>
      </c>
      <c r="M132" s="11">
        <v>118</v>
      </c>
      <c r="N132" s="14">
        <v>0</v>
      </c>
      <c r="O132" s="14">
        <v>138708.51999999999</v>
      </c>
      <c r="P132" s="11" t="s">
        <v>37</v>
      </c>
      <c r="Q132" s="15">
        <v>2026</v>
      </c>
      <c r="R132" s="15">
        <v>2026</v>
      </c>
      <c r="S132" s="15">
        <v>2026</v>
      </c>
      <c r="V132" s="15"/>
      <c r="Y132" s="11"/>
    </row>
    <row r="133" spans="1:25" x14ac:dyDescent="0.3">
      <c r="A133" s="12">
        <v>293</v>
      </c>
      <c r="B133" s="15">
        <v>24097</v>
      </c>
      <c r="C133" s="12" t="s">
        <v>47</v>
      </c>
      <c r="D133" s="11" t="s">
        <v>372</v>
      </c>
      <c r="E133" s="12" t="s">
        <v>51</v>
      </c>
      <c r="F133" s="11" t="s">
        <v>48</v>
      </c>
      <c r="G133" s="11" t="s">
        <v>87</v>
      </c>
      <c r="H133" s="11" t="s">
        <v>87</v>
      </c>
      <c r="I133" s="11">
        <v>0</v>
      </c>
      <c r="J133" s="11" t="s">
        <v>373</v>
      </c>
      <c r="K133" s="11">
        <v>345</v>
      </c>
      <c r="L133" s="11" t="s">
        <v>374</v>
      </c>
      <c r="M133" s="11">
        <v>16</v>
      </c>
      <c r="N133" s="14">
        <v>0</v>
      </c>
      <c r="O133" s="14">
        <v>67733.17</v>
      </c>
      <c r="P133" s="11" t="s">
        <v>37</v>
      </c>
      <c r="Q133" s="15">
        <v>2026</v>
      </c>
      <c r="R133" s="15">
        <v>2026</v>
      </c>
      <c r="S133" s="15">
        <v>2026</v>
      </c>
      <c r="V133" s="15"/>
      <c r="Y133" s="11"/>
    </row>
    <row r="134" spans="1:25" x14ac:dyDescent="0.3">
      <c r="A134" s="12">
        <v>294</v>
      </c>
      <c r="B134" s="15">
        <v>24091</v>
      </c>
      <c r="C134" s="12" t="s">
        <v>47</v>
      </c>
      <c r="D134" s="11" t="s">
        <v>372</v>
      </c>
      <c r="E134" s="12" t="s">
        <v>51</v>
      </c>
      <c r="F134" s="11" t="s">
        <v>48</v>
      </c>
      <c r="G134" s="11" t="s">
        <v>87</v>
      </c>
      <c r="H134" s="11" t="s">
        <v>87</v>
      </c>
      <c r="I134" s="11">
        <v>0</v>
      </c>
      <c r="J134" s="11" t="s">
        <v>375</v>
      </c>
      <c r="K134" s="11">
        <v>345</v>
      </c>
      <c r="L134" s="11" t="s">
        <v>376</v>
      </c>
      <c r="M134" s="11">
        <v>84</v>
      </c>
      <c r="N134" s="14">
        <v>0</v>
      </c>
      <c r="O134" s="14">
        <v>323539.36</v>
      </c>
      <c r="P134" s="11" t="s">
        <v>37</v>
      </c>
      <c r="Q134" s="15">
        <v>2026</v>
      </c>
      <c r="R134" s="15">
        <v>2026</v>
      </c>
      <c r="S134" s="15">
        <v>2026</v>
      </c>
      <c r="V134" s="15"/>
      <c r="Y134" s="11"/>
    </row>
    <row r="135" spans="1:25" x14ac:dyDescent="0.3">
      <c r="A135" s="12">
        <v>297</v>
      </c>
      <c r="B135" s="15">
        <v>23908</v>
      </c>
      <c r="C135" s="12" t="s">
        <v>33</v>
      </c>
      <c r="D135" s="11" t="s">
        <v>249</v>
      </c>
      <c r="E135" s="12" t="s">
        <v>51</v>
      </c>
      <c r="F135" s="11" t="s">
        <v>35</v>
      </c>
      <c r="G135" s="11" t="s">
        <v>36</v>
      </c>
      <c r="H135" s="11" t="s">
        <v>36</v>
      </c>
      <c r="I135" s="11">
        <v>0</v>
      </c>
      <c r="J135" s="11" t="s">
        <v>377</v>
      </c>
      <c r="K135" s="11">
        <v>500</v>
      </c>
      <c r="L135" s="11" t="s">
        <v>378</v>
      </c>
      <c r="M135" s="11">
        <v>358</v>
      </c>
      <c r="N135" s="14">
        <v>0</v>
      </c>
      <c r="O135" s="14">
        <v>1133313.49</v>
      </c>
      <c r="P135" s="11" t="s">
        <v>37</v>
      </c>
      <c r="Q135" s="15">
        <v>2026</v>
      </c>
      <c r="R135" s="15">
        <v>2026</v>
      </c>
      <c r="S135" s="15">
        <v>2026</v>
      </c>
      <c r="V135" s="15"/>
      <c r="Y135" s="11"/>
    </row>
    <row r="136" spans="1:25" x14ac:dyDescent="0.3">
      <c r="A136" s="12">
        <v>299</v>
      </c>
      <c r="B136" s="15">
        <v>23906</v>
      </c>
      <c r="C136" s="12" t="s">
        <v>33</v>
      </c>
      <c r="D136" s="11" t="s">
        <v>249</v>
      </c>
      <c r="E136" s="12" t="s">
        <v>51</v>
      </c>
      <c r="F136" s="11" t="s">
        <v>35</v>
      </c>
      <c r="G136" s="11" t="s">
        <v>36</v>
      </c>
      <c r="H136" s="11" t="s">
        <v>338</v>
      </c>
      <c r="I136" s="11">
        <v>0</v>
      </c>
      <c r="J136" s="11" t="s">
        <v>379</v>
      </c>
      <c r="K136" s="11">
        <v>500</v>
      </c>
      <c r="L136" s="11" t="s">
        <v>380</v>
      </c>
      <c r="M136" s="11">
        <v>283</v>
      </c>
      <c r="N136" s="14">
        <v>0</v>
      </c>
      <c r="O136" s="14">
        <v>897833.49</v>
      </c>
      <c r="P136" s="11" t="s">
        <v>37</v>
      </c>
      <c r="Q136" s="15">
        <v>2026</v>
      </c>
      <c r="R136" s="15">
        <v>2026</v>
      </c>
      <c r="S136" s="15">
        <v>2026</v>
      </c>
      <c r="V136" s="15"/>
      <c r="Y136" s="11"/>
    </row>
    <row r="137" spans="1:25" x14ac:dyDescent="0.3">
      <c r="A137" s="12">
        <v>300</v>
      </c>
      <c r="B137" s="15">
        <v>23905</v>
      </c>
      <c r="C137" s="12" t="s">
        <v>33</v>
      </c>
      <c r="D137" s="11" t="s">
        <v>249</v>
      </c>
      <c r="E137" s="12" t="s">
        <v>51</v>
      </c>
      <c r="F137" s="11" t="s">
        <v>35</v>
      </c>
      <c r="G137" s="11" t="s">
        <v>36</v>
      </c>
      <c r="H137" s="11" t="s">
        <v>36</v>
      </c>
      <c r="I137" s="11">
        <v>0</v>
      </c>
      <c r="J137" s="11" t="s">
        <v>381</v>
      </c>
      <c r="K137" s="11">
        <v>500</v>
      </c>
      <c r="L137" s="11" t="s">
        <v>382</v>
      </c>
      <c r="M137" s="11">
        <v>328</v>
      </c>
      <c r="N137" s="14">
        <v>0</v>
      </c>
      <c r="O137" s="14">
        <v>1043179.6</v>
      </c>
      <c r="P137" s="11" t="s">
        <v>37</v>
      </c>
      <c r="Q137" s="15">
        <v>2026</v>
      </c>
      <c r="R137" s="15">
        <v>2026</v>
      </c>
      <c r="S137" s="15">
        <v>2026</v>
      </c>
      <c r="V137" s="15"/>
      <c r="Y137" s="11"/>
    </row>
    <row r="138" spans="1:25" x14ac:dyDescent="0.3">
      <c r="A138" s="12">
        <v>301</v>
      </c>
      <c r="B138" s="15">
        <v>19683</v>
      </c>
      <c r="C138" s="12" t="s">
        <v>47</v>
      </c>
      <c r="D138" s="11" t="s">
        <v>383</v>
      </c>
      <c r="E138" s="12" t="s">
        <v>57</v>
      </c>
      <c r="F138" s="11" t="s">
        <v>44</v>
      </c>
      <c r="G138" s="11" t="s">
        <v>241</v>
      </c>
      <c r="H138" s="11" t="s">
        <v>241</v>
      </c>
      <c r="I138" s="11" t="s">
        <v>241</v>
      </c>
      <c r="J138" s="11" t="s">
        <v>384</v>
      </c>
      <c r="K138" s="11">
        <v>230</v>
      </c>
      <c r="L138" s="11" t="s">
        <v>385</v>
      </c>
      <c r="M138" s="11">
        <v>2</v>
      </c>
      <c r="N138" s="14">
        <v>0</v>
      </c>
      <c r="O138" s="14">
        <v>26505.31</v>
      </c>
      <c r="P138" s="11" t="s">
        <v>37</v>
      </c>
      <c r="Q138" s="15">
        <v>2026</v>
      </c>
      <c r="R138" s="15">
        <v>2026</v>
      </c>
      <c r="S138" s="15">
        <v>2026</v>
      </c>
      <c r="V138" s="15"/>
      <c r="Y138" s="11"/>
    </row>
    <row r="139" spans="1:25" x14ac:dyDescent="0.3">
      <c r="A139" s="12">
        <v>303</v>
      </c>
      <c r="B139" s="15">
        <v>18580</v>
      </c>
      <c r="C139" s="12" t="s">
        <v>38</v>
      </c>
      <c r="D139" s="11" t="s">
        <v>386</v>
      </c>
      <c r="E139" s="12" t="s">
        <v>57</v>
      </c>
      <c r="F139" s="11" t="s">
        <v>44</v>
      </c>
      <c r="G139" s="11" t="s">
        <v>45</v>
      </c>
      <c r="H139" s="11" t="s">
        <v>45</v>
      </c>
      <c r="I139" s="11" t="s">
        <v>45</v>
      </c>
      <c r="J139" s="11" t="s">
        <v>387</v>
      </c>
      <c r="K139" s="11">
        <v>230</v>
      </c>
      <c r="L139" s="11" t="s">
        <v>388</v>
      </c>
      <c r="M139" s="11">
        <v>2</v>
      </c>
      <c r="N139" s="14">
        <v>0</v>
      </c>
      <c r="O139" s="14">
        <v>26559.42</v>
      </c>
      <c r="P139" s="11" t="s">
        <v>37</v>
      </c>
      <c r="Q139" s="15">
        <v>2026</v>
      </c>
      <c r="R139" s="15">
        <v>2026</v>
      </c>
      <c r="S139" s="15">
        <v>2026</v>
      </c>
      <c r="V139" s="15"/>
      <c r="Y139" s="11"/>
    </row>
    <row r="140" spans="1:25" x14ac:dyDescent="0.3">
      <c r="A140" s="12">
        <v>304</v>
      </c>
      <c r="B140" s="15">
        <v>18579</v>
      </c>
      <c r="C140" s="12" t="s">
        <v>38</v>
      </c>
      <c r="D140" s="11" t="s">
        <v>386</v>
      </c>
      <c r="E140" s="12" t="s">
        <v>51</v>
      </c>
      <c r="F140" s="11" t="s">
        <v>44</v>
      </c>
      <c r="G140" s="11" t="s">
        <v>45</v>
      </c>
      <c r="H140" s="11" t="s">
        <v>45</v>
      </c>
      <c r="I140" s="11">
        <v>0</v>
      </c>
      <c r="J140" s="11" t="s">
        <v>389</v>
      </c>
      <c r="K140" s="11">
        <v>230</v>
      </c>
      <c r="L140" s="11" t="s">
        <v>390</v>
      </c>
      <c r="M140" s="11">
        <v>240</v>
      </c>
      <c r="N140" s="14">
        <v>0</v>
      </c>
      <c r="O140" s="14">
        <v>383663.69</v>
      </c>
      <c r="P140" s="11" t="s">
        <v>37</v>
      </c>
      <c r="Q140" s="15">
        <v>2026</v>
      </c>
      <c r="R140" s="15">
        <v>2026</v>
      </c>
      <c r="S140" s="15">
        <v>2026</v>
      </c>
      <c r="V140" s="15"/>
      <c r="Y140" s="11"/>
    </row>
    <row r="141" spans="1:25" x14ac:dyDescent="0.3">
      <c r="A141" s="12">
        <v>305</v>
      </c>
      <c r="B141" s="15">
        <v>18578</v>
      </c>
      <c r="C141" s="12" t="s">
        <v>38</v>
      </c>
      <c r="D141" s="11" t="s">
        <v>386</v>
      </c>
      <c r="E141" s="12" t="s">
        <v>51</v>
      </c>
      <c r="F141" s="11" t="s">
        <v>44</v>
      </c>
      <c r="G141" s="11" t="s">
        <v>45</v>
      </c>
      <c r="H141" s="11" t="s">
        <v>45</v>
      </c>
      <c r="I141" s="11">
        <v>0</v>
      </c>
      <c r="J141" s="11" t="s">
        <v>391</v>
      </c>
      <c r="K141" s="11">
        <v>230</v>
      </c>
      <c r="L141" s="11" t="s">
        <v>392</v>
      </c>
      <c r="M141" s="11">
        <v>60</v>
      </c>
      <c r="N141" s="14">
        <v>0</v>
      </c>
      <c r="O141" s="14">
        <v>109689.49</v>
      </c>
      <c r="P141" s="11" t="s">
        <v>37</v>
      </c>
      <c r="Q141" s="15">
        <v>2026</v>
      </c>
      <c r="R141" s="15">
        <v>2026</v>
      </c>
      <c r="S141" s="15">
        <v>2026</v>
      </c>
      <c r="V141" s="15"/>
      <c r="Y141" s="11"/>
    </row>
    <row r="142" spans="1:25" x14ac:dyDescent="0.3">
      <c r="A142" s="12">
        <v>310</v>
      </c>
      <c r="B142" s="15">
        <v>24751</v>
      </c>
      <c r="C142" s="12" t="s">
        <v>47</v>
      </c>
      <c r="D142" s="11" t="s">
        <v>393</v>
      </c>
      <c r="E142" s="12" t="s">
        <v>57</v>
      </c>
      <c r="F142" s="11" t="s">
        <v>48</v>
      </c>
      <c r="G142" s="11" t="s">
        <v>87</v>
      </c>
      <c r="H142" s="11" t="s">
        <v>87</v>
      </c>
      <c r="I142" s="11" t="s">
        <v>87</v>
      </c>
      <c r="J142" s="11" t="s">
        <v>394</v>
      </c>
      <c r="K142" s="11">
        <v>345</v>
      </c>
      <c r="L142" s="11" t="s">
        <v>395</v>
      </c>
      <c r="M142" s="11">
        <v>4</v>
      </c>
      <c r="N142" s="14">
        <v>0</v>
      </c>
      <c r="O142" s="14">
        <v>59215.4</v>
      </c>
      <c r="P142" s="11" t="s">
        <v>42</v>
      </c>
      <c r="Q142" s="15">
        <v>2026</v>
      </c>
      <c r="R142" s="15">
        <v>2026</v>
      </c>
      <c r="S142" s="15">
        <v>2099</v>
      </c>
      <c r="V142" s="15"/>
      <c r="Y142" s="11"/>
    </row>
    <row r="143" spans="1:25" x14ac:dyDescent="0.3">
      <c r="A143" s="12">
        <v>311</v>
      </c>
      <c r="B143" s="15">
        <v>24739</v>
      </c>
      <c r="C143" s="12" t="s">
        <v>33</v>
      </c>
      <c r="D143" s="11" t="s">
        <v>34</v>
      </c>
      <c r="E143" s="12" t="s">
        <v>51</v>
      </c>
      <c r="F143" s="11" t="s">
        <v>35</v>
      </c>
      <c r="G143" s="11" t="s">
        <v>36</v>
      </c>
      <c r="H143" s="11" t="s">
        <v>36</v>
      </c>
      <c r="I143" s="11">
        <v>0</v>
      </c>
      <c r="J143" s="11" t="s">
        <v>396</v>
      </c>
      <c r="K143" s="11">
        <v>230</v>
      </c>
      <c r="L143" s="11" t="s">
        <v>397</v>
      </c>
      <c r="M143" s="11">
        <v>162</v>
      </c>
      <c r="N143" s="14">
        <v>0</v>
      </c>
      <c r="O143" s="14">
        <v>18674.759999999998</v>
      </c>
      <c r="P143" s="11" t="s">
        <v>108</v>
      </c>
      <c r="Q143" s="15">
        <v>2026</v>
      </c>
      <c r="R143" s="15">
        <v>2026</v>
      </c>
      <c r="S143" s="15">
        <v>2099</v>
      </c>
      <c r="V143" s="15"/>
      <c r="Y143" s="11"/>
    </row>
    <row r="144" spans="1:25" x14ac:dyDescent="0.3">
      <c r="A144" s="12">
        <v>331</v>
      </c>
      <c r="B144" s="15">
        <v>24750</v>
      </c>
      <c r="C144" s="12" t="s">
        <v>47</v>
      </c>
      <c r="D144" s="11" t="s">
        <v>399</v>
      </c>
      <c r="E144" s="12" t="s">
        <v>51</v>
      </c>
      <c r="F144" s="11" t="s">
        <v>48</v>
      </c>
      <c r="G144" s="11" t="s">
        <v>338</v>
      </c>
      <c r="H144" s="11" t="s">
        <v>338</v>
      </c>
      <c r="I144" s="11">
        <v>0</v>
      </c>
      <c r="J144" s="11" t="s">
        <v>400</v>
      </c>
      <c r="K144" s="11">
        <v>230</v>
      </c>
      <c r="L144" s="11" t="s">
        <v>401</v>
      </c>
      <c r="M144" s="11">
        <v>161</v>
      </c>
      <c r="N144" s="14">
        <v>0</v>
      </c>
      <c r="O144" s="14">
        <v>203824.58</v>
      </c>
      <c r="P144" s="11" t="s">
        <v>37</v>
      </c>
      <c r="Q144" s="15">
        <v>2026</v>
      </c>
      <c r="R144" s="15">
        <v>2027</v>
      </c>
      <c r="S144" s="15">
        <v>2099</v>
      </c>
      <c r="V144" s="15"/>
      <c r="Y144" s="11"/>
    </row>
    <row r="145" spans="1:25" x14ac:dyDescent="0.3">
      <c r="A145" s="12">
        <v>338</v>
      </c>
      <c r="B145" s="15">
        <v>25145</v>
      </c>
      <c r="C145" s="12" t="s">
        <v>47</v>
      </c>
      <c r="D145" s="11" t="s">
        <v>403</v>
      </c>
      <c r="E145" s="12" t="s">
        <v>51</v>
      </c>
      <c r="F145" s="11" t="s">
        <v>217</v>
      </c>
      <c r="G145" s="11" t="s">
        <v>219</v>
      </c>
      <c r="H145" s="11" t="s">
        <v>219</v>
      </c>
      <c r="I145" s="11">
        <v>0</v>
      </c>
      <c r="J145" s="11" t="s">
        <v>404</v>
      </c>
      <c r="K145" s="11">
        <v>230</v>
      </c>
      <c r="L145" s="11" t="s">
        <v>405</v>
      </c>
      <c r="M145" s="11">
        <v>227</v>
      </c>
      <c r="N145" s="14">
        <v>0</v>
      </c>
      <c r="O145" s="14">
        <v>237975.32</v>
      </c>
      <c r="P145" s="11" t="s">
        <v>37</v>
      </c>
      <c r="Q145" s="15">
        <v>2027</v>
      </c>
      <c r="R145" s="15">
        <v>2027</v>
      </c>
      <c r="S145" s="15">
        <v>2027</v>
      </c>
      <c r="V145" s="15"/>
      <c r="Y145" s="11"/>
    </row>
    <row r="146" spans="1:25" x14ac:dyDescent="0.3">
      <c r="A146" s="12">
        <v>339</v>
      </c>
      <c r="B146" s="15">
        <v>25144</v>
      </c>
      <c r="C146" s="12" t="s">
        <v>47</v>
      </c>
      <c r="D146" s="11" t="s">
        <v>403</v>
      </c>
      <c r="E146" s="12" t="s">
        <v>51</v>
      </c>
      <c r="F146" s="11" t="s">
        <v>217</v>
      </c>
      <c r="G146" s="11" t="s">
        <v>219</v>
      </c>
      <c r="H146" s="11" t="s">
        <v>219</v>
      </c>
      <c r="I146" s="11">
        <v>0</v>
      </c>
      <c r="J146" s="11" t="s">
        <v>406</v>
      </c>
      <c r="K146" s="11">
        <v>230</v>
      </c>
      <c r="L146" s="11" t="s">
        <v>407</v>
      </c>
      <c r="M146" s="11">
        <v>278</v>
      </c>
      <c r="N146" s="14">
        <v>0</v>
      </c>
      <c r="O146" s="14">
        <v>283678.78999999998</v>
      </c>
      <c r="P146" s="11" t="s">
        <v>37</v>
      </c>
      <c r="Q146" s="15">
        <v>2027</v>
      </c>
      <c r="R146" s="15">
        <v>2027</v>
      </c>
      <c r="S146" s="15">
        <v>2027</v>
      </c>
      <c r="V146" s="15"/>
      <c r="Y146" s="11"/>
    </row>
    <row r="147" spans="1:25" x14ac:dyDescent="0.3">
      <c r="A147" s="12">
        <v>341</v>
      </c>
      <c r="B147" s="15">
        <v>24988</v>
      </c>
      <c r="C147" s="12" t="s">
        <v>47</v>
      </c>
      <c r="D147" s="11" t="s">
        <v>333</v>
      </c>
      <c r="E147" s="12" t="s">
        <v>57</v>
      </c>
      <c r="F147" s="11" t="s">
        <v>48</v>
      </c>
      <c r="G147" s="11" t="s">
        <v>49</v>
      </c>
      <c r="H147" s="11" t="s">
        <v>49</v>
      </c>
      <c r="I147" s="11" t="s">
        <v>49</v>
      </c>
      <c r="J147" s="11" t="s">
        <v>408</v>
      </c>
      <c r="K147" s="11">
        <v>345</v>
      </c>
      <c r="L147" s="11" t="s">
        <v>409</v>
      </c>
      <c r="M147" s="11">
        <v>73.8</v>
      </c>
      <c r="N147" s="14">
        <v>0</v>
      </c>
      <c r="O147" s="14">
        <v>138178.4</v>
      </c>
      <c r="P147" s="11" t="s">
        <v>37</v>
      </c>
      <c r="Q147" s="15">
        <v>2027</v>
      </c>
      <c r="R147" s="15">
        <v>2027</v>
      </c>
      <c r="S147" s="15">
        <v>2027</v>
      </c>
      <c r="V147" s="15"/>
      <c r="Y147" s="11"/>
    </row>
    <row r="148" spans="1:25" x14ac:dyDescent="0.3">
      <c r="A148" s="12">
        <v>342</v>
      </c>
      <c r="B148" s="15">
        <v>24986</v>
      </c>
      <c r="C148" s="12" t="s">
        <v>47</v>
      </c>
      <c r="D148" s="11" t="s">
        <v>333</v>
      </c>
      <c r="E148" s="12" t="s">
        <v>57</v>
      </c>
      <c r="F148" s="11" t="s">
        <v>48</v>
      </c>
      <c r="G148" s="11" t="s">
        <v>49</v>
      </c>
      <c r="H148" s="11" t="s">
        <v>49</v>
      </c>
      <c r="I148" s="11" t="s">
        <v>49</v>
      </c>
      <c r="J148" s="11" t="s">
        <v>410</v>
      </c>
      <c r="K148" s="11">
        <v>345</v>
      </c>
      <c r="L148" s="11" t="s">
        <v>411</v>
      </c>
      <c r="M148" s="11">
        <v>30.6</v>
      </c>
      <c r="N148" s="14">
        <v>0</v>
      </c>
      <c r="O148" s="14">
        <v>83921.27</v>
      </c>
      <c r="P148" s="11" t="s">
        <v>37</v>
      </c>
      <c r="Q148" s="15">
        <v>2027</v>
      </c>
      <c r="R148" s="15">
        <v>2027</v>
      </c>
      <c r="S148" s="15">
        <v>2027</v>
      </c>
      <c r="V148" s="15"/>
      <c r="Y148" s="11"/>
    </row>
    <row r="149" spans="1:25" x14ac:dyDescent="0.3">
      <c r="A149" s="12">
        <v>343</v>
      </c>
      <c r="B149" s="15">
        <v>24985</v>
      </c>
      <c r="C149" s="12" t="s">
        <v>47</v>
      </c>
      <c r="D149" s="11" t="s">
        <v>333</v>
      </c>
      <c r="E149" s="12" t="s">
        <v>57</v>
      </c>
      <c r="F149" s="11" t="s">
        <v>48</v>
      </c>
      <c r="G149" s="11" t="s">
        <v>49</v>
      </c>
      <c r="H149" s="11" t="s">
        <v>49</v>
      </c>
      <c r="I149" s="11" t="s">
        <v>49</v>
      </c>
      <c r="J149" s="11" t="s">
        <v>412</v>
      </c>
      <c r="K149" s="11">
        <v>345</v>
      </c>
      <c r="L149" s="11" t="s">
        <v>413</v>
      </c>
      <c r="M149" s="11">
        <v>18</v>
      </c>
      <c r="N149" s="14">
        <v>0</v>
      </c>
      <c r="O149" s="14">
        <v>62745.120000000003</v>
      </c>
      <c r="P149" s="11" t="s">
        <v>37</v>
      </c>
      <c r="Q149" s="15">
        <v>2027</v>
      </c>
      <c r="R149" s="15">
        <v>2027</v>
      </c>
      <c r="S149" s="15">
        <v>2027</v>
      </c>
      <c r="V149" s="15"/>
      <c r="Y149" s="11"/>
    </row>
    <row r="150" spans="1:25" x14ac:dyDescent="0.3">
      <c r="A150" s="12">
        <v>344</v>
      </c>
      <c r="B150" s="15">
        <v>24984</v>
      </c>
      <c r="C150" s="12" t="s">
        <v>47</v>
      </c>
      <c r="D150" s="11" t="s">
        <v>333</v>
      </c>
      <c r="E150" s="12" t="s">
        <v>57</v>
      </c>
      <c r="F150" s="11" t="s">
        <v>48</v>
      </c>
      <c r="G150" s="11" t="s">
        <v>49</v>
      </c>
      <c r="H150" s="11" t="s">
        <v>49</v>
      </c>
      <c r="I150" s="11" t="s">
        <v>49</v>
      </c>
      <c r="J150" s="11" t="s">
        <v>414</v>
      </c>
      <c r="K150" s="11">
        <v>500</v>
      </c>
      <c r="L150" s="11" t="s">
        <v>415</v>
      </c>
      <c r="M150" s="11">
        <v>1.2</v>
      </c>
      <c r="N150" s="14">
        <v>0</v>
      </c>
      <c r="O150" s="14">
        <v>50448.02</v>
      </c>
      <c r="P150" s="11" t="s">
        <v>37</v>
      </c>
      <c r="Q150" s="15">
        <v>2027</v>
      </c>
      <c r="R150" s="15">
        <v>2027</v>
      </c>
      <c r="S150" s="15">
        <v>2027</v>
      </c>
      <c r="V150" s="15"/>
      <c r="Y150" s="11"/>
    </row>
    <row r="151" spans="1:25" x14ac:dyDescent="0.3">
      <c r="A151" s="12">
        <v>345</v>
      </c>
      <c r="B151" s="15">
        <v>24983</v>
      </c>
      <c r="C151" s="12" t="s">
        <v>47</v>
      </c>
      <c r="D151" s="11" t="s">
        <v>333</v>
      </c>
      <c r="E151" s="12" t="s">
        <v>57</v>
      </c>
      <c r="F151" s="11" t="s">
        <v>48</v>
      </c>
      <c r="G151" s="11" t="s">
        <v>49</v>
      </c>
      <c r="H151" s="11" t="s">
        <v>49</v>
      </c>
      <c r="I151" s="11" t="s">
        <v>49</v>
      </c>
      <c r="J151" s="11" t="s">
        <v>416</v>
      </c>
      <c r="K151" s="11">
        <v>500</v>
      </c>
      <c r="L151" s="11" t="s">
        <v>417</v>
      </c>
      <c r="M151" s="11">
        <v>72</v>
      </c>
      <c r="N151" s="14">
        <v>0</v>
      </c>
      <c r="O151" s="14">
        <v>184702.33</v>
      </c>
      <c r="P151" s="11" t="s">
        <v>37</v>
      </c>
      <c r="Q151" s="15">
        <v>2027</v>
      </c>
      <c r="R151" s="15">
        <v>2027</v>
      </c>
      <c r="S151" s="15">
        <v>2027</v>
      </c>
      <c r="V151" s="15"/>
      <c r="Y151" s="11"/>
    </row>
    <row r="152" spans="1:25" x14ac:dyDescent="0.3">
      <c r="A152" s="12">
        <v>352</v>
      </c>
      <c r="B152" s="15">
        <v>24969</v>
      </c>
      <c r="C152" s="12" t="s">
        <v>47</v>
      </c>
      <c r="D152" s="11" t="s">
        <v>333</v>
      </c>
      <c r="E152" s="12" t="s">
        <v>51</v>
      </c>
      <c r="F152" s="11" t="s">
        <v>48</v>
      </c>
      <c r="G152" s="11" t="s">
        <v>338</v>
      </c>
      <c r="H152" s="11" t="s">
        <v>338</v>
      </c>
      <c r="I152" s="11">
        <v>0</v>
      </c>
      <c r="J152" s="11" t="s">
        <v>418</v>
      </c>
      <c r="K152" s="11">
        <v>345</v>
      </c>
      <c r="L152" s="11" t="s">
        <v>419</v>
      </c>
      <c r="M152" s="11">
        <v>7</v>
      </c>
      <c r="N152" s="14">
        <v>0</v>
      </c>
      <c r="O152" s="14">
        <v>64157.57</v>
      </c>
      <c r="P152" s="11" t="s">
        <v>37</v>
      </c>
      <c r="Q152" s="15">
        <v>2027</v>
      </c>
      <c r="R152" s="15">
        <v>2027</v>
      </c>
      <c r="S152" s="15">
        <v>2027</v>
      </c>
      <c r="V152" s="15"/>
      <c r="Y152" s="11"/>
    </row>
    <row r="153" spans="1:25" x14ac:dyDescent="0.3">
      <c r="A153" s="12">
        <v>353</v>
      </c>
      <c r="B153" s="15">
        <v>24967</v>
      </c>
      <c r="C153" s="12" t="s">
        <v>47</v>
      </c>
      <c r="D153" s="11" t="s">
        <v>333</v>
      </c>
      <c r="E153" s="12" t="s">
        <v>51</v>
      </c>
      <c r="F153" s="11" t="s">
        <v>48</v>
      </c>
      <c r="G153" s="11" t="s">
        <v>49</v>
      </c>
      <c r="H153" s="11" t="s">
        <v>103</v>
      </c>
      <c r="I153" s="11">
        <v>0</v>
      </c>
      <c r="J153" s="11" t="s">
        <v>420</v>
      </c>
      <c r="K153" s="11">
        <v>500</v>
      </c>
      <c r="L153" s="11" t="s">
        <v>421</v>
      </c>
      <c r="M153" s="11">
        <v>307</v>
      </c>
      <c r="N153" s="14">
        <v>0</v>
      </c>
      <c r="O153" s="14">
        <v>1022000.61</v>
      </c>
      <c r="P153" s="11" t="s">
        <v>37</v>
      </c>
      <c r="Q153" s="15">
        <v>2027</v>
      </c>
      <c r="R153" s="15">
        <v>2027</v>
      </c>
      <c r="S153" s="15">
        <v>2027</v>
      </c>
      <c r="V153" s="15"/>
      <c r="Y153" s="11"/>
    </row>
    <row r="154" spans="1:25" x14ac:dyDescent="0.3">
      <c r="A154" s="12">
        <v>354</v>
      </c>
      <c r="B154" s="15">
        <v>24966</v>
      </c>
      <c r="C154" s="12" t="s">
        <v>47</v>
      </c>
      <c r="D154" s="11" t="s">
        <v>333</v>
      </c>
      <c r="E154" s="12" t="s">
        <v>51</v>
      </c>
      <c r="F154" s="11" t="s">
        <v>48</v>
      </c>
      <c r="G154" s="11" t="s">
        <v>49</v>
      </c>
      <c r="H154" s="11" t="s">
        <v>103</v>
      </c>
      <c r="I154" s="11">
        <v>0</v>
      </c>
      <c r="J154" s="11" t="s">
        <v>422</v>
      </c>
      <c r="K154" s="11">
        <v>500</v>
      </c>
      <c r="L154" s="11" t="s">
        <v>423</v>
      </c>
      <c r="M154" s="11">
        <v>307</v>
      </c>
      <c r="N154" s="14">
        <v>0</v>
      </c>
      <c r="O154" s="14">
        <v>1016863.21</v>
      </c>
      <c r="P154" s="11" t="s">
        <v>37</v>
      </c>
      <c r="Q154" s="15">
        <v>2027</v>
      </c>
      <c r="R154" s="15">
        <v>2027</v>
      </c>
      <c r="S154" s="15">
        <v>2027</v>
      </c>
      <c r="V154" s="15"/>
      <c r="Y154" s="11"/>
    </row>
    <row r="155" spans="1:25" x14ac:dyDescent="0.3">
      <c r="A155" s="12">
        <v>355</v>
      </c>
      <c r="B155" s="15">
        <v>24964</v>
      </c>
      <c r="C155" s="12" t="s">
        <v>47</v>
      </c>
      <c r="D155" s="11" t="s">
        <v>333</v>
      </c>
      <c r="E155" s="12" t="s">
        <v>51</v>
      </c>
      <c r="F155" s="11" t="s">
        <v>48</v>
      </c>
      <c r="G155" s="11" t="s">
        <v>49</v>
      </c>
      <c r="H155" s="11" t="s">
        <v>49</v>
      </c>
      <c r="I155" s="11">
        <v>0</v>
      </c>
      <c r="J155" s="11" t="s">
        <v>424</v>
      </c>
      <c r="K155" s="11">
        <v>500</v>
      </c>
      <c r="L155" s="11" t="s">
        <v>425</v>
      </c>
      <c r="M155" s="11">
        <v>237.8</v>
      </c>
      <c r="N155" s="14">
        <v>0</v>
      </c>
      <c r="O155" s="14">
        <v>799833.44</v>
      </c>
      <c r="P155" s="11" t="s">
        <v>37</v>
      </c>
      <c r="Q155" s="15">
        <v>2027</v>
      </c>
      <c r="R155" s="15">
        <v>2027</v>
      </c>
      <c r="S155" s="15">
        <v>2027</v>
      </c>
      <c r="V155" s="15"/>
      <c r="Y155" s="11"/>
    </row>
    <row r="156" spans="1:25" x14ac:dyDescent="0.3">
      <c r="A156" s="12">
        <v>356</v>
      </c>
      <c r="B156" s="15">
        <v>24962</v>
      </c>
      <c r="C156" s="12" t="s">
        <v>47</v>
      </c>
      <c r="D156" s="11" t="s">
        <v>333</v>
      </c>
      <c r="E156" s="12" t="s">
        <v>51</v>
      </c>
      <c r="F156" s="11" t="s">
        <v>48</v>
      </c>
      <c r="G156" s="11" t="s">
        <v>49</v>
      </c>
      <c r="H156" s="11" t="s">
        <v>49</v>
      </c>
      <c r="I156" s="11">
        <v>0</v>
      </c>
      <c r="J156" s="11" t="s">
        <v>426</v>
      </c>
      <c r="K156" s="11">
        <v>500</v>
      </c>
      <c r="L156" s="11" t="s">
        <v>427</v>
      </c>
      <c r="M156" s="11">
        <v>351.5</v>
      </c>
      <c r="N156" s="14">
        <v>0</v>
      </c>
      <c r="O156" s="14">
        <v>1150538.55</v>
      </c>
      <c r="P156" s="11" t="s">
        <v>37</v>
      </c>
      <c r="Q156" s="15">
        <v>2027</v>
      </c>
      <c r="R156" s="15">
        <v>2027</v>
      </c>
      <c r="S156" s="15">
        <v>2027</v>
      </c>
      <c r="V156" s="15"/>
      <c r="Y156" s="11"/>
    </row>
    <row r="157" spans="1:25" x14ac:dyDescent="0.3">
      <c r="A157" s="12">
        <v>357</v>
      </c>
      <c r="B157" s="15">
        <v>24961</v>
      </c>
      <c r="C157" s="12" t="s">
        <v>47</v>
      </c>
      <c r="D157" s="11" t="s">
        <v>333</v>
      </c>
      <c r="E157" s="12" t="s">
        <v>51</v>
      </c>
      <c r="F157" s="11" t="s">
        <v>48</v>
      </c>
      <c r="G157" s="11" t="s">
        <v>49</v>
      </c>
      <c r="H157" s="11" t="s">
        <v>49</v>
      </c>
      <c r="I157" s="11">
        <v>0</v>
      </c>
      <c r="J157" s="11" t="s">
        <v>428</v>
      </c>
      <c r="K157" s="11">
        <v>500</v>
      </c>
      <c r="L157" s="11" t="s">
        <v>429</v>
      </c>
      <c r="M157" s="11">
        <v>70.2</v>
      </c>
      <c r="N157" s="14">
        <v>0</v>
      </c>
      <c r="O157" s="14">
        <v>237358.01</v>
      </c>
      <c r="P157" s="11" t="s">
        <v>37</v>
      </c>
      <c r="Q157" s="15">
        <v>2027</v>
      </c>
      <c r="R157" s="15">
        <v>2027</v>
      </c>
      <c r="S157" s="15">
        <v>2027</v>
      </c>
      <c r="V157" s="15"/>
      <c r="Y157" s="11"/>
    </row>
    <row r="158" spans="1:25" x14ac:dyDescent="0.3">
      <c r="A158" s="12">
        <v>358</v>
      </c>
      <c r="B158" s="15">
        <v>24960</v>
      </c>
      <c r="C158" s="12" t="s">
        <v>47</v>
      </c>
      <c r="D158" s="11" t="s">
        <v>333</v>
      </c>
      <c r="E158" s="12" t="s">
        <v>51</v>
      </c>
      <c r="F158" s="11" t="s">
        <v>48</v>
      </c>
      <c r="G158" s="11" t="s">
        <v>49</v>
      </c>
      <c r="H158" s="11" t="s">
        <v>49</v>
      </c>
      <c r="I158" s="11">
        <v>0</v>
      </c>
      <c r="J158" s="11" t="s">
        <v>430</v>
      </c>
      <c r="K158" s="11">
        <v>500</v>
      </c>
      <c r="L158" s="11" t="s">
        <v>431</v>
      </c>
      <c r="M158" s="11">
        <v>292</v>
      </c>
      <c r="N158" s="14">
        <v>0</v>
      </c>
      <c r="O158" s="14">
        <v>979708.29</v>
      </c>
      <c r="P158" s="11" t="s">
        <v>37</v>
      </c>
      <c r="Q158" s="15">
        <v>2027</v>
      </c>
      <c r="R158" s="15">
        <v>2027</v>
      </c>
      <c r="S158" s="15">
        <v>2027</v>
      </c>
      <c r="V158" s="15"/>
      <c r="Y158" s="11"/>
    </row>
    <row r="159" spans="1:25" x14ac:dyDescent="0.3">
      <c r="A159" s="12">
        <v>359</v>
      </c>
      <c r="B159" s="15">
        <v>24959</v>
      </c>
      <c r="C159" s="12" t="s">
        <v>47</v>
      </c>
      <c r="D159" s="11" t="s">
        <v>333</v>
      </c>
      <c r="E159" s="12" t="s">
        <v>51</v>
      </c>
      <c r="F159" s="11" t="s">
        <v>48</v>
      </c>
      <c r="G159" s="11" t="s">
        <v>49</v>
      </c>
      <c r="H159" s="11" t="s">
        <v>49</v>
      </c>
      <c r="I159" s="11">
        <v>0</v>
      </c>
      <c r="J159" s="11" t="s">
        <v>432</v>
      </c>
      <c r="K159" s="11">
        <v>500</v>
      </c>
      <c r="L159" s="11" t="s">
        <v>433</v>
      </c>
      <c r="M159" s="11">
        <v>292</v>
      </c>
      <c r="N159" s="14">
        <v>0</v>
      </c>
      <c r="O159" s="14">
        <v>971516.89</v>
      </c>
      <c r="P159" s="11" t="s">
        <v>37</v>
      </c>
      <c r="Q159" s="15">
        <v>2027</v>
      </c>
      <c r="R159" s="15">
        <v>2027</v>
      </c>
      <c r="S159" s="15">
        <v>2027</v>
      </c>
      <c r="V159" s="15"/>
      <c r="Y159" s="11"/>
    </row>
    <row r="160" spans="1:25" x14ac:dyDescent="0.3">
      <c r="A160" s="12">
        <v>360</v>
      </c>
      <c r="B160" s="15">
        <v>24957</v>
      </c>
      <c r="C160" s="12" t="s">
        <v>47</v>
      </c>
      <c r="D160" s="11" t="s">
        <v>333</v>
      </c>
      <c r="E160" s="12" t="s">
        <v>51</v>
      </c>
      <c r="F160" s="11" t="s">
        <v>48</v>
      </c>
      <c r="G160" s="11" t="s">
        <v>49</v>
      </c>
      <c r="H160" s="11" t="s">
        <v>49</v>
      </c>
      <c r="I160" s="11">
        <v>0</v>
      </c>
      <c r="J160" s="11" t="s">
        <v>434</v>
      </c>
      <c r="K160" s="11">
        <v>500</v>
      </c>
      <c r="L160" s="11" t="s">
        <v>435</v>
      </c>
      <c r="M160" s="11">
        <v>141</v>
      </c>
      <c r="N160" s="14">
        <v>0</v>
      </c>
      <c r="O160" s="14">
        <v>535782.09</v>
      </c>
      <c r="P160" s="11" t="s">
        <v>37</v>
      </c>
      <c r="Q160" s="15">
        <v>2027</v>
      </c>
      <c r="R160" s="15">
        <v>2027</v>
      </c>
      <c r="S160" s="15">
        <v>2027</v>
      </c>
      <c r="V160" s="15"/>
      <c r="Y160" s="11"/>
    </row>
    <row r="161" spans="1:25" x14ac:dyDescent="0.3">
      <c r="A161" s="12">
        <v>361</v>
      </c>
      <c r="B161" s="15">
        <v>24956</v>
      </c>
      <c r="C161" s="12" t="s">
        <v>47</v>
      </c>
      <c r="D161" s="11" t="s">
        <v>333</v>
      </c>
      <c r="E161" s="12" t="s">
        <v>51</v>
      </c>
      <c r="F161" s="11" t="s">
        <v>48</v>
      </c>
      <c r="G161" s="11" t="s">
        <v>49</v>
      </c>
      <c r="H161" s="11" t="s">
        <v>49</v>
      </c>
      <c r="I161" s="11">
        <v>0</v>
      </c>
      <c r="J161" s="11" t="s">
        <v>436</v>
      </c>
      <c r="K161" s="11">
        <v>500</v>
      </c>
      <c r="L161" s="11" t="s">
        <v>437</v>
      </c>
      <c r="M161" s="11">
        <v>141</v>
      </c>
      <c r="N161" s="14">
        <v>0</v>
      </c>
      <c r="O161" s="14">
        <v>525756.39</v>
      </c>
      <c r="P161" s="11" t="s">
        <v>37</v>
      </c>
      <c r="Q161" s="15">
        <v>2027</v>
      </c>
      <c r="R161" s="15">
        <v>2027</v>
      </c>
      <c r="S161" s="15">
        <v>2027</v>
      </c>
      <c r="V161" s="15"/>
      <c r="Y161" s="11"/>
    </row>
    <row r="162" spans="1:25" x14ac:dyDescent="0.3">
      <c r="A162" s="12">
        <v>362</v>
      </c>
      <c r="B162" s="15">
        <v>24955</v>
      </c>
      <c r="C162" s="12" t="s">
        <v>47</v>
      </c>
      <c r="D162" s="11" t="s">
        <v>333</v>
      </c>
      <c r="E162" s="12" t="s">
        <v>51</v>
      </c>
      <c r="F162" s="11" t="s">
        <v>48</v>
      </c>
      <c r="G162" s="11" t="s">
        <v>49</v>
      </c>
      <c r="H162" s="11" t="s">
        <v>49</v>
      </c>
      <c r="I162" s="11">
        <v>0</v>
      </c>
      <c r="J162" s="11" t="s">
        <v>438</v>
      </c>
      <c r="K162" s="11">
        <v>500</v>
      </c>
      <c r="L162" s="11" t="s">
        <v>439</v>
      </c>
      <c r="M162" s="11">
        <v>232.9</v>
      </c>
      <c r="N162" s="14">
        <v>0</v>
      </c>
      <c r="O162" s="14">
        <v>796816.11</v>
      </c>
      <c r="P162" s="11" t="s">
        <v>37</v>
      </c>
      <c r="Q162" s="15">
        <v>2027</v>
      </c>
      <c r="R162" s="15">
        <v>2027</v>
      </c>
      <c r="S162" s="15">
        <v>2027</v>
      </c>
      <c r="V162" s="15"/>
      <c r="Y162" s="11"/>
    </row>
    <row r="163" spans="1:25" x14ac:dyDescent="0.3">
      <c r="A163" s="12">
        <v>363</v>
      </c>
      <c r="B163" s="15">
        <v>24954</v>
      </c>
      <c r="C163" s="12" t="s">
        <v>47</v>
      </c>
      <c r="D163" s="11" t="s">
        <v>333</v>
      </c>
      <c r="E163" s="12" t="s">
        <v>51</v>
      </c>
      <c r="F163" s="11" t="s">
        <v>48</v>
      </c>
      <c r="G163" s="11" t="s">
        <v>49</v>
      </c>
      <c r="H163" s="11" t="s">
        <v>49</v>
      </c>
      <c r="I163" s="11">
        <v>0</v>
      </c>
      <c r="J163" s="11" t="s">
        <v>440</v>
      </c>
      <c r="K163" s="11">
        <v>500</v>
      </c>
      <c r="L163" s="11" t="s">
        <v>441</v>
      </c>
      <c r="M163" s="11">
        <v>232.9</v>
      </c>
      <c r="N163" s="14">
        <v>0</v>
      </c>
      <c r="O163" s="14">
        <v>775699.13</v>
      </c>
      <c r="P163" s="11" t="s">
        <v>37</v>
      </c>
      <c r="Q163" s="15">
        <v>2027</v>
      </c>
      <c r="R163" s="15">
        <v>2027</v>
      </c>
      <c r="S163" s="15">
        <v>2027</v>
      </c>
      <c r="V163" s="15"/>
      <c r="Y163" s="11"/>
    </row>
    <row r="164" spans="1:25" x14ac:dyDescent="0.3">
      <c r="A164" s="12">
        <v>364</v>
      </c>
      <c r="B164" s="15">
        <v>24953</v>
      </c>
      <c r="C164" s="12" t="s">
        <v>47</v>
      </c>
      <c r="D164" s="11" t="s">
        <v>333</v>
      </c>
      <c r="E164" s="12" t="s">
        <v>51</v>
      </c>
      <c r="F164" s="11" t="s">
        <v>48</v>
      </c>
      <c r="G164" s="11" t="s">
        <v>49</v>
      </c>
      <c r="H164" s="11" t="s">
        <v>49</v>
      </c>
      <c r="I164" s="11">
        <v>0</v>
      </c>
      <c r="J164" s="11" t="s">
        <v>442</v>
      </c>
      <c r="K164" s="11">
        <v>500</v>
      </c>
      <c r="L164" s="11" t="s">
        <v>443</v>
      </c>
      <c r="M164" s="11">
        <v>88</v>
      </c>
      <c r="N164" s="14">
        <v>0</v>
      </c>
      <c r="O164" s="14">
        <v>254651.21</v>
      </c>
      <c r="P164" s="11" t="s">
        <v>37</v>
      </c>
      <c r="Q164" s="15">
        <v>2027</v>
      </c>
      <c r="R164" s="15">
        <v>2027</v>
      </c>
      <c r="S164" s="15">
        <v>2027</v>
      </c>
      <c r="V164" s="15"/>
      <c r="Y164" s="11"/>
    </row>
    <row r="165" spans="1:25" x14ac:dyDescent="0.3">
      <c r="A165" s="12">
        <v>365</v>
      </c>
      <c r="B165" s="15">
        <v>24950</v>
      </c>
      <c r="C165" s="12" t="s">
        <v>47</v>
      </c>
      <c r="D165" s="11" t="s">
        <v>333</v>
      </c>
      <c r="E165" s="12" t="s">
        <v>51</v>
      </c>
      <c r="F165" s="11" t="s">
        <v>48</v>
      </c>
      <c r="G165" s="11" t="s">
        <v>49</v>
      </c>
      <c r="H165" s="11" t="s">
        <v>49</v>
      </c>
      <c r="I165" s="11">
        <v>0</v>
      </c>
      <c r="J165" s="11" t="s">
        <v>444</v>
      </c>
      <c r="K165" s="11">
        <v>500</v>
      </c>
      <c r="L165" s="11" t="s">
        <v>445</v>
      </c>
      <c r="M165" s="11">
        <v>77.5</v>
      </c>
      <c r="N165" s="14">
        <v>0</v>
      </c>
      <c r="O165" s="14">
        <v>284943.25</v>
      </c>
      <c r="P165" s="11" t="s">
        <v>37</v>
      </c>
      <c r="Q165" s="15">
        <v>2027</v>
      </c>
      <c r="R165" s="15">
        <v>2027</v>
      </c>
      <c r="S165" s="15">
        <v>2027</v>
      </c>
      <c r="V165" s="15"/>
      <c r="Y165" s="11"/>
    </row>
    <row r="166" spans="1:25" x14ac:dyDescent="0.3">
      <c r="A166" s="12">
        <v>366</v>
      </c>
      <c r="B166" s="15">
        <v>24949</v>
      </c>
      <c r="C166" s="12" t="s">
        <v>47</v>
      </c>
      <c r="D166" s="11" t="s">
        <v>333</v>
      </c>
      <c r="E166" s="12" t="s">
        <v>51</v>
      </c>
      <c r="F166" s="11" t="s">
        <v>48</v>
      </c>
      <c r="G166" s="11" t="s">
        <v>49</v>
      </c>
      <c r="H166" s="11" t="s">
        <v>49</v>
      </c>
      <c r="I166" s="11">
        <v>0</v>
      </c>
      <c r="J166" s="11" t="s">
        <v>446</v>
      </c>
      <c r="K166" s="11">
        <v>500</v>
      </c>
      <c r="L166" s="11" t="s">
        <v>447</v>
      </c>
      <c r="M166" s="11">
        <v>218</v>
      </c>
      <c r="N166" s="14">
        <v>0</v>
      </c>
      <c r="O166" s="14">
        <v>545029.84</v>
      </c>
      <c r="P166" s="11" t="s">
        <v>37</v>
      </c>
      <c r="Q166" s="15">
        <v>2027</v>
      </c>
      <c r="R166" s="15">
        <v>2027</v>
      </c>
      <c r="S166" s="15">
        <v>2027</v>
      </c>
      <c r="V166" s="15"/>
      <c r="Y166" s="11"/>
    </row>
    <row r="167" spans="1:25" x14ac:dyDescent="0.3">
      <c r="A167" s="12">
        <v>367</v>
      </c>
      <c r="B167" s="15">
        <v>24948</v>
      </c>
      <c r="C167" s="12" t="s">
        <v>47</v>
      </c>
      <c r="D167" s="11" t="s">
        <v>333</v>
      </c>
      <c r="E167" s="12" t="s">
        <v>51</v>
      </c>
      <c r="F167" s="11" t="s">
        <v>48</v>
      </c>
      <c r="G167" s="11" t="s">
        <v>49</v>
      </c>
      <c r="H167" s="11" t="s">
        <v>49</v>
      </c>
      <c r="I167" s="11">
        <v>0</v>
      </c>
      <c r="J167" s="11" t="s">
        <v>448</v>
      </c>
      <c r="K167" s="11">
        <v>500</v>
      </c>
      <c r="L167" s="11" t="s">
        <v>449</v>
      </c>
      <c r="M167" s="11">
        <v>45.4</v>
      </c>
      <c r="N167" s="14">
        <v>0</v>
      </c>
      <c r="O167" s="14">
        <v>194064.07</v>
      </c>
      <c r="P167" s="11" t="s">
        <v>37</v>
      </c>
      <c r="Q167" s="15">
        <v>2027</v>
      </c>
      <c r="R167" s="15">
        <v>2027</v>
      </c>
      <c r="S167" s="15">
        <v>2027</v>
      </c>
      <c r="V167" s="15"/>
      <c r="Y167" s="11"/>
    </row>
    <row r="168" spans="1:25" x14ac:dyDescent="0.3">
      <c r="A168" s="12">
        <v>368</v>
      </c>
      <c r="B168" s="15">
        <v>24947</v>
      </c>
      <c r="C168" s="12" t="s">
        <v>47</v>
      </c>
      <c r="D168" s="11" t="s">
        <v>333</v>
      </c>
      <c r="E168" s="12" t="s">
        <v>51</v>
      </c>
      <c r="F168" s="11" t="s">
        <v>48</v>
      </c>
      <c r="G168" s="11" t="s">
        <v>49</v>
      </c>
      <c r="H168" s="11" t="s">
        <v>49</v>
      </c>
      <c r="I168" s="11">
        <v>0</v>
      </c>
      <c r="J168" s="11" t="s">
        <v>450</v>
      </c>
      <c r="K168" s="11">
        <v>500</v>
      </c>
      <c r="L168" s="11" t="s">
        <v>451</v>
      </c>
      <c r="M168" s="11">
        <v>142</v>
      </c>
      <c r="N168" s="14">
        <v>0</v>
      </c>
      <c r="O168" s="14">
        <v>434767.84</v>
      </c>
      <c r="P168" s="11" t="s">
        <v>37</v>
      </c>
      <c r="Q168" s="15">
        <v>2027</v>
      </c>
      <c r="R168" s="15">
        <v>2027</v>
      </c>
      <c r="S168" s="15">
        <v>2027</v>
      </c>
      <c r="V168" s="15"/>
      <c r="Y168" s="11"/>
    </row>
    <row r="169" spans="1:25" x14ac:dyDescent="0.3">
      <c r="A169" s="12">
        <v>369</v>
      </c>
      <c r="B169" s="15">
        <v>24945</v>
      </c>
      <c r="C169" s="12" t="s">
        <v>47</v>
      </c>
      <c r="D169" s="11" t="s">
        <v>333</v>
      </c>
      <c r="E169" s="12" t="s">
        <v>51</v>
      </c>
      <c r="F169" s="11" t="s">
        <v>48</v>
      </c>
      <c r="G169" s="11" t="s">
        <v>49</v>
      </c>
      <c r="H169" s="11" t="s">
        <v>49</v>
      </c>
      <c r="I169" s="11">
        <v>0</v>
      </c>
      <c r="J169" s="11" t="s">
        <v>452</v>
      </c>
      <c r="K169" s="11">
        <v>500</v>
      </c>
      <c r="L169" s="11" t="s">
        <v>453</v>
      </c>
      <c r="M169" s="11">
        <v>214</v>
      </c>
      <c r="N169" s="14">
        <v>0</v>
      </c>
      <c r="O169" s="14">
        <v>662729.39</v>
      </c>
      <c r="P169" s="11" t="s">
        <v>37</v>
      </c>
      <c r="Q169" s="15">
        <v>2027</v>
      </c>
      <c r="R169" s="15">
        <v>2027</v>
      </c>
      <c r="S169" s="15">
        <v>2027</v>
      </c>
      <c r="V169" s="15"/>
      <c r="Y169" s="11"/>
    </row>
    <row r="170" spans="1:25" x14ac:dyDescent="0.3">
      <c r="A170" s="12">
        <v>370</v>
      </c>
      <c r="B170" s="15">
        <v>24944</v>
      </c>
      <c r="C170" s="12" t="s">
        <v>47</v>
      </c>
      <c r="D170" s="11" t="s">
        <v>333</v>
      </c>
      <c r="E170" s="12" t="s">
        <v>51</v>
      </c>
      <c r="F170" s="11" t="s">
        <v>48</v>
      </c>
      <c r="G170" s="11" t="s">
        <v>49</v>
      </c>
      <c r="H170" s="11" t="s">
        <v>49</v>
      </c>
      <c r="I170" s="11">
        <v>0</v>
      </c>
      <c r="J170" s="11" t="s">
        <v>454</v>
      </c>
      <c r="K170" s="11">
        <v>500</v>
      </c>
      <c r="L170" s="11" t="s">
        <v>455</v>
      </c>
      <c r="M170" s="11">
        <v>214</v>
      </c>
      <c r="N170" s="14">
        <v>0</v>
      </c>
      <c r="O170" s="14">
        <v>673820.68</v>
      </c>
      <c r="P170" s="11" t="s">
        <v>37</v>
      </c>
      <c r="Q170" s="15">
        <v>2027</v>
      </c>
      <c r="R170" s="15">
        <v>2027</v>
      </c>
      <c r="S170" s="15">
        <v>2027</v>
      </c>
      <c r="V170" s="15"/>
      <c r="Y170" s="11"/>
    </row>
    <row r="171" spans="1:25" x14ac:dyDescent="0.3">
      <c r="A171" s="12">
        <v>371</v>
      </c>
      <c r="B171" s="15">
        <v>24943</v>
      </c>
      <c r="C171" s="12" t="s">
        <v>47</v>
      </c>
      <c r="D171" s="11" t="s">
        <v>333</v>
      </c>
      <c r="E171" s="12" t="s">
        <v>51</v>
      </c>
      <c r="F171" s="11" t="s">
        <v>48</v>
      </c>
      <c r="G171" s="11" t="s">
        <v>103</v>
      </c>
      <c r="H171" s="11" t="s">
        <v>103</v>
      </c>
      <c r="I171" s="11">
        <v>0</v>
      </c>
      <c r="J171" s="11" t="s">
        <v>456</v>
      </c>
      <c r="K171" s="11">
        <v>440</v>
      </c>
      <c r="L171" s="11" t="s">
        <v>457</v>
      </c>
      <c r="M171" s="11">
        <v>11</v>
      </c>
      <c r="N171" s="14">
        <v>0</v>
      </c>
      <c r="O171" s="14">
        <v>93002.35</v>
      </c>
      <c r="P171" s="11" t="s">
        <v>37</v>
      </c>
      <c r="Q171" s="15">
        <v>2027</v>
      </c>
      <c r="R171" s="15">
        <v>2027</v>
      </c>
      <c r="S171" s="15">
        <v>2027</v>
      </c>
      <c r="V171" s="15"/>
      <c r="Y171" s="11"/>
    </row>
    <row r="172" spans="1:25" x14ac:dyDescent="0.3">
      <c r="A172" s="12">
        <v>372</v>
      </c>
      <c r="B172" s="15">
        <v>20423</v>
      </c>
      <c r="C172" s="12" t="s">
        <v>38</v>
      </c>
      <c r="D172" s="11" t="s">
        <v>458</v>
      </c>
      <c r="E172" s="12" t="s">
        <v>51</v>
      </c>
      <c r="F172" s="11" t="s">
        <v>40</v>
      </c>
      <c r="G172" s="11" t="s">
        <v>41</v>
      </c>
      <c r="H172" s="11" t="s">
        <v>41</v>
      </c>
      <c r="I172" s="11">
        <v>0</v>
      </c>
      <c r="J172" s="11" t="s">
        <v>459</v>
      </c>
      <c r="K172" s="11">
        <v>230</v>
      </c>
      <c r="L172" s="11" t="s">
        <v>460</v>
      </c>
      <c r="M172" s="11">
        <v>26.7</v>
      </c>
      <c r="N172" s="14">
        <v>0</v>
      </c>
      <c r="O172" s="14">
        <v>62500.2</v>
      </c>
      <c r="P172" s="11" t="s">
        <v>37</v>
      </c>
      <c r="Q172" s="15">
        <v>2027</v>
      </c>
      <c r="R172" s="15">
        <v>2027</v>
      </c>
      <c r="S172" s="15">
        <v>2027</v>
      </c>
      <c r="V172" s="15"/>
      <c r="Y172" s="11"/>
    </row>
    <row r="173" spans="1:25" x14ac:dyDescent="0.3">
      <c r="A173" s="12">
        <v>373</v>
      </c>
      <c r="B173" s="15">
        <v>20422</v>
      </c>
      <c r="C173" s="12" t="s">
        <v>38</v>
      </c>
      <c r="D173" s="11" t="s">
        <v>458</v>
      </c>
      <c r="E173" s="12" t="s">
        <v>51</v>
      </c>
      <c r="F173" s="11" t="s">
        <v>40</v>
      </c>
      <c r="G173" s="11" t="s">
        <v>41</v>
      </c>
      <c r="H173" s="11" t="s">
        <v>41</v>
      </c>
      <c r="I173" s="11">
        <v>0</v>
      </c>
      <c r="J173" s="11" t="s">
        <v>461</v>
      </c>
      <c r="K173" s="11">
        <v>230</v>
      </c>
      <c r="L173" s="11" t="s">
        <v>462</v>
      </c>
      <c r="M173" s="11">
        <v>126.8</v>
      </c>
      <c r="N173" s="14">
        <v>0</v>
      </c>
      <c r="O173" s="14">
        <v>175676.51</v>
      </c>
      <c r="P173" s="11" t="s">
        <v>37</v>
      </c>
      <c r="Q173" s="15">
        <v>2027</v>
      </c>
      <c r="R173" s="15">
        <v>2027</v>
      </c>
      <c r="S173" s="15">
        <v>2027</v>
      </c>
      <c r="V173" s="15"/>
      <c r="Y173" s="11"/>
    </row>
    <row r="174" spans="1:25" x14ac:dyDescent="0.3">
      <c r="A174" s="12">
        <v>374</v>
      </c>
      <c r="B174" s="15">
        <v>18951</v>
      </c>
      <c r="C174" s="12" t="s">
        <v>33</v>
      </c>
      <c r="D174" s="11" t="s">
        <v>325</v>
      </c>
      <c r="E174" s="12" t="s">
        <v>51</v>
      </c>
      <c r="F174" s="11" t="s">
        <v>217</v>
      </c>
      <c r="G174" s="11" t="s">
        <v>218</v>
      </c>
      <c r="H174" s="11" t="s">
        <v>218</v>
      </c>
      <c r="I174" s="11">
        <v>0</v>
      </c>
      <c r="J174" s="11" t="s">
        <v>463</v>
      </c>
      <c r="K174" s="11">
        <v>230</v>
      </c>
      <c r="L174" s="11" t="s">
        <v>464</v>
      </c>
      <c r="M174" s="11">
        <v>12.85</v>
      </c>
      <c r="N174" s="14">
        <v>0</v>
      </c>
      <c r="O174" s="14">
        <v>402784.62</v>
      </c>
      <c r="P174" s="11" t="s">
        <v>37</v>
      </c>
      <c r="Q174" s="15">
        <v>2027</v>
      </c>
      <c r="R174" s="15">
        <v>2027</v>
      </c>
      <c r="S174" s="15">
        <v>2027</v>
      </c>
      <c r="V174" s="15"/>
      <c r="Y174" s="11"/>
    </row>
    <row r="175" spans="1:25" x14ac:dyDescent="0.3">
      <c r="A175" s="12">
        <v>375</v>
      </c>
      <c r="B175" s="15">
        <v>18884</v>
      </c>
      <c r="C175" s="12" t="s">
        <v>38</v>
      </c>
      <c r="D175" s="11" t="s">
        <v>204</v>
      </c>
      <c r="E175" s="12" t="s">
        <v>51</v>
      </c>
      <c r="F175" s="11" t="s">
        <v>40</v>
      </c>
      <c r="G175" s="11" t="s">
        <v>58</v>
      </c>
      <c r="H175" s="11" t="s">
        <v>41</v>
      </c>
      <c r="I175" s="11">
        <v>0</v>
      </c>
      <c r="J175" s="11" t="s">
        <v>465</v>
      </c>
      <c r="K175" s="11">
        <v>525</v>
      </c>
      <c r="L175" s="11" t="s">
        <v>466</v>
      </c>
      <c r="M175" s="11">
        <v>249</v>
      </c>
      <c r="N175" s="14">
        <v>0</v>
      </c>
      <c r="O175" s="14">
        <v>746545.18</v>
      </c>
      <c r="P175" s="11" t="s">
        <v>37</v>
      </c>
      <c r="Q175" s="15">
        <v>2027</v>
      </c>
      <c r="R175" s="15">
        <v>2027</v>
      </c>
      <c r="S175" s="15">
        <v>2027</v>
      </c>
      <c r="V175" s="15"/>
      <c r="Y175" s="11"/>
    </row>
    <row r="176" spans="1:25" x14ac:dyDescent="0.3">
      <c r="A176" s="12">
        <v>399</v>
      </c>
      <c r="B176" s="15">
        <v>25294</v>
      </c>
      <c r="C176" s="12" t="s">
        <v>33</v>
      </c>
      <c r="D176" s="11" t="s">
        <v>468</v>
      </c>
      <c r="E176" s="12" t="s">
        <v>51</v>
      </c>
      <c r="F176" s="11" t="s">
        <v>35</v>
      </c>
      <c r="G176" s="11" t="s">
        <v>36</v>
      </c>
      <c r="H176" s="11" t="s">
        <v>36</v>
      </c>
      <c r="I176" s="11">
        <v>0</v>
      </c>
      <c r="J176" s="11" t="s">
        <v>469</v>
      </c>
      <c r="K176" s="11">
        <v>500</v>
      </c>
      <c r="L176" s="11" t="s">
        <v>470</v>
      </c>
      <c r="M176" s="11">
        <v>692</v>
      </c>
      <c r="N176" s="14">
        <v>0</v>
      </c>
      <c r="O176" s="14">
        <v>1507051.98</v>
      </c>
      <c r="P176" s="11" t="s">
        <v>37</v>
      </c>
      <c r="Q176" s="15">
        <v>2027</v>
      </c>
      <c r="R176" s="15">
        <v>2028</v>
      </c>
      <c r="S176" s="15">
        <v>2099</v>
      </c>
      <c r="V176" s="15"/>
      <c r="Y176" s="11"/>
    </row>
    <row r="177" spans="1:25" x14ac:dyDescent="0.3">
      <c r="A177" s="12">
        <v>400</v>
      </c>
      <c r="B177" s="15">
        <v>25293</v>
      </c>
      <c r="C177" s="12" t="s">
        <v>33</v>
      </c>
      <c r="D177" s="11" t="s">
        <v>468</v>
      </c>
      <c r="E177" s="12" t="s">
        <v>51</v>
      </c>
      <c r="F177" s="11" t="s">
        <v>35</v>
      </c>
      <c r="G177" s="11" t="s">
        <v>36</v>
      </c>
      <c r="H177" s="11" t="s">
        <v>36</v>
      </c>
      <c r="I177" s="11">
        <v>0</v>
      </c>
      <c r="J177" s="11" t="s">
        <v>471</v>
      </c>
      <c r="K177" s="11">
        <v>500</v>
      </c>
      <c r="L177" s="11" t="s">
        <v>472</v>
      </c>
      <c r="M177" s="11">
        <v>103</v>
      </c>
      <c r="N177" s="14">
        <v>0</v>
      </c>
      <c r="O177" s="14">
        <v>307741.11</v>
      </c>
      <c r="P177" s="11" t="s">
        <v>37</v>
      </c>
      <c r="Q177" s="15">
        <v>2027</v>
      </c>
      <c r="R177" s="15">
        <v>2028</v>
      </c>
      <c r="S177" s="15">
        <v>2099</v>
      </c>
      <c r="V177" s="15"/>
      <c r="Y177" s="11"/>
    </row>
    <row r="178" spans="1:25" x14ac:dyDescent="0.3">
      <c r="A178" s="12">
        <v>401</v>
      </c>
      <c r="B178" s="15">
        <v>25290</v>
      </c>
      <c r="C178" s="12" t="s">
        <v>33</v>
      </c>
      <c r="D178" s="11" t="s">
        <v>468</v>
      </c>
      <c r="E178" s="12" t="s">
        <v>51</v>
      </c>
      <c r="F178" s="11" t="s">
        <v>48</v>
      </c>
      <c r="G178" s="11" t="s">
        <v>49</v>
      </c>
      <c r="H178" s="11" t="s">
        <v>49</v>
      </c>
      <c r="I178" s="11">
        <v>0</v>
      </c>
      <c r="J178" s="11" t="s">
        <v>473</v>
      </c>
      <c r="K178" s="11">
        <v>500</v>
      </c>
      <c r="L178" s="11" t="s">
        <v>474</v>
      </c>
      <c r="M178" s="11">
        <v>291</v>
      </c>
      <c r="N178" s="14">
        <v>0</v>
      </c>
      <c r="O178" s="14">
        <v>959235.4</v>
      </c>
      <c r="P178" s="11" t="s">
        <v>37</v>
      </c>
      <c r="Q178" s="15">
        <v>2027</v>
      </c>
      <c r="R178" s="15">
        <v>2028</v>
      </c>
      <c r="S178" s="15">
        <v>2099</v>
      </c>
      <c r="V178" s="15"/>
      <c r="Y178" s="11"/>
    </row>
    <row r="179" spans="1:25" x14ac:dyDescent="0.3">
      <c r="A179" s="12">
        <v>402</v>
      </c>
      <c r="B179" s="15">
        <v>25289</v>
      </c>
      <c r="C179" s="12" t="s">
        <v>33</v>
      </c>
      <c r="D179" s="11" t="s">
        <v>468</v>
      </c>
      <c r="E179" s="12" t="s">
        <v>51</v>
      </c>
      <c r="F179" s="11" t="s">
        <v>35</v>
      </c>
      <c r="G179" s="11" t="s">
        <v>36</v>
      </c>
      <c r="H179" s="11" t="s">
        <v>49</v>
      </c>
      <c r="I179" s="11">
        <v>0</v>
      </c>
      <c r="J179" s="11" t="s">
        <v>475</v>
      </c>
      <c r="K179" s="11">
        <v>500</v>
      </c>
      <c r="L179" s="11" t="s">
        <v>476</v>
      </c>
      <c r="M179" s="11">
        <v>246</v>
      </c>
      <c r="N179" s="14">
        <v>0</v>
      </c>
      <c r="O179" s="14">
        <v>797327.29</v>
      </c>
      <c r="P179" s="11" t="s">
        <v>37</v>
      </c>
      <c r="Q179" s="15">
        <v>2027</v>
      </c>
      <c r="R179" s="15">
        <v>2028</v>
      </c>
      <c r="S179" s="15">
        <v>2099</v>
      </c>
      <c r="V179" s="15"/>
      <c r="Y179" s="11"/>
    </row>
    <row r="180" spans="1:25" x14ac:dyDescent="0.3">
      <c r="A180" s="12">
        <v>403</v>
      </c>
      <c r="B180" s="15">
        <v>25288</v>
      </c>
      <c r="C180" s="12" t="s">
        <v>33</v>
      </c>
      <c r="D180" s="11" t="s">
        <v>468</v>
      </c>
      <c r="E180" s="12" t="s">
        <v>51</v>
      </c>
      <c r="F180" s="11" t="s">
        <v>35</v>
      </c>
      <c r="G180" s="11" t="s">
        <v>36</v>
      </c>
      <c r="H180" s="11" t="s">
        <v>36</v>
      </c>
      <c r="I180" s="11">
        <v>0</v>
      </c>
      <c r="J180" s="11" t="s">
        <v>477</v>
      </c>
      <c r="K180" s="11">
        <v>500</v>
      </c>
      <c r="L180" s="11" t="s">
        <v>478</v>
      </c>
      <c r="M180" s="11">
        <v>269</v>
      </c>
      <c r="N180" s="14">
        <v>0</v>
      </c>
      <c r="O180" s="14">
        <v>731003.79</v>
      </c>
      <c r="P180" s="11" t="s">
        <v>37</v>
      </c>
      <c r="Q180" s="15">
        <v>2027</v>
      </c>
      <c r="R180" s="15">
        <v>2028</v>
      </c>
      <c r="S180" s="15">
        <v>2099</v>
      </c>
      <c r="V180" s="15"/>
      <c r="Y180" s="11"/>
    </row>
    <row r="181" spans="1:25" x14ac:dyDescent="0.3">
      <c r="A181" s="12">
        <v>405</v>
      </c>
      <c r="B181" s="15">
        <v>25285</v>
      </c>
      <c r="C181" s="12" t="s">
        <v>33</v>
      </c>
      <c r="D181" s="11" t="s">
        <v>468</v>
      </c>
      <c r="E181" s="12" t="s">
        <v>57</v>
      </c>
      <c r="F181" s="11" t="s">
        <v>35</v>
      </c>
      <c r="G181" s="11" t="s">
        <v>36</v>
      </c>
      <c r="H181" s="11" t="s">
        <v>36</v>
      </c>
      <c r="I181" s="11" t="s">
        <v>36</v>
      </c>
      <c r="J181" s="11" t="s">
        <v>479</v>
      </c>
      <c r="K181" s="11">
        <v>500</v>
      </c>
      <c r="L181" s="11" t="s">
        <v>480</v>
      </c>
      <c r="M181" s="11">
        <v>0.8</v>
      </c>
      <c r="N181" s="14">
        <v>0</v>
      </c>
      <c r="O181" s="14">
        <v>44776.32</v>
      </c>
      <c r="P181" s="11" t="s">
        <v>37</v>
      </c>
      <c r="Q181" s="15">
        <v>2027</v>
      </c>
      <c r="R181" s="15">
        <v>2028</v>
      </c>
      <c r="S181" s="15">
        <v>2099</v>
      </c>
      <c r="V181" s="15"/>
      <c r="Y181" s="11"/>
    </row>
    <row r="182" spans="1:25" x14ac:dyDescent="0.3">
      <c r="A182" s="12">
        <v>407</v>
      </c>
      <c r="B182" s="15">
        <v>25283</v>
      </c>
      <c r="C182" s="12" t="s">
        <v>33</v>
      </c>
      <c r="D182" s="11" t="s">
        <v>468</v>
      </c>
      <c r="E182" s="12" t="s">
        <v>51</v>
      </c>
      <c r="F182" s="11" t="s">
        <v>48</v>
      </c>
      <c r="G182" s="11" t="s">
        <v>49</v>
      </c>
      <c r="H182" s="11" t="s">
        <v>49</v>
      </c>
      <c r="I182" s="11">
        <v>0</v>
      </c>
      <c r="J182" s="11" t="s">
        <v>481</v>
      </c>
      <c r="K182" s="11">
        <v>500</v>
      </c>
      <c r="L182" s="11" t="s">
        <v>482</v>
      </c>
      <c r="M182" s="11">
        <v>291</v>
      </c>
      <c r="N182" s="14">
        <v>0</v>
      </c>
      <c r="O182" s="14">
        <v>990223.97</v>
      </c>
      <c r="P182" s="11" t="s">
        <v>37</v>
      </c>
      <c r="Q182" s="15">
        <v>2027</v>
      </c>
      <c r="R182" s="15">
        <v>2028</v>
      </c>
      <c r="S182" s="15">
        <v>2099</v>
      </c>
      <c r="V182" s="15"/>
      <c r="Y182" s="11"/>
    </row>
    <row r="183" spans="1:25" x14ac:dyDescent="0.3">
      <c r="A183" s="12">
        <v>408</v>
      </c>
      <c r="B183" s="15">
        <v>25282</v>
      </c>
      <c r="C183" s="12" t="s">
        <v>33</v>
      </c>
      <c r="D183" s="11" t="s">
        <v>468</v>
      </c>
      <c r="E183" s="12" t="s">
        <v>51</v>
      </c>
      <c r="F183" s="11" t="s">
        <v>35</v>
      </c>
      <c r="G183" s="11" t="s">
        <v>36</v>
      </c>
      <c r="H183" s="11" t="s">
        <v>49</v>
      </c>
      <c r="I183" s="11">
        <v>0</v>
      </c>
      <c r="J183" s="11" t="s">
        <v>483</v>
      </c>
      <c r="K183" s="11">
        <v>500</v>
      </c>
      <c r="L183" s="11" t="s">
        <v>484</v>
      </c>
      <c r="M183" s="11">
        <v>246</v>
      </c>
      <c r="N183" s="14">
        <v>0</v>
      </c>
      <c r="O183" s="14">
        <v>803478.42</v>
      </c>
      <c r="P183" s="11" t="s">
        <v>37</v>
      </c>
      <c r="Q183" s="15">
        <v>2027</v>
      </c>
      <c r="R183" s="15">
        <v>2028</v>
      </c>
      <c r="S183" s="15">
        <v>2099</v>
      </c>
      <c r="V183" s="15"/>
      <c r="Y183" s="11"/>
    </row>
    <row r="184" spans="1:25" x14ac:dyDescent="0.3">
      <c r="A184" s="12">
        <v>409</v>
      </c>
      <c r="B184" s="15">
        <v>25281</v>
      </c>
      <c r="C184" s="12" t="s">
        <v>33</v>
      </c>
      <c r="D184" s="11" t="s">
        <v>468</v>
      </c>
      <c r="E184" s="12" t="s">
        <v>51</v>
      </c>
      <c r="F184" s="11" t="s">
        <v>35</v>
      </c>
      <c r="G184" s="11" t="s">
        <v>36</v>
      </c>
      <c r="H184" s="11" t="s">
        <v>36</v>
      </c>
      <c r="I184" s="11">
        <v>0</v>
      </c>
      <c r="J184" s="11" t="s">
        <v>485</v>
      </c>
      <c r="K184" s="11">
        <v>500</v>
      </c>
      <c r="L184" s="11" t="s">
        <v>486</v>
      </c>
      <c r="M184" s="11">
        <v>269</v>
      </c>
      <c r="N184" s="14">
        <v>0</v>
      </c>
      <c r="O184" s="14">
        <v>760781.79</v>
      </c>
      <c r="P184" s="11" t="s">
        <v>37</v>
      </c>
      <c r="Q184" s="15">
        <v>2027</v>
      </c>
      <c r="R184" s="15">
        <v>2028</v>
      </c>
      <c r="S184" s="15">
        <v>2099</v>
      </c>
      <c r="V184" s="15"/>
      <c r="Y184" s="11"/>
    </row>
    <row r="185" spans="1:25" x14ac:dyDescent="0.3">
      <c r="A185" s="12">
        <v>410</v>
      </c>
      <c r="B185" s="15">
        <v>25274</v>
      </c>
      <c r="C185" s="12" t="s">
        <v>33</v>
      </c>
      <c r="D185" s="11" t="s">
        <v>468</v>
      </c>
      <c r="E185" s="12" t="s">
        <v>51</v>
      </c>
      <c r="F185" s="11" t="s">
        <v>35</v>
      </c>
      <c r="G185" s="11" t="s">
        <v>36</v>
      </c>
      <c r="H185" s="11" t="s">
        <v>338</v>
      </c>
      <c r="I185" s="11">
        <v>0</v>
      </c>
      <c r="J185" s="11" t="s">
        <v>487</v>
      </c>
      <c r="K185" s="11">
        <v>500</v>
      </c>
      <c r="L185" s="11" t="s">
        <v>488</v>
      </c>
      <c r="M185" s="11">
        <v>290</v>
      </c>
      <c r="N185" s="14">
        <v>0</v>
      </c>
      <c r="O185" s="14">
        <v>924166.37</v>
      </c>
      <c r="P185" s="11" t="s">
        <v>37</v>
      </c>
      <c r="Q185" s="15">
        <v>2027</v>
      </c>
      <c r="R185" s="15">
        <v>2028</v>
      </c>
      <c r="S185" s="15">
        <v>2099</v>
      </c>
      <c r="V185" s="15"/>
      <c r="Y185" s="11"/>
    </row>
    <row r="186" spans="1:25" x14ac:dyDescent="0.3">
      <c r="A186" s="12">
        <v>411</v>
      </c>
      <c r="B186" s="15">
        <v>25273</v>
      </c>
      <c r="C186" s="12" t="s">
        <v>33</v>
      </c>
      <c r="D186" s="11" t="s">
        <v>468</v>
      </c>
      <c r="E186" s="12" t="s">
        <v>51</v>
      </c>
      <c r="F186" s="11" t="s">
        <v>35</v>
      </c>
      <c r="G186" s="11" t="s">
        <v>36</v>
      </c>
      <c r="H186" s="11" t="s">
        <v>36</v>
      </c>
      <c r="I186" s="11">
        <v>0</v>
      </c>
      <c r="J186" s="11" t="s">
        <v>489</v>
      </c>
      <c r="K186" s="11">
        <v>500</v>
      </c>
      <c r="L186" s="11" t="s">
        <v>490</v>
      </c>
      <c r="M186" s="11">
        <v>336</v>
      </c>
      <c r="N186" s="14">
        <v>0</v>
      </c>
      <c r="O186" s="14">
        <v>1069858.8400000001</v>
      </c>
      <c r="P186" s="11" t="s">
        <v>37</v>
      </c>
      <c r="Q186" s="15">
        <v>2027</v>
      </c>
      <c r="R186" s="15">
        <v>2028</v>
      </c>
      <c r="S186" s="15">
        <v>2099</v>
      </c>
      <c r="V186" s="15"/>
      <c r="Y186" s="11"/>
    </row>
    <row r="187" spans="1:25" x14ac:dyDescent="0.3">
      <c r="A187" s="12">
        <v>412</v>
      </c>
      <c r="B187" s="15">
        <v>25272</v>
      </c>
      <c r="C187" s="12" t="s">
        <v>33</v>
      </c>
      <c r="D187" s="11" t="s">
        <v>468</v>
      </c>
      <c r="E187" s="12" t="s">
        <v>51</v>
      </c>
      <c r="F187" s="11" t="s">
        <v>35</v>
      </c>
      <c r="G187" s="11" t="s">
        <v>36</v>
      </c>
      <c r="H187" s="11" t="s">
        <v>36</v>
      </c>
      <c r="I187" s="11">
        <v>0</v>
      </c>
      <c r="J187" s="11" t="s">
        <v>491</v>
      </c>
      <c r="K187" s="11">
        <v>500</v>
      </c>
      <c r="L187" s="11" t="s">
        <v>492</v>
      </c>
      <c r="M187" s="11">
        <v>366</v>
      </c>
      <c r="N187" s="14">
        <v>0</v>
      </c>
      <c r="O187" s="14">
        <v>1162416.1200000001</v>
      </c>
      <c r="P187" s="11" t="s">
        <v>37</v>
      </c>
      <c r="Q187" s="15">
        <v>2027</v>
      </c>
      <c r="R187" s="15">
        <v>2028</v>
      </c>
      <c r="S187" s="15">
        <v>2099</v>
      </c>
      <c r="V187" s="15"/>
      <c r="Y187" s="11"/>
    </row>
    <row r="188" spans="1:25" x14ac:dyDescent="0.3">
      <c r="A188" s="12">
        <v>413</v>
      </c>
      <c r="B188" s="15">
        <v>25271</v>
      </c>
      <c r="C188" s="12" t="s">
        <v>33</v>
      </c>
      <c r="D188" s="11" t="s">
        <v>468</v>
      </c>
      <c r="E188" s="12" t="s">
        <v>51</v>
      </c>
      <c r="F188" s="11" t="s">
        <v>35</v>
      </c>
      <c r="G188" s="11" t="s">
        <v>36</v>
      </c>
      <c r="H188" s="11" t="s">
        <v>49</v>
      </c>
      <c r="I188" s="11">
        <v>0</v>
      </c>
      <c r="J188" s="11" t="s">
        <v>493</v>
      </c>
      <c r="K188" s="11">
        <v>500</v>
      </c>
      <c r="L188" s="11" t="s">
        <v>494</v>
      </c>
      <c r="M188" s="11">
        <v>306</v>
      </c>
      <c r="N188" s="14">
        <v>0</v>
      </c>
      <c r="O188" s="14">
        <v>983629.92</v>
      </c>
      <c r="P188" s="11" t="s">
        <v>37</v>
      </c>
      <c r="Q188" s="15">
        <v>2027</v>
      </c>
      <c r="R188" s="15">
        <v>2028</v>
      </c>
      <c r="S188" s="15">
        <v>2099</v>
      </c>
      <c r="V188" s="15"/>
      <c r="Y188" s="11"/>
    </row>
    <row r="189" spans="1:25" x14ac:dyDescent="0.3">
      <c r="A189" s="12">
        <v>414</v>
      </c>
      <c r="B189" s="15">
        <v>25270</v>
      </c>
      <c r="C189" s="12" t="s">
        <v>33</v>
      </c>
      <c r="D189" s="11" t="s">
        <v>468</v>
      </c>
      <c r="E189" s="12" t="s">
        <v>51</v>
      </c>
      <c r="F189" s="11" t="s">
        <v>35</v>
      </c>
      <c r="G189" s="11" t="s">
        <v>36</v>
      </c>
      <c r="H189" s="11" t="s">
        <v>36</v>
      </c>
      <c r="I189" s="11">
        <v>0</v>
      </c>
      <c r="J189" s="11" t="s">
        <v>495</v>
      </c>
      <c r="K189" s="11">
        <v>500</v>
      </c>
      <c r="L189" s="11" t="s">
        <v>496</v>
      </c>
      <c r="M189" s="11">
        <v>280</v>
      </c>
      <c r="N189" s="14">
        <v>0</v>
      </c>
      <c r="O189" s="14">
        <v>905213.32</v>
      </c>
      <c r="P189" s="11" t="s">
        <v>37</v>
      </c>
      <c r="Q189" s="15">
        <v>2027</v>
      </c>
      <c r="R189" s="15">
        <v>2028</v>
      </c>
      <c r="S189" s="15">
        <v>2099</v>
      </c>
      <c r="V189" s="15"/>
      <c r="Y189" s="11"/>
    </row>
    <row r="190" spans="1:25" x14ac:dyDescent="0.3">
      <c r="A190" s="12">
        <v>415</v>
      </c>
      <c r="B190" s="15">
        <v>25269</v>
      </c>
      <c r="C190" s="12" t="s">
        <v>33</v>
      </c>
      <c r="D190" s="11" t="s">
        <v>468</v>
      </c>
      <c r="E190" s="12" t="s">
        <v>51</v>
      </c>
      <c r="F190" s="11" t="s">
        <v>35</v>
      </c>
      <c r="G190" s="11" t="s">
        <v>36</v>
      </c>
      <c r="H190" s="11" t="s">
        <v>36</v>
      </c>
      <c r="I190" s="11">
        <v>0</v>
      </c>
      <c r="J190" s="11" t="s">
        <v>497</v>
      </c>
      <c r="K190" s="11">
        <v>500</v>
      </c>
      <c r="L190" s="11" t="s">
        <v>498</v>
      </c>
      <c r="M190" s="11">
        <v>298</v>
      </c>
      <c r="N190" s="14">
        <v>0</v>
      </c>
      <c r="O190" s="14">
        <v>804254.56</v>
      </c>
      <c r="P190" s="11" t="s">
        <v>37</v>
      </c>
      <c r="Q190" s="15">
        <v>2027</v>
      </c>
      <c r="R190" s="15">
        <v>2028</v>
      </c>
      <c r="S190" s="15">
        <v>2099</v>
      </c>
      <c r="V190" s="15"/>
      <c r="Y190" s="11"/>
    </row>
    <row r="191" spans="1:25" x14ac:dyDescent="0.3">
      <c r="A191" s="12">
        <v>416</v>
      </c>
      <c r="B191" s="15">
        <v>25268</v>
      </c>
      <c r="C191" s="12" t="s">
        <v>33</v>
      </c>
      <c r="D191" s="11" t="s">
        <v>468</v>
      </c>
      <c r="E191" s="12" t="s">
        <v>51</v>
      </c>
      <c r="F191" s="11" t="s">
        <v>35</v>
      </c>
      <c r="G191" s="11" t="s">
        <v>36</v>
      </c>
      <c r="H191" s="11" t="s">
        <v>36</v>
      </c>
      <c r="I191" s="11">
        <v>0</v>
      </c>
      <c r="J191" s="11" t="s">
        <v>499</v>
      </c>
      <c r="K191" s="11">
        <v>500</v>
      </c>
      <c r="L191" s="11" t="s">
        <v>500</v>
      </c>
      <c r="M191" s="11">
        <v>107</v>
      </c>
      <c r="N191" s="14">
        <v>0</v>
      </c>
      <c r="O191" s="14">
        <v>317225.11</v>
      </c>
      <c r="P191" s="11" t="s">
        <v>37</v>
      </c>
      <c r="Q191" s="15">
        <v>2027</v>
      </c>
      <c r="R191" s="15">
        <v>2028</v>
      </c>
      <c r="S191" s="15">
        <v>2099</v>
      </c>
      <c r="V191" s="15"/>
      <c r="Y191" s="11"/>
    </row>
    <row r="192" spans="1:25" x14ac:dyDescent="0.3">
      <c r="A192" s="12">
        <v>418</v>
      </c>
      <c r="B192" s="15">
        <v>24965</v>
      </c>
      <c r="C192" s="12" t="s">
        <v>47</v>
      </c>
      <c r="D192" s="11" t="s">
        <v>333</v>
      </c>
      <c r="E192" s="12" t="s">
        <v>51</v>
      </c>
      <c r="F192" s="11" t="s">
        <v>48</v>
      </c>
      <c r="G192" s="11" t="s">
        <v>49</v>
      </c>
      <c r="H192" s="11" t="s">
        <v>49</v>
      </c>
      <c r="I192" s="11">
        <v>0</v>
      </c>
      <c r="J192" s="11" t="s">
        <v>501</v>
      </c>
      <c r="K192" s="11">
        <v>500</v>
      </c>
      <c r="L192" s="11" t="s">
        <v>502</v>
      </c>
      <c r="M192" s="11">
        <v>298.8</v>
      </c>
      <c r="N192" s="14">
        <v>0</v>
      </c>
      <c r="O192" s="14">
        <v>751580.48</v>
      </c>
      <c r="P192" s="11" t="s">
        <v>37</v>
      </c>
      <c r="Q192" s="15">
        <v>2027</v>
      </c>
      <c r="R192" s="15">
        <v>2028</v>
      </c>
      <c r="S192" s="15">
        <v>2099</v>
      </c>
      <c r="V192" s="15"/>
      <c r="Y192" s="11"/>
    </row>
    <row r="193" spans="1:25" x14ac:dyDescent="0.3">
      <c r="A193" s="12">
        <v>419</v>
      </c>
      <c r="B193" s="15">
        <v>24963</v>
      </c>
      <c r="C193" s="12" t="s">
        <v>47</v>
      </c>
      <c r="D193" s="11" t="s">
        <v>333</v>
      </c>
      <c r="E193" s="12" t="s">
        <v>51</v>
      </c>
      <c r="F193" s="11" t="s">
        <v>48</v>
      </c>
      <c r="G193" s="11" t="s">
        <v>49</v>
      </c>
      <c r="H193" s="11" t="s">
        <v>49</v>
      </c>
      <c r="I193" s="11">
        <v>0</v>
      </c>
      <c r="J193" s="11" t="s">
        <v>503</v>
      </c>
      <c r="K193" s="11">
        <v>500</v>
      </c>
      <c r="L193" s="11" t="s">
        <v>504</v>
      </c>
      <c r="M193" s="11">
        <v>351.5</v>
      </c>
      <c r="N193" s="14">
        <v>0</v>
      </c>
      <c r="O193" s="14">
        <v>1160150.01</v>
      </c>
      <c r="P193" s="11" t="s">
        <v>37</v>
      </c>
      <c r="Q193" s="15">
        <v>2027</v>
      </c>
      <c r="R193" s="15">
        <v>2028</v>
      </c>
      <c r="S193" s="15">
        <v>2099</v>
      </c>
      <c r="V193" s="15"/>
      <c r="Y193" s="11"/>
    </row>
    <row r="194" spans="1:25" x14ac:dyDescent="0.3">
      <c r="A194" s="12">
        <v>420</v>
      </c>
      <c r="B194" s="15">
        <v>24958</v>
      </c>
      <c r="C194" s="12" t="s">
        <v>47</v>
      </c>
      <c r="D194" s="11" t="s">
        <v>333</v>
      </c>
      <c r="E194" s="12" t="s">
        <v>51</v>
      </c>
      <c r="F194" s="11" t="s">
        <v>48</v>
      </c>
      <c r="G194" s="11" t="s">
        <v>49</v>
      </c>
      <c r="H194" s="11" t="s">
        <v>49</v>
      </c>
      <c r="I194" s="11">
        <v>0</v>
      </c>
      <c r="J194" s="11" t="s">
        <v>505</v>
      </c>
      <c r="K194" s="11">
        <v>500</v>
      </c>
      <c r="L194" s="11" t="s">
        <v>506</v>
      </c>
      <c r="M194" s="11">
        <v>298</v>
      </c>
      <c r="N194" s="14">
        <v>0</v>
      </c>
      <c r="O194" s="14">
        <v>1011083.3</v>
      </c>
      <c r="P194" s="11" t="s">
        <v>37</v>
      </c>
      <c r="Q194" s="15">
        <v>2027</v>
      </c>
      <c r="R194" s="15">
        <v>2028</v>
      </c>
      <c r="S194" s="15">
        <v>2099</v>
      </c>
      <c r="V194" s="15"/>
      <c r="Y194" s="11"/>
    </row>
    <row r="195" spans="1:25" x14ac:dyDescent="0.3">
      <c r="A195" s="12">
        <v>421</v>
      </c>
      <c r="B195" s="15">
        <v>24951</v>
      </c>
      <c r="C195" s="12" t="s">
        <v>47</v>
      </c>
      <c r="D195" s="11" t="s">
        <v>333</v>
      </c>
      <c r="E195" s="12" t="s">
        <v>51</v>
      </c>
      <c r="F195" s="11" t="s">
        <v>48</v>
      </c>
      <c r="G195" s="11" t="s">
        <v>49</v>
      </c>
      <c r="H195" s="11" t="s">
        <v>87</v>
      </c>
      <c r="I195" s="11">
        <v>0</v>
      </c>
      <c r="J195" s="11" t="s">
        <v>507</v>
      </c>
      <c r="K195" s="11">
        <v>500</v>
      </c>
      <c r="L195" s="11" t="s">
        <v>508</v>
      </c>
      <c r="M195" s="11">
        <v>382</v>
      </c>
      <c r="N195" s="14">
        <v>0</v>
      </c>
      <c r="O195" s="14">
        <v>1048008.26</v>
      </c>
      <c r="P195" s="11" t="s">
        <v>37</v>
      </c>
      <c r="Q195" s="15">
        <v>2027</v>
      </c>
      <c r="R195" s="15">
        <v>2028</v>
      </c>
      <c r="S195" s="15">
        <v>2099</v>
      </c>
      <c r="V195" s="15"/>
      <c r="Y195" s="11"/>
    </row>
    <row r="196" spans="1:25" x14ac:dyDescent="0.3">
      <c r="A196" s="12">
        <v>422</v>
      </c>
      <c r="B196" s="15">
        <v>24946</v>
      </c>
      <c r="C196" s="12" t="s">
        <v>47</v>
      </c>
      <c r="D196" s="11" t="s">
        <v>333</v>
      </c>
      <c r="E196" s="12" t="s">
        <v>51</v>
      </c>
      <c r="F196" s="11" t="s">
        <v>48</v>
      </c>
      <c r="G196" s="11" t="s">
        <v>49</v>
      </c>
      <c r="H196" s="11" t="s">
        <v>49</v>
      </c>
      <c r="I196" s="11">
        <v>0</v>
      </c>
      <c r="J196" s="11" t="s">
        <v>509</v>
      </c>
      <c r="K196" s="11">
        <v>500</v>
      </c>
      <c r="L196" s="11" t="s">
        <v>510</v>
      </c>
      <c r="M196" s="11">
        <v>636</v>
      </c>
      <c r="N196" s="14">
        <v>0</v>
      </c>
      <c r="O196" s="14">
        <v>1588021.71</v>
      </c>
      <c r="P196" s="11" t="s">
        <v>37</v>
      </c>
      <c r="Q196" s="15">
        <v>2027</v>
      </c>
      <c r="R196" s="15">
        <v>2028</v>
      </c>
      <c r="S196" s="15">
        <v>2099</v>
      </c>
      <c r="V196" s="15"/>
      <c r="Y196" s="11"/>
    </row>
    <row r="197" spans="1:25" x14ac:dyDescent="0.3">
      <c r="A197" s="12">
        <v>424</v>
      </c>
      <c r="B197" s="15">
        <v>24858</v>
      </c>
      <c r="C197" s="12" t="s">
        <v>33</v>
      </c>
      <c r="D197" s="11" t="s">
        <v>511</v>
      </c>
      <c r="E197" s="12" t="s">
        <v>51</v>
      </c>
      <c r="F197" s="11" t="s">
        <v>217</v>
      </c>
      <c r="G197" s="11" t="s">
        <v>225</v>
      </c>
      <c r="H197" s="11" t="s">
        <v>225</v>
      </c>
      <c r="I197" s="11">
        <v>0</v>
      </c>
      <c r="J197" s="11" t="s">
        <v>512</v>
      </c>
      <c r="K197" s="11">
        <v>230</v>
      </c>
      <c r="L197" s="11" t="s">
        <v>513</v>
      </c>
      <c r="M197" s="11">
        <v>203</v>
      </c>
      <c r="N197" s="14">
        <v>0</v>
      </c>
      <c r="O197" s="14">
        <v>219551.49</v>
      </c>
      <c r="P197" s="11" t="s">
        <v>37</v>
      </c>
      <c r="Q197" s="15">
        <v>2027</v>
      </c>
      <c r="R197" s="15">
        <v>2028</v>
      </c>
      <c r="S197" s="15">
        <v>2099</v>
      </c>
      <c r="V197" s="15"/>
      <c r="Y197" s="11"/>
    </row>
    <row r="198" spans="1:25" x14ac:dyDescent="0.3">
      <c r="A198" s="12">
        <v>426</v>
      </c>
      <c r="B198" s="15">
        <v>24679</v>
      </c>
      <c r="C198" s="12" t="s">
        <v>33</v>
      </c>
      <c r="D198" s="11" t="s">
        <v>402</v>
      </c>
      <c r="E198" s="12" t="s">
        <v>57</v>
      </c>
      <c r="F198" s="11" t="s">
        <v>217</v>
      </c>
      <c r="G198" s="11" t="s">
        <v>225</v>
      </c>
      <c r="H198" s="11" t="s">
        <v>225</v>
      </c>
      <c r="I198" s="11" t="s">
        <v>225</v>
      </c>
      <c r="J198" s="11" t="s">
        <v>514</v>
      </c>
      <c r="K198" s="11">
        <v>500</v>
      </c>
      <c r="L198" s="11" t="s">
        <v>515</v>
      </c>
      <c r="M198" s="11">
        <v>2.5</v>
      </c>
      <c r="N198" s="14">
        <v>0</v>
      </c>
      <c r="O198" s="14">
        <v>105147.48</v>
      </c>
      <c r="P198" s="11" t="s">
        <v>37</v>
      </c>
      <c r="Q198" s="15">
        <v>2027</v>
      </c>
      <c r="R198" s="15">
        <v>2028</v>
      </c>
      <c r="S198" s="15">
        <v>2099</v>
      </c>
      <c r="V198" s="15"/>
      <c r="Y198" s="11"/>
    </row>
    <row r="199" spans="1:25" x14ac:dyDescent="0.3">
      <c r="A199" s="12">
        <v>428</v>
      </c>
      <c r="B199" s="15">
        <v>24676</v>
      </c>
      <c r="C199" s="12" t="s">
        <v>33</v>
      </c>
      <c r="D199" s="11" t="s">
        <v>402</v>
      </c>
      <c r="E199" s="12" t="s">
        <v>51</v>
      </c>
      <c r="F199" s="11" t="s">
        <v>217</v>
      </c>
      <c r="G199" s="11" t="s">
        <v>225</v>
      </c>
      <c r="H199" s="11" t="s">
        <v>219</v>
      </c>
      <c r="I199" s="11">
        <v>0</v>
      </c>
      <c r="J199" s="11" t="s">
        <v>516</v>
      </c>
      <c r="K199" s="11">
        <v>230</v>
      </c>
      <c r="L199" s="11" t="s">
        <v>517</v>
      </c>
      <c r="M199" s="11">
        <v>138</v>
      </c>
      <c r="N199" s="14">
        <v>0</v>
      </c>
      <c r="O199" s="14">
        <v>144459.15</v>
      </c>
      <c r="P199" s="11" t="s">
        <v>37</v>
      </c>
      <c r="Q199" s="15">
        <v>2027</v>
      </c>
      <c r="R199" s="15">
        <v>2028</v>
      </c>
      <c r="S199" s="15">
        <v>2099</v>
      </c>
      <c r="V199" s="15"/>
      <c r="Y199" s="11"/>
    </row>
    <row r="200" spans="1:25" x14ac:dyDescent="0.3">
      <c r="A200" s="12">
        <v>431</v>
      </c>
      <c r="B200" s="15">
        <v>24625</v>
      </c>
      <c r="C200" s="12" t="s">
        <v>33</v>
      </c>
      <c r="D200" s="11" t="s">
        <v>518</v>
      </c>
      <c r="E200" s="12" t="s">
        <v>51</v>
      </c>
      <c r="F200" s="11" t="s">
        <v>35</v>
      </c>
      <c r="G200" s="11" t="s">
        <v>120</v>
      </c>
      <c r="H200" s="11" t="s">
        <v>120</v>
      </c>
      <c r="I200" s="11">
        <v>0</v>
      </c>
      <c r="J200" s="11" t="s">
        <v>519</v>
      </c>
      <c r="K200" s="11">
        <v>230</v>
      </c>
      <c r="L200" s="11" t="s">
        <v>520</v>
      </c>
      <c r="M200" s="11">
        <v>27.4</v>
      </c>
      <c r="N200" s="14">
        <v>0</v>
      </c>
      <c r="O200" s="14">
        <v>155711.98000000001</v>
      </c>
      <c r="P200" s="11" t="s">
        <v>37</v>
      </c>
      <c r="Q200" s="15">
        <v>2027</v>
      </c>
      <c r="R200" s="15">
        <v>2028</v>
      </c>
      <c r="S200" s="15">
        <v>2099</v>
      </c>
      <c r="V200" s="15"/>
      <c r="Y200" s="11"/>
    </row>
    <row r="201" spans="1:25" x14ac:dyDescent="0.3">
      <c r="A201" s="12">
        <v>432</v>
      </c>
      <c r="B201" s="15">
        <v>24088</v>
      </c>
      <c r="C201" s="12" t="s">
        <v>47</v>
      </c>
      <c r="D201" s="11" t="s">
        <v>240</v>
      </c>
      <c r="E201" s="12" t="s">
        <v>51</v>
      </c>
      <c r="F201" s="11" t="s">
        <v>44</v>
      </c>
      <c r="G201" s="11" t="s">
        <v>241</v>
      </c>
      <c r="H201" s="11" t="s">
        <v>241</v>
      </c>
      <c r="I201" s="11">
        <v>0</v>
      </c>
      <c r="J201" s="11" t="s">
        <v>521</v>
      </c>
      <c r="K201" s="11">
        <v>230</v>
      </c>
      <c r="L201" s="11" t="s">
        <v>522</v>
      </c>
      <c r="M201" s="11">
        <v>190</v>
      </c>
      <c r="N201" s="14">
        <v>0</v>
      </c>
      <c r="O201" s="14">
        <v>272371.45</v>
      </c>
      <c r="P201" s="11" t="s">
        <v>37</v>
      </c>
      <c r="Q201" s="15">
        <v>2027</v>
      </c>
      <c r="R201" s="15">
        <v>2028</v>
      </c>
      <c r="S201" s="15">
        <v>2099</v>
      </c>
      <c r="V201" s="15"/>
      <c r="Y201" s="11"/>
    </row>
    <row r="202" spans="1:25" x14ac:dyDescent="0.3">
      <c r="A202" s="12">
        <v>442</v>
      </c>
      <c r="B202" s="15">
        <v>25526</v>
      </c>
      <c r="C202" s="12" t="s">
        <v>38</v>
      </c>
      <c r="D202" s="11" t="s">
        <v>523</v>
      </c>
      <c r="E202" s="12" t="s">
        <v>51</v>
      </c>
      <c r="F202" s="11" t="s">
        <v>44</v>
      </c>
      <c r="G202" s="11" t="s">
        <v>45</v>
      </c>
      <c r="H202" s="11" t="s">
        <v>45</v>
      </c>
      <c r="I202" s="11">
        <v>0</v>
      </c>
      <c r="J202" s="11" t="s">
        <v>524</v>
      </c>
      <c r="K202" s="11">
        <v>230</v>
      </c>
      <c r="L202" s="11" t="s">
        <v>525</v>
      </c>
      <c r="M202" s="11">
        <v>79.2</v>
      </c>
      <c r="N202" s="14">
        <v>0</v>
      </c>
      <c r="O202" s="14">
        <v>118277.17</v>
      </c>
      <c r="P202" s="11" t="s">
        <v>37</v>
      </c>
      <c r="Q202" s="15">
        <v>2028</v>
      </c>
      <c r="R202" s="15">
        <v>2029</v>
      </c>
      <c r="S202" s="15">
        <v>2099</v>
      </c>
      <c r="V202" s="15"/>
      <c r="Y202" s="11"/>
    </row>
    <row r="203" spans="1:25" x14ac:dyDescent="0.3">
      <c r="A203" s="12">
        <v>445</v>
      </c>
      <c r="B203" s="15">
        <v>25459</v>
      </c>
      <c r="C203" s="12" t="s">
        <v>38</v>
      </c>
      <c r="D203" s="11" t="s">
        <v>526</v>
      </c>
      <c r="E203" s="12" t="s">
        <v>57</v>
      </c>
      <c r="F203" s="11" t="s">
        <v>40</v>
      </c>
      <c r="G203" s="11" t="s">
        <v>105</v>
      </c>
      <c r="H203" s="11" t="s">
        <v>105</v>
      </c>
      <c r="I203" s="11" t="s">
        <v>105</v>
      </c>
      <c r="J203" s="11" t="s">
        <v>527</v>
      </c>
      <c r="K203" s="11">
        <v>230</v>
      </c>
      <c r="L203" s="11" t="s">
        <v>528</v>
      </c>
      <c r="M203" s="11">
        <v>1</v>
      </c>
      <c r="N203" s="14">
        <v>0</v>
      </c>
      <c r="O203" s="14">
        <v>24503.42</v>
      </c>
      <c r="P203" s="11" t="s">
        <v>37</v>
      </c>
      <c r="Q203" s="15">
        <v>2028</v>
      </c>
      <c r="R203" s="15">
        <v>2029</v>
      </c>
      <c r="S203" s="15">
        <v>2099</v>
      </c>
      <c r="V203" s="15"/>
      <c r="Y203" s="11"/>
    </row>
    <row r="204" spans="1:25" x14ac:dyDescent="0.3">
      <c r="A204" s="12">
        <v>447</v>
      </c>
      <c r="B204" s="15">
        <v>25457</v>
      </c>
      <c r="C204" s="12" t="s">
        <v>38</v>
      </c>
      <c r="D204" s="11" t="s">
        <v>526</v>
      </c>
      <c r="E204" s="12" t="s">
        <v>51</v>
      </c>
      <c r="F204" s="11" t="s">
        <v>40</v>
      </c>
      <c r="G204" s="11" t="s">
        <v>105</v>
      </c>
      <c r="H204" s="11" t="s">
        <v>105</v>
      </c>
      <c r="I204" s="11">
        <v>0</v>
      </c>
      <c r="J204" s="11" t="s">
        <v>529</v>
      </c>
      <c r="K204" s="11">
        <v>230</v>
      </c>
      <c r="L204" s="11" t="s">
        <v>530</v>
      </c>
      <c r="M204" s="11">
        <v>131</v>
      </c>
      <c r="N204" s="14">
        <v>0</v>
      </c>
      <c r="O204" s="14">
        <v>205325.02</v>
      </c>
      <c r="P204" s="11" t="s">
        <v>37</v>
      </c>
      <c r="Q204" s="15">
        <v>2028</v>
      </c>
      <c r="R204" s="15">
        <v>2029</v>
      </c>
      <c r="S204" s="15">
        <v>2099</v>
      </c>
      <c r="V204" s="15"/>
      <c r="Y204" s="11"/>
    </row>
    <row r="205" spans="1:25" x14ac:dyDescent="0.3">
      <c r="A205" s="12">
        <v>448</v>
      </c>
      <c r="B205" s="15">
        <v>25456</v>
      </c>
      <c r="C205" s="12" t="s">
        <v>38</v>
      </c>
      <c r="D205" s="11" t="s">
        <v>526</v>
      </c>
      <c r="E205" s="12" t="s">
        <v>51</v>
      </c>
      <c r="F205" s="11" t="s">
        <v>40</v>
      </c>
      <c r="G205" s="11" t="s">
        <v>105</v>
      </c>
      <c r="H205" s="11" t="s">
        <v>105</v>
      </c>
      <c r="I205" s="11">
        <v>0</v>
      </c>
      <c r="J205" s="11" t="s">
        <v>531</v>
      </c>
      <c r="K205" s="11">
        <v>230</v>
      </c>
      <c r="L205" s="11" t="s">
        <v>532</v>
      </c>
      <c r="M205" s="11">
        <v>160</v>
      </c>
      <c r="N205" s="14">
        <v>0</v>
      </c>
      <c r="O205" s="14">
        <v>231939.02</v>
      </c>
      <c r="P205" s="11" t="s">
        <v>37</v>
      </c>
      <c r="Q205" s="15">
        <v>2028</v>
      </c>
      <c r="R205" s="15">
        <v>2029</v>
      </c>
      <c r="S205" s="15">
        <v>2099</v>
      </c>
      <c r="V205" s="15"/>
      <c r="Y205" s="11"/>
    </row>
    <row r="206" spans="1:25" x14ac:dyDescent="0.3">
      <c r="A206" s="12">
        <v>452</v>
      </c>
      <c r="B206" s="15">
        <v>25451</v>
      </c>
      <c r="C206" s="12" t="s">
        <v>38</v>
      </c>
      <c r="D206" s="11" t="s">
        <v>526</v>
      </c>
      <c r="E206" s="12" t="s">
        <v>57</v>
      </c>
      <c r="F206" s="11" t="s">
        <v>40</v>
      </c>
      <c r="G206" s="11" t="s">
        <v>105</v>
      </c>
      <c r="H206" s="11" t="s">
        <v>105</v>
      </c>
      <c r="I206" s="11" t="s">
        <v>105</v>
      </c>
      <c r="J206" s="11" t="s">
        <v>533</v>
      </c>
      <c r="K206" s="11">
        <v>230</v>
      </c>
      <c r="L206" s="11" t="s">
        <v>534</v>
      </c>
      <c r="M206" s="11">
        <v>3</v>
      </c>
      <c r="N206" s="14">
        <v>0</v>
      </c>
      <c r="O206" s="14">
        <v>26066.880000000001</v>
      </c>
      <c r="P206" s="11" t="s">
        <v>42</v>
      </c>
      <c r="Q206" s="15">
        <v>2028</v>
      </c>
      <c r="R206" s="15">
        <v>2029</v>
      </c>
      <c r="S206" s="15">
        <v>2099</v>
      </c>
      <c r="V206" s="15"/>
      <c r="Y206" s="11"/>
    </row>
    <row r="207" spans="1:25" x14ac:dyDescent="0.3">
      <c r="A207" s="12">
        <v>453</v>
      </c>
      <c r="B207" s="15">
        <v>25450</v>
      </c>
      <c r="C207" s="12" t="s">
        <v>38</v>
      </c>
      <c r="D207" s="11" t="s">
        <v>526</v>
      </c>
      <c r="E207" s="12" t="s">
        <v>57</v>
      </c>
      <c r="F207" s="11" t="s">
        <v>40</v>
      </c>
      <c r="G207" s="11" t="s">
        <v>105</v>
      </c>
      <c r="H207" s="11" t="s">
        <v>105</v>
      </c>
      <c r="I207" s="11" t="s">
        <v>105</v>
      </c>
      <c r="J207" s="11" t="s">
        <v>535</v>
      </c>
      <c r="K207" s="11">
        <v>230</v>
      </c>
      <c r="L207" s="11" t="s">
        <v>536</v>
      </c>
      <c r="M207" s="11">
        <v>0.1</v>
      </c>
      <c r="N207" s="14">
        <v>0</v>
      </c>
      <c r="O207" s="14">
        <v>23750.83</v>
      </c>
      <c r="P207" s="11" t="s">
        <v>42</v>
      </c>
      <c r="Q207" s="15">
        <v>2028</v>
      </c>
      <c r="R207" s="15">
        <v>2029</v>
      </c>
      <c r="S207" s="15">
        <v>2099</v>
      </c>
      <c r="V207" s="15"/>
      <c r="Y207" s="11"/>
    </row>
    <row r="208" spans="1:25" x14ac:dyDescent="0.3">
      <c r="A208" s="12">
        <v>454</v>
      </c>
      <c r="B208" s="15">
        <v>25356</v>
      </c>
      <c r="C208" s="12" t="s">
        <v>33</v>
      </c>
      <c r="D208" s="11" t="s">
        <v>537</v>
      </c>
      <c r="E208" s="12" t="s">
        <v>51</v>
      </c>
      <c r="F208" s="11" t="s">
        <v>35</v>
      </c>
      <c r="G208" s="11" t="s">
        <v>117</v>
      </c>
      <c r="H208" s="11" t="s">
        <v>117</v>
      </c>
      <c r="I208" s="11">
        <v>0</v>
      </c>
      <c r="J208" s="11" t="s">
        <v>538</v>
      </c>
      <c r="K208" s="11">
        <v>230</v>
      </c>
      <c r="L208" s="11" t="s">
        <v>539</v>
      </c>
      <c r="M208" s="11">
        <v>5</v>
      </c>
      <c r="N208" s="14">
        <v>0</v>
      </c>
      <c r="O208" s="14">
        <v>29571.279999999999</v>
      </c>
      <c r="P208" s="11" t="s">
        <v>37</v>
      </c>
      <c r="Q208" s="15">
        <v>2028</v>
      </c>
      <c r="R208" s="15">
        <v>2029</v>
      </c>
      <c r="S208" s="15">
        <v>2099</v>
      </c>
      <c r="V208" s="15"/>
      <c r="Y208" s="11"/>
    </row>
    <row r="209" spans="1:25" x14ac:dyDescent="0.3">
      <c r="A209" s="12">
        <v>455</v>
      </c>
      <c r="B209" s="15">
        <v>25355</v>
      </c>
      <c r="C209" s="12" t="s">
        <v>33</v>
      </c>
      <c r="D209" s="11" t="s">
        <v>537</v>
      </c>
      <c r="E209" s="12" t="s">
        <v>51</v>
      </c>
      <c r="F209" s="11" t="s">
        <v>35</v>
      </c>
      <c r="G209" s="11" t="s">
        <v>117</v>
      </c>
      <c r="H209" s="11" t="s">
        <v>117</v>
      </c>
      <c r="I209" s="11">
        <v>0</v>
      </c>
      <c r="J209" s="11" t="s">
        <v>540</v>
      </c>
      <c r="K209" s="11">
        <v>230</v>
      </c>
      <c r="L209" s="11" t="s">
        <v>539</v>
      </c>
      <c r="M209" s="11">
        <v>5</v>
      </c>
      <c r="N209" s="14">
        <v>0</v>
      </c>
      <c r="O209" s="14">
        <v>29571.279999999999</v>
      </c>
      <c r="P209" s="11" t="s">
        <v>37</v>
      </c>
      <c r="Q209" s="15">
        <v>2028</v>
      </c>
      <c r="R209" s="15">
        <v>2029</v>
      </c>
      <c r="S209" s="15">
        <v>2099</v>
      </c>
      <c r="V209" s="15"/>
      <c r="Y209" s="11"/>
    </row>
    <row r="210" spans="1:25" x14ac:dyDescent="0.3">
      <c r="A210" s="12">
        <v>456</v>
      </c>
      <c r="B210" s="15">
        <v>25354</v>
      </c>
      <c r="C210" s="12" t="s">
        <v>33</v>
      </c>
      <c r="D210" s="11" t="s">
        <v>537</v>
      </c>
      <c r="E210" s="12" t="s">
        <v>51</v>
      </c>
      <c r="F210" s="11" t="s">
        <v>35</v>
      </c>
      <c r="G210" s="11" t="s">
        <v>120</v>
      </c>
      <c r="H210" s="11" t="s">
        <v>120</v>
      </c>
      <c r="I210" s="11">
        <v>0</v>
      </c>
      <c r="J210" s="11" t="s">
        <v>541</v>
      </c>
      <c r="K210" s="11">
        <v>230</v>
      </c>
      <c r="L210" s="11" t="s">
        <v>542</v>
      </c>
      <c r="M210" s="11">
        <v>7</v>
      </c>
      <c r="N210" s="14">
        <v>0</v>
      </c>
      <c r="O210" s="14">
        <v>32501.57</v>
      </c>
      <c r="P210" s="11" t="s">
        <v>42</v>
      </c>
      <c r="Q210" s="15">
        <v>2028</v>
      </c>
      <c r="R210" s="15">
        <v>2029</v>
      </c>
      <c r="S210" s="15">
        <v>2099</v>
      </c>
      <c r="V210" s="15"/>
      <c r="Y210" s="11"/>
    </row>
    <row r="211" spans="1:25" x14ac:dyDescent="0.3">
      <c r="A211" s="12">
        <v>457</v>
      </c>
      <c r="B211" s="15">
        <v>25353</v>
      </c>
      <c r="C211" s="12" t="s">
        <v>33</v>
      </c>
      <c r="D211" s="11" t="s">
        <v>537</v>
      </c>
      <c r="E211" s="12" t="s">
        <v>51</v>
      </c>
      <c r="F211" s="11" t="s">
        <v>35</v>
      </c>
      <c r="G211" s="11" t="s">
        <v>120</v>
      </c>
      <c r="H211" s="11" t="s">
        <v>120</v>
      </c>
      <c r="I211" s="11">
        <v>0</v>
      </c>
      <c r="J211" s="11" t="s">
        <v>543</v>
      </c>
      <c r="K211" s="11">
        <v>230</v>
      </c>
      <c r="L211" s="11" t="s">
        <v>542</v>
      </c>
      <c r="M211" s="11">
        <v>7</v>
      </c>
      <c r="N211" s="14">
        <v>0</v>
      </c>
      <c r="O211" s="14">
        <v>32857.839999999997</v>
      </c>
      <c r="P211" s="11" t="s">
        <v>37</v>
      </c>
      <c r="Q211" s="15">
        <v>2028</v>
      </c>
      <c r="R211" s="15">
        <v>2029</v>
      </c>
      <c r="S211" s="15">
        <v>2099</v>
      </c>
      <c r="V211" s="15"/>
      <c r="Y211" s="11"/>
    </row>
    <row r="212" spans="1:25" x14ac:dyDescent="0.3">
      <c r="A212" s="12">
        <v>459</v>
      </c>
      <c r="B212" s="15">
        <v>25349</v>
      </c>
      <c r="C212" s="12" t="s">
        <v>33</v>
      </c>
      <c r="D212" s="11" t="s">
        <v>537</v>
      </c>
      <c r="E212" s="12" t="s">
        <v>57</v>
      </c>
      <c r="F212" s="11" t="s">
        <v>35</v>
      </c>
      <c r="G212" s="11" t="s">
        <v>120</v>
      </c>
      <c r="H212" s="11" t="s">
        <v>36</v>
      </c>
      <c r="I212" s="11" t="s">
        <v>120</v>
      </c>
      <c r="J212" s="11" t="s">
        <v>544</v>
      </c>
      <c r="K212" s="11">
        <v>230</v>
      </c>
      <c r="L212" s="11" t="s">
        <v>545</v>
      </c>
      <c r="M212" s="11">
        <v>14</v>
      </c>
      <c r="N212" s="14">
        <v>0</v>
      </c>
      <c r="O212" s="14">
        <v>16569.169999999998</v>
      </c>
      <c r="P212" s="11" t="s">
        <v>37</v>
      </c>
      <c r="Q212" s="15">
        <v>2028</v>
      </c>
      <c r="R212" s="15">
        <v>2029</v>
      </c>
      <c r="S212" s="15">
        <v>2099</v>
      </c>
      <c r="V212" s="15"/>
      <c r="Y212" s="11"/>
    </row>
    <row r="213" spans="1:25" x14ac:dyDescent="0.3">
      <c r="A213" s="12">
        <v>460</v>
      </c>
      <c r="B213" s="15">
        <v>25348</v>
      </c>
      <c r="C213" s="12" t="s">
        <v>33</v>
      </c>
      <c r="D213" s="11" t="s">
        <v>537</v>
      </c>
      <c r="E213" s="12" t="s">
        <v>57</v>
      </c>
      <c r="F213" s="11" t="s">
        <v>35</v>
      </c>
      <c r="G213" s="11" t="s">
        <v>120</v>
      </c>
      <c r="H213" s="11" t="s">
        <v>36</v>
      </c>
      <c r="I213" s="11" t="s">
        <v>120</v>
      </c>
      <c r="J213" s="11" t="s">
        <v>546</v>
      </c>
      <c r="K213" s="11">
        <v>230</v>
      </c>
      <c r="L213" s="11" t="s">
        <v>547</v>
      </c>
      <c r="M213" s="11">
        <v>4</v>
      </c>
      <c r="N213" s="14">
        <v>0</v>
      </c>
      <c r="O213" s="14">
        <v>14867.59</v>
      </c>
      <c r="P213" s="11" t="s">
        <v>37</v>
      </c>
      <c r="Q213" s="15">
        <v>2028</v>
      </c>
      <c r="R213" s="15">
        <v>2029</v>
      </c>
      <c r="S213" s="15">
        <v>2099</v>
      </c>
      <c r="V213" s="15"/>
      <c r="Y213" s="11"/>
    </row>
    <row r="214" spans="1:25" x14ac:dyDescent="0.3">
      <c r="A214" s="12">
        <v>461</v>
      </c>
      <c r="B214" s="15">
        <v>25347</v>
      </c>
      <c r="C214" s="12" t="s">
        <v>33</v>
      </c>
      <c r="D214" s="11" t="s">
        <v>537</v>
      </c>
      <c r="E214" s="12" t="s">
        <v>57</v>
      </c>
      <c r="F214" s="11" t="s">
        <v>35</v>
      </c>
      <c r="G214" s="11" t="s">
        <v>120</v>
      </c>
      <c r="H214" s="11" t="s">
        <v>36</v>
      </c>
      <c r="I214" s="11" t="s">
        <v>120</v>
      </c>
      <c r="J214" s="11" t="s">
        <v>548</v>
      </c>
      <c r="K214" s="11">
        <v>230</v>
      </c>
      <c r="L214" s="11" t="s">
        <v>547</v>
      </c>
      <c r="M214" s="11">
        <v>4</v>
      </c>
      <c r="N214" s="14">
        <v>0</v>
      </c>
      <c r="O214" s="14">
        <v>14867.59</v>
      </c>
      <c r="P214" s="11" t="s">
        <v>37</v>
      </c>
      <c r="Q214" s="15">
        <v>2028</v>
      </c>
      <c r="R214" s="15">
        <v>2029</v>
      </c>
      <c r="S214" s="15">
        <v>2099</v>
      </c>
      <c r="V214" s="15"/>
      <c r="Y214" s="11"/>
    </row>
    <row r="215" spans="1:25" x14ac:dyDescent="0.3">
      <c r="A215" s="12">
        <v>462</v>
      </c>
      <c r="B215" s="15">
        <v>25344</v>
      </c>
      <c r="C215" s="12" t="s">
        <v>33</v>
      </c>
      <c r="D215" s="11" t="s">
        <v>537</v>
      </c>
      <c r="E215" s="12" t="s">
        <v>57</v>
      </c>
      <c r="F215" s="11" t="s">
        <v>35</v>
      </c>
      <c r="G215" s="11" t="s">
        <v>120</v>
      </c>
      <c r="H215" s="11" t="s">
        <v>36</v>
      </c>
      <c r="I215" s="11" t="s">
        <v>120</v>
      </c>
      <c r="J215" s="11" t="s">
        <v>549</v>
      </c>
      <c r="K215" s="11">
        <v>230</v>
      </c>
      <c r="L215" s="11" t="s">
        <v>550</v>
      </c>
      <c r="M215" s="11">
        <v>14</v>
      </c>
      <c r="N215" s="14">
        <v>0</v>
      </c>
      <c r="O215" s="14">
        <v>36836.26</v>
      </c>
      <c r="P215" s="11" t="s">
        <v>37</v>
      </c>
      <c r="Q215" s="15">
        <v>2028</v>
      </c>
      <c r="R215" s="15">
        <v>2029</v>
      </c>
      <c r="S215" s="15">
        <v>2099</v>
      </c>
      <c r="V215" s="15"/>
      <c r="Y215" s="11"/>
    </row>
    <row r="216" spans="1:25" x14ac:dyDescent="0.3">
      <c r="A216" s="12">
        <v>463</v>
      </c>
      <c r="B216" s="15">
        <v>25343</v>
      </c>
      <c r="C216" s="12" t="s">
        <v>33</v>
      </c>
      <c r="D216" s="11" t="s">
        <v>537</v>
      </c>
      <c r="E216" s="12" t="s">
        <v>57</v>
      </c>
      <c r="F216" s="11" t="s">
        <v>35</v>
      </c>
      <c r="G216" s="11" t="s">
        <v>120</v>
      </c>
      <c r="H216" s="11" t="s">
        <v>36</v>
      </c>
      <c r="I216" s="11" t="s">
        <v>120</v>
      </c>
      <c r="J216" s="11" t="s">
        <v>551</v>
      </c>
      <c r="K216" s="11">
        <v>230</v>
      </c>
      <c r="L216" s="11" t="s">
        <v>552</v>
      </c>
      <c r="M216" s="11">
        <v>2</v>
      </c>
      <c r="N216" s="14">
        <v>0</v>
      </c>
      <c r="O216" s="14">
        <v>12500.57</v>
      </c>
      <c r="P216" s="11" t="s">
        <v>37</v>
      </c>
      <c r="Q216" s="15">
        <v>2028</v>
      </c>
      <c r="R216" s="15">
        <v>2029</v>
      </c>
      <c r="S216" s="15">
        <v>2099</v>
      </c>
      <c r="V216" s="15"/>
      <c r="Y216" s="11"/>
    </row>
    <row r="217" spans="1:25" x14ac:dyDescent="0.3">
      <c r="A217" s="12">
        <v>464</v>
      </c>
      <c r="B217" s="15">
        <v>25340</v>
      </c>
      <c r="C217" s="12" t="s">
        <v>33</v>
      </c>
      <c r="D217" s="11" t="s">
        <v>537</v>
      </c>
      <c r="E217" s="12" t="s">
        <v>51</v>
      </c>
      <c r="F217" s="11" t="s">
        <v>35</v>
      </c>
      <c r="G217" s="11" t="s">
        <v>120</v>
      </c>
      <c r="H217" s="11" t="s">
        <v>117</v>
      </c>
      <c r="I217" s="11">
        <v>0</v>
      </c>
      <c r="J217" s="11" t="s">
        <v>553</v>
      </c>
      <c r="K217" s="11">
        <v>500</v>
      </c>
      <c r="L217" s="11" t="s">
        <v>554</v>
      </c>
      <c r="M217" s="11">
        <v>163</v>
      </c>
      <c r="N217" s="14">
        <v>0</v>
      </c>
      <c r="O217" s="14">
        <v>435018.09</v>
      </c>
      <c r="P217" s="11" t="s">
        <v>37</v>
      </c>
      <c r="Q217" s="15">
        <v>2028</v>
      </c>
      <c r="R217" s="15">
        <v>2029</v>
      </c>
      <c r="S217" s="15">
        <v>2099</v>
      </c>
      <c r="V217" s="15"/>
      <c r="Y217" s="11"/>
    </row>
    <row r="218" spans="1:25" x14ac:dyDescent="0.3">
      <c r="A218" s="12">
        <v>465</v>
      </c>
      <c r="B218" s="15">
        <v>25339</v>
      </c>
      <c r="C218" s="12" t="s">
        <v>33</v>
      </c>
      <c r="D218" s="11" t="s">
        <v>537</v>
      </c>
      <c r="E218" s="12" t="s">
        <v>51</v>
      </c>
      <c r="F218" s="11" t="s">
        <v>35</v>
      </c>
      <c r="G218" s="11" t="s">
        <v>117</v>
      </c>
      <c r="H218" s="11" t="s">
        <v>36</v>
      </c>
      <c r="I218" s="11">
        <v>0</v>
      </c>
      <c r="J218" s="11" t="s">
        <v>555</v>
      </c>
      <c r="K218" s="11">
        <v>500</v>
      </c>
      <c r="L218" s="11" t="s">
        <v>556</v>
      </c>
      <c r="M218" s="11">
        <v>226</v>
      </c>
      <c r="N218" s="14">
        <v>0</v>
      </c>
      <c r="O218" s="14">
        <v>593496.06999999995</v>
      </c>
      <c r="P218" s="11" t="s">
        <v>37</v>
      </c>
      <c r="Q218" s="15">
        <v>2028</v>
      </c>
      <c r="R218" s="15">
        <v>2029</v>
      </c>
      <c r="S218" s="15">
        <v>2099</v>
      </c>
      <c r="V218" s="15"/>
      <c r="Y218" s="11"/>
    </row>
    <row r="219" spans="1:25" x14ac:dyDescent="0.3">
      <c r="A219" s="12">
        <v>467</v>
      </c>
      <c r="B219" s="15">
        <v>25337</v>
      </c>
      <c r="C219" s="12" t="s">
        <v>33</v>
      </c>
      <c r="D219" s="11" t="s">
        <v>537</v>
      </c>
      <c r="E219" s="12" t="s">
        <v>51</v>
      </c>
      <c r="F219" s="11" t="s">
        <v>35</v>
      </c>
      <c r="G219" s="11" t="s">
        <v>120</v>
      </c>
      <c r="H219" s="11" t="s">
        <v>36</v>
      </c>
      <c r="I219" s="11">
        <v>0</v>
      </c>
      <c r="J219" s="11" t="s">
        <v>557</v>
      </c>
      <c r="K219" s="11">
        <v>500</v>
      </c>
      <c r="L219" s="11" t="s">
        <v>558</v>
      </c>
      <c r="M219" s="11">
        <v>365</v>
      </c>
      <c r="N219" s="14">
        <v>0</v>
      </c>
      <c r="O219" s="14">
        <v>948552.38</v>
      </c>
      <c r="P219" s="11" t="s">
        <v>37</v>
      </c>
      <c r="Q219" s="15">
        <v>2028</v>
      </c>
      <c r="R219" s="15">
        <v>2029</v>
      </c>
      <c r="S219" s="15">
        <v>2099</v>
      </c>
      <c r="V219" s="15"/>
      <c r="Y219" s="11"/>
    </row>
    <row r="220" spans="1:25" x14ac:dyDescent="0.3">
      <c r="A220" s="12">
        <v>468</v>
      </c>
      <c r="B220" s="15">
        <v>25335</v>
      </c>
      <c r="C220" s="12" t="s">
        <v>33</v>
      </c>
      <c r="D220" s="11" t="s">
        <v>537</v>
      </c>
      <c r="E220" s="12" t="s">
        <v>57</v>
      </c>
      <c r="F220" s="11" t="s">
        <v>35</v>
      </c>
      <c r="G220" s="11" t="s">
        <v>120</v>
      </c>
      <c r="H220" s="11" t="s">
        <v>120</v>
      </c>
      <c r="I220" s="11" t="s">
        <v>120</v>
      </c>
      <c r="J220" s="11" t="s">
        <v>559</v>
      </c>
      <c r="K220" s="11">
        <v>500</v>
      </c>
      <c r="L220" s="11" t="s">
        <v>560</v>
      </c>
      <c r="M220" s="11">
        <v>4</v>
      </c>
      <c r="N220" s="14">
        <v>0</v>
      </c>
      <c r="O220" s="14">
        <v>34231.870000000003</v>
      </c>
      <c r="P220" s="11" t="s">
        <v>37</v>
      </c>
      <c r="Q220" s="15">
        <v>2028</v>
      </c>
      <c r="R220" s="15">
        <v>2029</v>
      </c>
      <c r="S220" s="15">
        <v>2099</v>
      </c>
      <c r="V220" s="15"/>
      <c r="Y220" s="11"/>
    </row>
    <row r="221" spans="1:25" x14ac:dyDescent="0.3">
      <c r="A221" s="12">
        <v>470</v>
      </c>
      <c r="B221" s="15">
        <v>25224</v>
      </c>
      <c r="C221" s="12" t="s">
        <v>33</v>
      </c>
      <c r="D221" s="11" t="s">
        <v>561</v>
      </c>
      <c r="E221" s="12" t="s">
        <v>51</v>
      </c>
      <c r="F221" s="11" t="s">
        <v>35</v>
      </c>
      <c r="G221" s="11" t="s">
        <v>146</v>
      </c>
      <c r="H221" s="11" t="s">
        <v>146</v>
      </c>
      <c r="I221" s="11">
        <v>0</v>
      </c>
      <c r="J221" s="11" t="s">
        <v>562</v>
      </c>
      <c r="K221" s="11">
        <v>230</v>
      </c>
      <c r="L221" s="11" t="s">
        <v>563</v>
      </c>
      <c r="M221" s="11">
        <v>9.5</v>
      </c>
      <c r="N221" s="14">
        <v>0</v>
      </c>
      <c r="O221" s="14">
        <v>11379.15</v>
      </c>
      <c r="P221" s="11" t="s">
        <v>37</v>
      </c>
      <c r="Q221" s="15">
        <v>2028</v>
      </c>
      <c r="R221" s="15">
        <v>2029</v>
      </c>
      <c r="S221" s="15">
        <v>2099</v>
      </c>
      <c r="V221" s="15"/>
      <c r="Y221" s="11"/>
    </row>
    <row r="222" spans="1:25" x14ac:dyDescent="0.3">
      <c r="A222" s="12">
        <v>471</v>
      </c>
      <c r="B222" s="15">
        <v>25223</v>
      </c>
      <c r="C222" s="12" t="s">
        <v>33</v>
      </c>
      <c r="D222" s="11" t="s">
        <v>561</v>
      </c>
      <c r="E222" s="12" t="s">
        <v>57</v>
      </c>
      <c r="F222" s="11" t="s">
        <v>35</v>
      </c>
      <c r="G222" s="11" t="s">
        <v>146</v>
      </c>
      <c r="H222" s="11" t="s">
        <v>146</v>
      </c>
      <c r="I222" s="11" t="s">
        <v>146</v>
      </c>
      <c r="J222" s="11" t="s">
        <v>564</v>
      </c>
      <c r="K222" s="11">
        <v>230</v>
      </c>
      <c r="L222" s="11" t="s">
        <v>565</v>
      </c>
      <c r="M222" s="11">
        <v>1</v>
      </c>
      <c r="N222" s="14">
        <v>0</v>
      </c>
      <c r="O222" s="14">
        <v>23190.400000000001</v>
      </c>
      <c r="P222" s="11" t="s">
        <v>37</v>
      </c>
      <c r="Q222" s="15">
        <v>2028</v>
      </c>
      <c r="R222" s="15">
        <v>2029</v>
      </c>
      <c r="S222" s="15">
        <v>2099</v>
      </c>
      <c r="V222" s="15"/>
      <c r="Y222" s="11"/>
    </row>
    <row r="223" spans="1:25" x14ac:dyDescent="0.3">
      <c r="A223" s="12">
        <v>472</v>
      </c>
      <c r="B223" s="15">
        <v>25222</v>
      </c>
      <c r="C223" s="12" t="s">
        <v>33</v>
      </c>
      <c r="D223" s="11" t="s">
        <v>561</v>
      </c>
      <c r="E223" s="12" t="s">
        <v>57</v>
      </c>
      <c r="F223" s="11" t="s">
        <v>35</v>
      </c>
      <c r="G223" s="11" t="s">
        <v>146</v>
      </c>
      <c r="H223" s="11" t="s">
        <v>146</v>
      </c>
      <c r="I223" s="11" t="s">
        <v>146</v>
      </c>
      <c r="J223" s="11" t="s">
        <v>566</v>
      </c>
      <c r="K223" s="11">
        <v>230</v>
      </c>
      <c r="L223" s="11" t="s">
        <v>567</v>
      </c>
      <c r="M223" s="11">
        <v>3.4</v>
      </c>
      <c r="N223" s="14">
        <v>0</v>
      </c>
      <c r="O223" s="14">
        <v>24172.91</v>
      </c>
      <c r="P223" s="11" t="s">
        <v>37</v>
      </c>
      <c r="Q223" s="15">
        <v>2028</v>
      </c>
      <c r="R223" s="15">
        <v>2029</v>
      </c>
      <c r="S223" s="15">
        <v>2099</v>
      </c>
      <c r="V223" s="15"/>
      <c r="Y223" s="11"/>
    </row>
    <row r="224" spans="1:25" x14ac:dyDescent="0.3">
      <c r="A224" s="12">
        <v>473</v>
      </c>
      <c r="B224" s="15">
        <v>25221</v>
      </c>
      <c r="C224" s="12" t="s">
        <v>33</v>
      </c>
      <c r="D224" s="11" t="s">
        <v>561</v>
      </c>
      <c r="E224" s="12" t="s">
        <v>51</v>
      </c>
      <c r="F224" s="11" t="s">
        <v>35</v>
      </c>
      <c r="G224" s="11" t="s">
        <v>146</v>
      </c>
      <c r="H224" s="11" t="s">
        <v>146</v>
      </c>
      <c r="I224" s="11">
        <v>0</v>
      </c>
      <c r="J224" s="11" t="s">
        <v>568</v>
      </c>
      <c r="K224" s="11">
        <v>230</v>
      </c>
      <c r="L224" s="11" t="s">
        <v>569</v>
      </c>
      <c r="M224" s="11">
        <v>18</v>
      </c>
      <c r="N224" s="14">
        <v>0</v>
      </c>
      <c r="O224" s="14">
        <v>32644.06</v>
      </c>
      <c r="P224" s="11" t="s">
        <v>37</v>
      </c>
      <c r="Q224" s="15">
        <v>2028</v>
      </c>
      <c r="R224" s="15">
        <v>2029</v>
      </c>
      <c r="S224" s="15">
        <v>2099</v>
      </c>
      <c r="V224" s="15"/>
      <c r="Y224" s="11"/>
    </row>
    <row r="225" spans="1:25" x14ac:dyDescent="0.3">
      <c r="A225" s="12">
        <v>474</v>
      </c>
      <c r="B225" s="15">
        <v>25219</v>
      </c>
      <c r="C225" s="12" t="s">
        <v>33</v>
      </c>
      <c r="D225" s="11" t="s">
        <v>561</v>
      </c>
      <c r="E225" s="12" t="s">
        <v>57</v>
      </c>
      <c r="F225" s="11" t="s">
        <v>35</v>
      </c>
      <c r="G225" s="11" t="s">
        <v>146</v>
      </c>
      <c r="H225" s="11" t="s">
        <v>146</v>
      </c>
      <c r="I225" s="11" t="s">
        <v>146</v>
      </c>
      <c r="J225" s="11" t="s">
        <v>570</v>
      </c>
      <c r="K225" s="11">
        <v>230</v>
      </c>
      <c r="L225" s="11" t="s">
        <v>571</v>
      </c>
      <c r="M225" s="11">
        <v>29.5</v>
      </c>
      <c r="N225" s="14">
        <v>0</v>
      </c>
      <c r="O225" s="14">
        <v>52615.85</v>
      </c>
      <c r="P225" s="11" t="s">
        <v>37</v>
      </c>
      <c r="Q225" s="15">
        <v>2028</v>
      </c>
      <c r="R225" s="15">
        <v>2029</v>
      </c>
      <c r="S225" s="15">
        <v>2099</v>
      </c>
      <c r="V225" s="15"/>
      <c r="Y225" s="11"/>
    </row>
    <row r="226" spans="1:25" x14ac:dyDescent="0.3">
      <c r="A226" s="12">
        <v>475</v>
      </c>
      <c r="B226" s="15">
        <v>25218</v>
      </c>
      <c r="C226" s="12" t="s">
        <v>33</v>
      </c>
      <c r="D226" s="11" t="s">
        <v>561</v>
      </c>
      <c r="E226" s="12" t="s">
        <v>51</v>
      </c>
      <c r="F226" s="11" t="s">
        <v>217</v>
      </c>
      <c r="G226" s="11" t="s">
        <v>225</v>
      </c>
      <c r="H226" s="11" t="s">
        <v>225</v>
      </c>
      <c r="I226" s="11">
        <v>0</v>
      </c>
      <c r="J226" s="11" t="s">
        <v>572</v>
      </c>
      <c r="K226" s="11">
        <v>500</v>
      </c>
      <c r="L226" s="11" t="s">
        <v>573</v>
      </c>
      <c r="M226" s="11">
        <v>182</v>
      </c>
      <c r="N226" s="14">
        <v>0</v>
      </c>
      <c r="O226" s="14">
        <v>544980.07999999996</v>
      </c>
      <c r="P226" s="11" t="s">
        <v>37</v>
      </c>
      <c r="Q226" s="15">
        <v>2028</v>
      </c>
      <c r="R226" s="15">
        <v>2029</v>
      </c>
      <c r="S226" s="15">
        <v>2099</v>
      </c>
      <c r="V226" s="15"/>
      <c r="Y226" s="11"/>
    </row>
    <row r="227" spans="1:25" x14ac:dyDescent="0.3">
      <c r="A227" s="12">
        <v>476</v>
      </c>
      <c r="B227" s="15">
        <v>25216</v>
      </c>
      <c r="C227" s="12" t="s">
        <v>33</v>
      </c>
      <c r="D227" s="11" t="s">
        <v>561</v>
      </c>
      <c r="E227" s="12" t="s">
        <v>51</v>
      </c>
      <c r="F227" s="11" t="s">
        <v>35</v>
      </c>
      <c r="G227" s="11" t="s">
        <v>211</v>
      </c>
      <c r="H227" s="11" t="s">
        <v>235</v>
      </c>
      <c r="I227" s="11">
        <v>0</v>
      </c>
      <c r="J227" s="11" t="s">
        <v>574</v>
      </c>
      <c r="K227" s="11">
        <v>500</v>
      </c>
      <c r="L227" s="11" t="s">
        <v>575</v>
      </c>
      <c r="M227" s="11">
        <v>368</v>
      </c>
      <c r="N227" s="14">
        <v>0</v>
      </c>
      <c r="O227" s="14">
        <v>1166090.3700000001</v>
      </c>
      <c r="P227" s="11" t="s">
        <v>37</v>
      </c>
      <c r="Q227" s="15">
        <v>2028</v>
      </c>
      <c r="R227" s="15">
        <v>2029</v>
      </c>
      <c r="S227" s="15">
        <v>2099</v>
      </c>
      <c r="V227" s="15"/>
      <c r="Y227" s="11"/>
    </row>
    <row r="228" spans="1:25" x14ac:dyDescent="0.3">
      <c r="A228" s="12">
        <v>477</v>
      </c>
      <c r="B228" s="15">
        <v>25213</v>
      </c>
      <c r="C228" s="12" t="s">
        <v>33</v>
      </c>
      <c r="D228" s="11" t="s">
        <v>561</v>
      </c>
      <c r="E228" s="12" t="s">
        <v>57</v>
      </c>
      <c r="F228" s="11" t="s">
        <v>35</v>
      </c>
      <c r="G228" s="11" t="s">
        <v>211</v>
      </c>
      <c r="H228" s="11" t="s">
        <v>211</v>
      </c>
      <c r="I228" s="11" t="s">
        <v>211</v>
      </c>
      <c r="J228" s="11" t="s">
        <v>576</v>
      </c>
      <c r="K228" s="11">
        <v>500</v>
      </c>
      <c r="L228" s="11" t="s">
        <v>577</v>
      </c>
      <c r="M228" s="11">
        <v>14.8</v>
      </c>
      <c r="N228" s="14">
        <v>0</v>
      </c>
      <c r="O228" s="14">
        <v>144871.31</v>
      </c>
      <c r="P228" s="11" t="s">
        <v>37</v>
      </c>
      <c r="Q228" s="15">
        <v>2028</v>
      </c>
      <c r="R228" s="15">
        <v>2029</v>
      </c>
      <c r="S228" s="15">
        <v>2099</v>
      </c>
      <c r="V228" s="15"/>
      <c r="Y228" s="11"/>
    </row>
    <row r="229" spans="1:25" x14ac:dyDescent="0.3">
      <c r="A229" s="12">
        <v>478</v>
      </c>
      <c r="B229" s="15">
        <v>25212</v>
      </c>
      <c r="C229" s="12" t="s">
        <v>33</v>
      </c>
      <c r="D229" s="11" t="s">
        <v>561</v>
      </c>
      <c r="E229" s="12" t="s">
        <v>51</v>
      </c>
      <c r="F229" s="11" t="s">
        <v>35</v>
      </c>
      <c r="G229" s="11" t="s">
        <v>211</v>
      </c>
      <c r="H229" s="11" t="s">
        <v>211</v>
      </c>
      <c r="I229" s="11">
        <v>0</v>
      </c>
      <c r="J229" s="11" t="s">
        <v>578</v>
      </c>
      <c r="K229" s="11">
        <v>500</v>
      </c>
      <c r="L229" s="11" t="s">
        <v>579</v>
      </c>
      <c r="M229" s="11">
        <v>308</v>
      </c>
      <c r="N229" s="14">
        <v>0</v>
      </c>
      <c r="O229" s="14">
        <v>989381.04</v>
      </c>
      <c r="P229" s="11" t="s">
        <v>37</v>
      </c>
      <c r="Q229" s="15">
        <v>2028</v>
      </c>
      <c r="R229" s="15">
        <v>2029</v>
      </c>
      <c r="S229" s="15">
        <v>2099</v>
      </c>
      <c r="V229" s="15"/>
      <c r="Y229" s="11"/>
    </row>
    <row r="230" spans="1:25" x14ac:dyDescent="0.3">
      <c r="A230" s="12">
        <v>479</v>
      </c>
      <c r="B230" s="15">
        <v>25211</v>
      </c>
      <c r="C230" s="12" t="s">
        <v>33</v>
      </c>
      <c r="D230" s="11" t="s">
        <v>561</v>
      </c>
      <c r="E230" s="12" t="s">
        <v>51</v>
      </c>
      <c r="F230" s="11" t="s">
        <v>35</v>
      </c>
      <c r="G230" s="11" t="s">
        <v>211</v>
      </c>
      <c r="H230" s="11" t="s">
        <v>211</v>
      </c>
      <c r="I230" s="11">
        <v>0</v>
      </c>
      <c r="J230" s="11" t="s">
        <v>580</v>
      </c>
      <c r="K230" s="11">
        <v>500</v>
      </c>
      <c r="L230" s="11" t="s">
        <v>581</v>
      </c>
      <c r="M230" s="11">
        <v>222</v>
      </c>
      <c r="N230" s="14">
        <v>0</v>
      </c>
      <c r="O230" s="14">
        <v>757420.47</v>
      </c>
      <c r="P230" s="11" t="s">
        <v>37</v>
      </c>
      <c r="Q230" s="15">
        <v>2028</v>
      </c>
      <c r="R230" s="15">
        <v>2029</v>
      </c>
      <c r="S230" s="15">
        <v>2099</v>
      </c>
      <c r="V230" s="15"/>
      <c r="Y230" s="11"/>
    </row>
    <row r="231" spans="1:25" x14ac:dyDescent="0.3">
      <c r="A231" s="12">
        <v>481</v>
      </c>
      <c r="B231" s="15">
        <v>25208</v>
      </c>
      <c r="C231" s="12" t="s">
        <v>33</v>
      </c>
      <c r="D231" s="11" t="s">
        <v>561</v>
      </c>
      <c r="E231" s="12" t="s">
        <v>57</v>
      </c>
      <c r="F231" s="11" t="s">
        <v>35</v>
      </c>
      <c r="G231" s="11" t="s">
        <v>146</v>
      </c>
      <c r="H231" s="11" t="s">
        <v>146</v>
      </c>
      <c r="I231" s="11" t="s">
        <v>146</v>
      </c>
      <c r="J231" s="11" t="s">
        <v>582</v>
      </c>
      <c r="K231" s="11">
        <v>500</v>
      </c>
      <c r="L231" s="11" t="s">
        <v>583</v>
      </c>
      <c r="M231" s="11">
        <v>4.2</v>
      </c>
      <c r="N231" s="14">
        <v>0</v>
      </c>
      <c r="O231" s="14">
        <v>56010.59</v>
      </c>
      <c r="P231" s="11" t="s">
        <v>37</v>
      </c>
      <c r="Q231" s="15">
        <v>2028</v>
      </c>
      <c r="R231" s="15">
        <v>2029</v>
      </c>
      <c r="S231" s="15">
        <v>2099</v>
      </c>
      <c r="V231" s="15"/>
      <c r="Y231" s="11"/>
    </row>
    <row r="232" spans="1:25" x14ac:dyDescent="0.3">
      <c r="A232" s="12">
        <v>483</v>
      </c>
      <c r="B232" s="15">
        <v>25206</v>
      </c>
      <c r="C232" s="12" t="s">
        <v>33</v>
      </c>
      <c r="D232" s="11" t="s">
        <v>561</v>
      </c>
      <c r="E232" s="12" t="s">
        <v>57</v>
      </c>
      <c r="F232" s="11" t="s">
        <v>35</v>
      </c>
      <c r="G232" s="11" t="s">
        <v>146</v>
      </c>
      <c r="H232" s="11" t="s">
        <v>146</v>
      </c>
      <c r="I232" s="11" t="s">
        <v>146</v>
      </c>
      <c r="J232" s="11" t="s">
        <v>584</v>
      </c>
      <c r="K232" s="11">
        <v>500</v>
      </c>
      <c r="L232" s="11" t="s">
        <v>585</v>
      </c>
      <c r="M232" s="11">
        <v>2.4</v>
      </c>
      <c r="N232" s="14">
        <v>0</v>
      </c>
      <c r="O232" s="14">
        <v>51742.79</v>
      </c>
      <c r="P232" s="11" t="s">
        <v>37</v>
      </c>
      <c r="Q232" s="15">
        <v>2028</v>
      </c>
      <c r="R232" s="15">
        <v>2029</v>
      </c>
      <c r="S232" s="15">
        <v>2099</v>
      </c>
      <c r="V232" s="15"/>
      <c r="Y232" s="11"/>
    </row>
    <row r="233" spans="1:25" x14ac:dyDescent="0.3">
      <c r="A233" s="12">
        <v>484</v>
      </c>
      <c r="B233" s="15">
        <v>25205</v>
      </c>
      <c r="C233" s="12" t="s">
        <v>33</v>
      </c>
      <c r="D233" s="11" t="s">
        <v>561</v>
      </c>
      <c r="E233" s="12" t="s">
        <v>57</v>
      </c>
      <c r="F233" s="11" t="s">
        <v>35</v>
      </c>
      <c r="G233" s="11" t="s">
        <v>146</v>
      </c>
      <c r="H233" s="11" t="s">
        <v>354</v>
      </c>
      <c r="I233" s="11" t="s">
        <v>146</v>
      </c>
      <c r="J233" s="11" t="s">
        <v>586</v>
      </c>
      <c r="K233" s="11">
        <v>230</v>
      </c>
      <c r="L233" s="11" t="s">
        <v>587</v>
      </c>
      <c r="M233" s="11">
        <v>16.399999999999999</v>
      </c>
      <c r="N233" s="14">
        <v>0</v>
      </c>
      <c r="O233" s="14">
        <v>29127.01</v>
      </c>
      <c r="P233" s="11" t="s">
        <v>37</v>
      </c>
      <c r="Q233" s="15">
        <v>2028</v>
      </c>
      <c r="R233" s="15">
        <v>2029</v>
      </c>
      <c r="S233" s="15">
        <v>2099</v>
      </c>
      <c r="V233" s="15"/>
      <c r="Y233" s="11"/>
    </row>
    <row r="234" spans="1:25" x14ac:dyDescent="0.3">
      <c r="A234" s="12">
        <v>485</v>
      </c>
      <c r="B234" s="15">
        <v>25204</v>
      </c>
      <c r="C234" s="12" t="s">
        <v>33</v>
      </c>
      <c r="D234" s="11" t="s">
        <v>561</v>
      </c>
      <c r="E234" s="12" t="s">
        <v>51</v>
      </c>
      <c r="F234" s="11" t="s">
        <v>35</v>
      </c>
      <c r="G234" s="11" t="s">
        <v>146</v>
      </c>
      <c r="H234" s="11" t="s">
        <v>146</v>
      </c>
      <c r="I234" s="11">
        <v>0</v>
      </c>
      <c r="J234" s="11" t="s">
        <v>588</v>
      </c>
      <c r="K234" s="11">
        <v>230</v>
      </c>
      <c r="L234" s="11" t="s">
        <v>589</v>
      </c>
      <c r="M234" s="11">
        <v>61.7</v>
      </c>
      <c r="N234" s="14">
        <v>0</v>
      </c>
      <c r="O234" s="14">
        <v>98888.72</v>
      </c>
      <c r="P234" s="11" t="s">
        <v>37</v>
      </c>
      <c r="Q234" s="15">
        <v>2028</v>
      </c>
      <c r="R234" s="15">
        <v>2029</v>
      </c>
      <c r="S234" s="15">
        <v>2099</v>
      </c>
      <c r="V234" s="15"/>
      <c r="Y234" s="11"/>
    </row>
    <row r="235" spans="1:25" x14ac:dyDescent="0.3">
      <c r="A235" s="12">
        <v>486</v>
      </c>
      <c r="B235" s="15">
        <v>25202</v>
      </c>
      <c r="C235" s="12" t="s">
        <v>33</v>
      </c>
      <c r="D235" s="11" t="s">
        <v>561</v>
      </c>
      <c r="E235" s="12" t="s">
        <v>51</v>
      </c>
      <c r="F235" s="11" t="s">
        <v>35</v>
      </c>
      <c r="G235" s="11" t="s">
        <v>146</v>
      </c>
      <c r="H235" s="11" t="s">
        <v>146</v>
      </c>
      <c r="I235" s="11">
        <v>0</v>
      </c>
      <c r="J235" s="11" t="s">
        <v>590</v>
      </c>
      <c r="K235" s="11">
        <v>230</v>
      </c>
      <c r="L235" s="11" t="s">
        <v>591</v>
      </c>
      <c r="M235" s="11">
        <v>58</v>
      </c>
      <c r="N235" s="14">
        <v>0</v>
      </c>
      <c r="O235" s="14">
        <v>60782.34</v>
      </c>
      <c r="P235" s="11" t="s">
        <v>37</v>
      </c>
      <c r="Q235" s="15">
        <v>2028</v>
      </c>
      <c r="R235" s="15">
        <v>2029</v>
      </c>
      <c r="S235" s="15">
        <v>2099</v>
      </c>
      <c r="V235" s="15"/>
      <c r="Y235" s="11"/>
    </row>
    <row r="236" spans="1:25" x14ac:dyDescent="0.3">
      <c r="A236" s="12">
        <v>487</v>
      </c>
      <c r="B236" s="15">
        <v>25201</v>
      </c>
      <c r="C236" s="12" t="s">
        <v>33</v>
      </c>
      <c r="D236" s="11" t="s">
        <v>561</v>
      </c>
      <c r="E236" s="12" t="s">
        <v>51</v>
      </c>
      <c r="F236" s="11" t="s">
        <v>35</v>
      </c>
      <c r="G236" s="11" t="s">
        <v>146</v>
      </c>
      <c r="H236" s="11" t="s">
        <v>146</v>
      </c>
      <c r="I236" s="11">
        <v>0</v>
      </c>
      <c r="J236" s="11" t="s">
        <v>592</v>
      </c>
      <c r="K236" s="11">
        <v>230</v>
      </c>
      <c r="L236" s="11" t="s">
        <v>593</v>
      </c>
      <c r="M236" s="11">
        <v>55.9</v>
      </c>
      <c r="N236" s="14">
        <v>0</v>
      </c>
      <c r="O236" s="14">
        <v>78040.899999999994</v>
      </c>
      <c r="P236" s="11" t="s">
        <v>37</v>
      </c>
      <c r="Q236" s="15">
        <v>2028</v>
      </c>
      <c r="R236" s="15">
        <v>2029</v>
      </c>
      <c r="S236" s="15">
        <v>2099</v>
      </c>
      <c r="V236" s="15"/>
      <c r="Y236" s="11"/>
    </row>
    <row r="237" spans="1:25" x14ac:dyDescent="0.3">
      <c r="A237" s="12">
        <v>488</v>
      </c>
      <c r="B237" s="15">
        <v>25200</v>
      </c>
      <c r="C237" s="12" t="s">
        <v>33</v>
      </c>
      <c r="D237" s="11" t="s">
        <v>561</v>
      </c>
      <c r="E237" s="12" t="s">
        <v>57</v>
      </c>
      <c r="F237" s="11" t="s">
        <v>35</v>
      </c>
      <c r="G237" s="11" t="s">
        <v>146</v>
      </c>
      <c r="H237" s="11" t="s">
        <v>146</v>
      </c>
      <c r="I237" s="11" t="s">
        <v>146</v>
      </c>
      <c r="J237" s="11" t="s">
        <v>594</v>
      </c>
      <c r="K237" s="11">
        <v>230</v>
      </c>
      <c r="L237" s="11" t="s">
        <v>595</v>
      </c>
      <c r="M237" s="11">
        <v>1.8</v>
      </c>
      <c r="N237" s="14">
        <v>0</v>
      </c>
      <c r="O237" s="14">
        <v>27140.16</v>
      </c>
      <c r="P237" s="11" t="s">
        <v>37</v>
      </c>
      <c r="Q237" s="15">
        <v>2028</v>
      </c>
      <c r="R237" s="15">
        <v>2029</v>
      </c>
      <c r="S237" s="15">
        <v>2099</v>
      </c>
      <c r="V237" s="15"/>
      <c r="Y237" s="11"/>
    </row>
    <row r="238" spans="1:25" x14ac:dyDescent="0.3">
      <c r="A238" s="12">
        <v>489</v>
      </c>
      <c r="B238" s="15">
        <v>25199</v>
      </c>
      <c r="C238" s="12" t="s">
        <v>33</v>
      </c>
      <c r="D238" s="11" t="s">
        <v>561</v>
      </c>
      <c r="E238" s="12" t="s">
        <v>57</v>
      </c>
      <c r="F238" s="11" t="s">
        <v>35</v>
      </c>
      <c r="G238" s="11" t="s">
        <v>146</v>
      </c>
      <c r="H238" s="11" t="s">
        <v>354</v>
      </c>
      <c r="I238" s="11" t="s">
        <v>146</v>
      </c>
      <c r="J238" s="11" t="s">
        <v>596</v>
      </c>
      <c r="K238" s="11">
        <v>500</v>
      </c>
      <c r="L238" s="11" t="s">
        <v>597</v>
      </c>
      <c r="M238" s="11">
        <v>1</v>
      </c>
      <c r="N238" s="14">
        <v>0</v>
      </c>
      <c r="O238" s="14">
        <v>48423.39</v>
      </c>
      <c r="P238" s="11" t="s">
        <v>37</v>
      </c>
      <c r="Q238" s="15">
        <v>2028</v>
      </c>
      <c r="R238" s="15">
        <v>2029</v>
      </c>
      <c r="S238" s="15">
        <v>2099</v>
      </c>
      <c r="V238" s="15"/>
      <c r="Y238" s="11"/>
    </row>
    <row r="239" spans="1:25" x14ac:dyDescent="0.3">
      <c r="A239" s="12">
        <v>491</v>
      </c>
      <c r="B239" s="15">
        <v>25196</v>
      </c>
      <c r="C239" s="12" t="s">
        <v>33</v>
      </c>
      <c r="D239" s="11" t="s">
        <v>561</v>
      </c>
      <c r="E239" s="12" t="s">
        <v>57</v>
      </c>
      <c r="F239" s="11" t="s">
        <v>35</v>
      </c>
      <c r="G239" s="11" t="s">
        <v>146</v>
      </c>
      <c r="H239" s="11" t="s">
        <v>211</v>
      </c>
      <c r="I239" s="11" t="s">
        <v>211</v>
      </c>
      <c r="J239" s="11" t="s">
        <v>598</v>
      </c>
      <c r="K239" s="11">
        <v>500</v>
      </c>
      <c r="L239" s="11" t="s">
        <v>599</v>
      </c>
      <c r="M239" s="11">
        <v>8</v>
      </c>
      <c r="N239" s="14">
        <v>0</v>
      </c>
      <c r="O239" s="14">
        <v>119037.84</v>
      </c>
      <c r="P239" s="11" t="s">
        <v>37</v>
      </c>
      <c r="Q239" s="15">
        <v>2028</v>
      </c>
      <c r="R239" s="15">
        <v>2029</v>
      </c>
      <c r="S239" s="15">
        <v>2099</v>
      </c>
      <c r="V239" s="15"/>
      <c r="Y239" s="11"/>
    </row>
    <row r="240" spans="1:25" x14ac:dyDescent="0.3">
      <c r="A240" s="12">
        <v>492</v>
      </c>
      <c r="B240" s="15">
        <v>25195</v>
      </c>
      <c r="C240" s="12" t="s">
        <v>33</v>
      </c>
      <c r="D240" s="11" t="s">
        <v>561</v>
      </c>
      <c r="E240" s="12" t="s">
        <v>51</v>
      </c>
      <c r="F240" s="11" t="s">
        <v>35</v>
      </c>
      <c r="G240" s="11" t="s">
        <v>211</v>
      </c>
      <c r="H240" s="11" t="s">
        <v>225</v>
      </c>
      <c r="I240" s="11">
        <v>0</v>
      </c>
      <c r="J240" s="11" t="s">
        <v>600</v>
      </c>
      <c r="K240" s="11">
        <v>500</v>
      </c>
      <c r="L240" s="11" t="s">
        <v>601</v>
      </c>
      <c r="M240" s="11">
        <v>216</v>
      </c>
      <c r="N240" s="14">
        <v>0</v>
      </c>
      <c r="O240" s="14">
        <v>713176.33</v>
      </c>
      <c r="P240" s="11" t="s">
        <v>37</v>
      </c>
      <c r="Q240" s="15">
        <v>2028</v>
      </c>
      <c r="R240" s="15">
        <v>2029</v>
      </c>
      <c r="S240" s="15">
        <v>2099</v>
      </c>
      <c r="V240" s="15"/>
      <c r="Y240" s="11"/>
    </row>
    <row r="241" spans="1:25" x14ac:dyDescent="0.3">
      <c r="A241" s="12">
        <v>493</v>
      </c>
      <c r="B241" s="15">
        <v>25194</v>
      </c>
      <c r="C241" s="12" t="s">
        <v>33</v>
      </c>
      <c r="D241" s="11" t="s">
        <v>561</v>
      </c>
      <c r="E241" s="12" t="s">
        <v>51</v>
      </c>
      <c r="F241" s="11" t="s">
        <v>35</v>
      </c>
      <c r="G241" s="11" t="s">
        <v>146</v>
      </c>
      <c r="H241" s="11" t="s">
        <v>211</v>
      </c>
      <c r="I241" s="11">
        <v>0</v>
      </c>
      <c r="J241" s="11" t="s">
        <v>602</v>
      </c>
      <c r="K241" s="11">
        <v>500</v>
      </c>
      <c r="L241" s="11" t="s">
        <v>603</v>
      </c>
      <c r="M241" s="11">
        <v>219</v>
      </c>
      <c r="N241" s="14">
        <v>0</v>
      </c>
      <c r="O241" s="14">
        <v>721799.22</v>
      </c>
      <c r="P241" s="11" t="s">
        <v>37</v>
      </c>
      <c r="Q241" s="15">
        <v>2028</v>
      </c>
      <c r="R241" s="15">
        <v>2029</v>
      </c>
      <c r="S241" s="15">
        <v>2099</v>
      </c>
      <c r="V241" s="15"/>
      <c r="Y241" s="11"/>
    </row>
    <row r="242" spans="1:25" x14ac:dyDescent="0.3">
      <c r="A242" s="12">
        <v>494</v>
      </c>
      <c r="B242" s="15">
        <v>25193</v>
      </c>
      <c r="C242" s="12" t="s">
        <v>33</v>
      </c>
      <c r="D242" s="11" t="s">
        <v>561</v>
      </c>
      <c r="E242" s="12" t="s">
        <v>51</v>
      </c>
      <c r="F242" s="11" t="s">
        <v>35</v>
      </c>
      <c r="G242" s="11" t="s">
        <v>146</v>
      </c>
      <c r="H242" s="11" t="s">
        <v>146</v>
      </c>
      <c r="I242" s="11">
        <v>0</v>
      </c>
      <c r="J242" s="11" t="s">
        <v>604</v>
      </c>
      <c r="K242" s="11">
        <v>500</v>
      </c>
      <c r="L242" s="11" t="s">
        <v>605</v>
      </c>
      <c r="M242" s="11">
        <v>205</v>
      </c>
      <c r="N242" s="14">
        <v>0</v>
      </c>
      <c r="O242" s="14">
        <v>707980.85</v>
      </c>
      <c r="P242" s="11" t="s">
        <v>37</v>
      </c>
      <c r="Q242" s="15">
        <v>2028</v>
      </c>
      <c r="R242" s="15">
        <v>2029</v>
      </c>
      <c r="S242" s="15">
        <v>2099</v>
      </c>
      <c r="V242" s="15"/>
      <c r="Y242" s="11"/>
    </row>
    <row r="243" spans="1:25" x14ac:dyDescent="0.3">
      <c r="A243" s="12">
        <v>497</v>
      </c>
      <c r="B243" s="15">
        <v>25190</v>
      </c>
      <c r="C243" s="12" t="s">
        <v>33</v>
      </c>
      <c r="D243" s="11" t="s">
        <v>537</v>
      </c>
      <c r="E243" s="12" t="s">
        <v>51</v>
      </c>
      <c r="F243" s="11" t="s">
        <v>35</v>
      </c>
      <c r="G243" s="11" t="s">
        <v>120</v>
      </c>
      <c r="H243" s="11" t="s">
        <v>117</v>
      </c>
      <c r="I243" s="11">
        <v>0</v>
      </c>
      <c r="J243" s="11" t="s">
        <v>606</v>
      </c>
      <c r="K243" s="11">
        <v>500</v>
      </c>
      <c r="L243" s="11" t="s">
        <v>607</v>
      </c>
      <c r="M243" s="11">
        <v>87</v>
      </c>
      <c r="N243" s="14">
        <v>0</v>
      </c>
      <c r="O243" s="14">
        <v>272759.82</v>
      </c>
      <c r="P243" s="11" t="s">
        <v>37</v>
      </c>
      <c r="Q243" s="15">
        <v>2028</v>
      </c>
      <c r="R243" s="15">
        <v>2029</v>
      </c>
      <c r="S243" s="15">
        <v>2099</v>
      </c>
      <c r="V243" s="15"/>
      <c r="Y243" s="11"/>
    </row>
    <row r="244" spans="1:25" x14ac:dyDescent="0.3">
      <c r="A244" s="12">
        <v>499</v>
      </c>
      <c r="B244" s="15">
        <v>25188</v>
      </c>
      <c r="C244" s="12" t="s">
        <v>33</v>
      </c>
      <c r="D244" s="11" t="s">
        <v>537</v>
      </c>
      <c r="E244" s="12" t="s">
        <v>51</v>
      </c>
      <c r="F244" s="11" t="s">
        <v>35</v>
      </c>
      <c r="G244" s="11" t="s">
        <v>348</v>
      </c>
      <c r="H244" s="11" t="s">
        <v>120</v>
      </c>
      <c r="I244" s="11">
        <v>0</v>
      </c>
      <c r="J244" s="11" t="s">
        <v>608</v>
      </c>
      <c r="K244" s="11">
        <v>500</v>
      </c>
      <c r="L244" s="11" t="s">
        <v>609</v>
      </c>
      <c r="M244" s="11">
        <v>78</v>
      </c>
      <c r="N244" s="14">
        <v>0</v>
      </c>
      <c r="O244" s="14">
        <v>248466.11</v>
      </c>
      <c r="P244" s="11" t="s">
        <v>37</v>
      </c>
      <c r="Q244" s="15">
        <v>2028</v>
      </c>
      <c r="R244" s="15">
        <v>2029</v>
      </c>
      <c r="S244" s="15">
        <v>2099</v>
      </c>
      <c r="V244" s="15"/>
      <c r="Y244" s="11"/>
    </row>
    <row r="245" spans="1:25" x14ac:dyDescent="0.3">
      <c r="A245" s="12">
        <v>500</v>
      </c>
      <c r="B245" s="15">
        <v>25187</v>
      </c>
      <c r="C245" s="12" t="s">
        <v>33</v>
      </c>
      <c r="D245" s="11" t="s">
        <v>537</v>
      </c>
      <c r="E245" s="12" t="s">
        <v>51</v>
      </c>
      <c r="F245" s="11" t="s">
        <v>35</v>
      </c>
      <c r="G245" s="11" t="s">
        <v>354</v>
      </c>
      <c r="H245" s="11" t="s">
        <v>348</v>
      </c>
      <c r="I245" s="11">
        <v>0</v>
      </c>
      <c r="J245" s="11" t="s">
        <v>610</v>
      </c>
      <c r="K245" s="11">
        <v>500</v>
      </c>
      <c r="L245" s="11" t="s">
        <v>611</v>
      </c>
      <c r="M245" s="11">
        <v>190</v>
      </c>
      <c r="N245" s="14">
        <v>0</v>
      </c>
      <c r="O245" s="14">
        <v>499497.08</v>
      </c>
      <c r="P245" s="11" t="s">
        <v>37</v>
      </c>
      <c r="Q245" s="15">
        <v>2028</v>
      </c>
      <c r="R245" s="15">
        <v>2029</v>
      </c>
      <c r="S245" s="15">
        <v>2099</v>
      </c>
      <c r="V245" s="15"/>
      <c r="Y245" s="11"/>
    </row>
    <row r="246" spans="1:25" x14ac:dyDescent="0.3">
      <c r="A246" s="12">
        <v>503</v>
      </c>
      <c r="B246" s="15">
        <v>25175</v>
      </c>
      <c r="C246" s="12" t="s">
        <v>33</v>
      </c>
      <c r="D246" s="11" t="s">
        <v>537</v>
      </c>
      <c r="E246" s="12" t="s">
        <v>57</v>
      </c>
      <c r="F246" s="11" t="s">
        <v>35</v>
      </c>
      <c r="G246" s="11" t="s">
        <v>354</v>
      </c>
      <c r="H246" s="11" t="s">
        <v>348</v>
      </c>
      <c r="I246" s="11" t="s">
        <v>348</v>
      </c>
      <c r="J246" s="11" t="s">
        <v>612</v>
      </c>
      <c r="K246" s="11">
        <v>230</v>
      </c>
      <c r="L246" s="11" t="s">
        <v>613</v>
      </c>
      <c r="M246" s="11">
        <v>42</v>
      </c>
      <c r="N246" s="14">
        <v>0</v>
      </c>
      <c r="O246" s="14">
        <v>68980.149999999994</v>
      </c>
      <c r="P246" s="11" t="s">
        <v>37</v>
      </c>
      <c r="Q246" s="15">
        <v>2028</v>
      </c>
      <c r="R246" s="15">
        <v>2029</v>
      </c>
      <c r="S246" s="15">
        <v>2099</v>
      </c>
      <c r="V246" s="15"/>
      <c r="Y246" s="11"/>
    </row>
    <row r="247" spans="1:25" x14ac:dyDescent="0.3">
      <c r="A247" s="12">
        <v>504</v>
      </c>
      <c r="B247" s="15">
        <v>25174</v>
      </c>
      <c r="C247" s="12" t="s">
        <v>33</v>
      </c>
      <c r="D247" s="11" t="s">
        <v>614</v>
      </c>
      <c r="E247" s="12" t="s">
        <v>51</v>
      </c>
      <c r="F247" s="11" t="s">
        <v>35</v>
      </c>
      <c r="G247" s="11" t="s">
        <v>36</v>
      </c>
      <c r="H247" s="11" t="s">
        <v>235</v>
      </c>
      <c r="I247" s="11">
        <v>0</v>
      </c>
      <c r="J247" s="11" t="s">
        <v>615</v>
      </c>
      <c r="K247" s="11">
        <v>230</v>
      </c>
      <c r="L247" s="11" t="s">
        <v>616</v>
      </c>
      <c r="M247" s="11">
        <v>176</v>
      </c>
      <c r="N247" s="14">
        <v>0</v>
      </c>
      <c r="O247" s="14">
        <v>192539.33</v>
      </c>
      <c r="P247" s="11" t="s">
        <v>37</v>
      </c>
      <c r="Q247" s="15">
        <v>2028</v>
      </c>
      <c r="R247" s="15">
        <v>2029</v>
      </c>
      <c r="S247" s="15">
        <v>2099</v>
      </c>
      <c r="V247" s="15"/>
      <c r="Y247" s="11"/>
    </row>
    <row r="248" spans="1:25" x14ac:dyDescent="0.3">
      <c r="A248" s="12">
        <v>505</v>
      </c>
      <c r="B248" s="15">
        <v>25173</v>
      </c>
      <c r="C248" s="12" t="s">
        <v>33</v>
      </c>
      <c r="D248" s="11" t="s">
        <v>614</v>
      </c>
      <c r="E248" s="12" t="s">
        <v>51</v>
      </c>
      <c r="F248" s="11" t="s">
        <v>35</v>
      </c>
      <c r="G248" s="11" t="s">
        <v>36</v>
      </c>
      <c r="H248" s="11" t="s">
        <v>211</v>
      </c>
      <c r="I248" s="11">
        <v>0</v>
      </c>
      <c r="J248" s="11" t="s">
        <v>617</v>
      </c>
      <c r="K248" s="11">
        <v>230</v>
      </c>
      <c r="L248" s="11" t="s">
        <v>618</v>
      </c>
      <c r="M248" s="11">
        <v>212</v>
      </c>
      <c r="N248" s="14">
        <v>0</v>
      </c>
      <c r="O248" s="14">
        <v>223386.85</v>
      </c>
      <c r="P248" s="11" t="s">
        <v>37</v>
      </c>
      <c r="Q248" s="15">
        <v>2028</v>
      </c>
      <c r="R248" s="15">
        <v>2029</v>
      </c>
      <c r="S248" s="15">
        <v>2099</v>
      </c>
      <c r="V248" s="15"/>
      <c r="Y248" s="11"/>
    </row>
    <row r="249" spans="1:25" x14ac:dyDescent="0.3">
      <c r="A249" s="12">
        <v>510</v>
      </c>
      <c r="B249" s="15">
        <v>25160</v>
      </c>
      <c r="C249" s="12" t="s">
        <v>364</v>
      </c>
      <c r="D249" s="11" t="s">
        <v>619</v>
      </c>
      <c r="E249" s="12" t="s">
        <v>51</v>
      </c>
      <c r="F249" s="11" t="s">
        <v>48</v>
      </c>
      <c r="G249" s="11" t="s">
        <v>49</v>
      </c>
      <c r="H249" s="11" t="s">
        <v>103</v>
      </c>
      <c r="I249" s="11">
        <v>0</v>
      </c>
      <c r="J249" s="11" t="s">
        <v>620</v>
      </c>
      <c r="K249" s="11">
        <v>500</v>
      </c>
      <c r="L249" s="11" t="s">
        <v>621</v>
      </c>
      <c r="M249" s="11">
        <v>428</v>
      </c>
      <c r="N249" s="14">
        <v>0</v>
      </c>
      <c r="O249" s="14">
        <v>1148823.71</v>
      </c>
      <c r="P249" s="11" t="s">
        <v>37</v>
      </c>
      <c r="Q249" s="15">
        <v>2028</v>
      </c>
      <c r="R249" s="15">
        <v>2029</v>
      </c>
      <c r="S249" s="15">
        <v>2099</v>
      </c>
      <c r="V249" s="15"/>
      <c r="Y249" s="11"/>
    </row>
    <row r="250" spans="1:25" x14ac:dyDescent="0.3">
      <c r="A250" s="12">
        <v>512</v>
      </c>
      <c r="B250" s="15">
        <v>25158</v>
      </c>
      <c r="C250" s="12" t="s">
        <v>364</v>
      </c>
      <c r="D250" s="11" t="s">
        <v>619</v>
      </c>
      <c r="E250" s="12" t="s">
        <v>51</v>
      </c>
      <c r="F250" s="11" t="s">
        <v>44</v>
      </c>
      <c r="G250" s="11" t="s">
        <v>66</v>
      </c>
      <c r="H250" s="11" t="s">
        <v>49</v>
      </c>
      <c r="I250" s="11">
        <v>0</v>
      </c>
      <c r="J250" s="11" t="s">
        <v>622</v>
      </c>
      <c r="K250" s="11">
        <v>500</v>
      </c>
      <c r="L250" s="11" t="s">
        <v>623</v>
      </c>
      <c r="M250" s="11">
        <v>658</v>
      </c>
      <c r="N250" s="14">
        <v>0</v>
      </c>
      <c r="O250" s="14">
        <v>1659409.51</v>
      </c>
      <c r="P250" s="11" t="s">
        <v>37</v>
      </c>
      <c r="Q250" s="15">
        <v>2028</v>
      </c>
      <c r="R250" s="15">
        <v>2029</v>
      </c>
      <c r="S250" s="15">
        <v>2099</v>
      </c>
      <c r="V250" s="15"/>
      <c r="Y250" s="11"/>
    </row>
    <row r="251" spans="1:25" x14ac:dyDescent="0.3">
      <c r="A251" s="12">
        <v>513</v>
      </c>
      <c r="B251" s="15">
        <v>25156</v>
      </c>
      <c r="C251" s="12" t="s">
        <v>364</v>
      </c>
      <c r="D251" s="11" t="s">
        <v>619</v>
      </c>
      <c r="E251" s="12" t="s">
        <v>51</v>
      </c>
      <c r="F251" s="11" t="s">
        <v>217</v>
      </c>
      <c r="G251" s="11" t="s">
        <v>225</v>
      </c>
      <c r="H251" s="11" t="s">
        <v>225</v>
      </c>
      <c r="I251" s="11">
        <v>0</v>
      </c>
      <c r="J251" s="11" t="s">
        <v>624</v>
      </c>
      <c r="K251" s="11">
        <v>500</v>
      </c>
      <c r="L251" s="11" t="s">
        <v>625</v>
      </c>
      <c r="M251" s="11">
        <v>22.2</v>
      </c>
      <c r="N251" s="14">
        <v>0</v>
      </c>
      <c r="O251" s="14">
        <v>98688.59</v>
      </c>
      <c r="P251" s="11" t="s">
        <v>37</v>
      </c>
      <c r="Q251" s="15">
        <v>2028</v>
      </c>
      <c r="R251" s="15">
        <v>2029</v>
      </c>
      <c r="S251" s="15">
        <v>2099</v>
      </c>
      <c r="V251" s="15"/>
      <c r="Y251" s="11"/>
    </row>
    <row r="252" spans="1:25" x14ac:dyDescent="0.3">
      <c r="A252" s="12">
        <v>514</v>
      </c>
      <c r="B252" s="15">
        <v>25155</v>
      </c>
      <c r="C252" s="12" t="s">
        <v>364</v>
      </c>
      <c r="D252" s="11" t="s">
        <v>619</v>
      </c>
      <c r="E252" s="12" t="s">
        <v>57</v>
      </c>
      <c r="F252" s="11" t="s">
        <v>217</v>
      </c>
      <c r="G252" s="11" t="s">
        <v>225</v>
      </c>
      <c r="H252" s="11" t="s">
        <v>225</v>
      </c>
      <c r="I252" s="11" t="s">
        <v>225</v>
      </c>
      <c r="J252" s="11" t="s">
        <v>626</v>
      </c>
      <c r="K252" s="11">
        <v>500</v>
      </c>
      <c r="L252" s="11" t="s">
        <v>627</v>
      </c>
      <c r="M252" s="11">
        <v>15</v>
      </c>
      <c r="N252" s="14">
        <v>0</v>
      </c>
      <c r="O252" s="14">
        <v>103422.83</v>
      </c>
      <c r="P252" s="11" t="s">
        <v>37</v>
      </c>
      <c r="Q252" s="15">
        <v>2028</v>
      </c>
      <c r="R252" s="15">
        <v>2029</v>
      </c>
      <c r="S252" s="15">
        <v>2099</v>
      </c>
      <c r="V252" s="15"/>
      <c r="Y252" s="11"/>
    </row>
    <row r="253" spans="1:25" x14ac:dyDescent="0.3">
      <c r="A253" s="12">
        <v>515</v>
      </c>
      <c r="B253" s="15">
        <v>25154</v>
      </c>
      <c r="C253" s="12" t="s">
        <v>364</v>
      </c>
      <c r="D253" s="11" t="s">
        <v>619</v>
      </c>
      <c r="E253" s="12" t="s">
        <v>57</v>
      </c>
      <c r="F253" s="11" t="s">
        <v>217</v>
      </c>
      <c r="G253" s="11" t="s">
        <v>225</v>
      </c>
      <c r="H253" s="11" t="s">
        <v>225</v>
      </c>
      <c r="I253" s="11" t="s">
        <v>225</v>
      </c>
      <c r="J253" s="11" t="s">
        <v>628</v>
      </c>
      <c r="K253" s="11">
        <v>500</v>
      </c>
      <c r="L253" s="11" t="s">
        <v>629</v>
      </c>
      <c r="M253" s="11">
        <v>12</v>
      </c>
      <c r="N253" s="14">
        <v>0</v>
      </c>
      <c r="O253" s="14">
        <v>116007.14</v>
      </c>
      <c r="P253" s="11" t="s">
        <v>37</v>
      </c>
      <c r="Q253" s="15">
        <v>2028</v>
      </c>
      <c r="R253" s="15">
        <v>2029</v>
      </c>
      <c r="S253" s="15">
        <v>2099</v>
      </c>
      <c r="V253" s="15"/>
      <c r="Y253" s="11"/>
    </row>
    <row r="254" spans="1:25" x14ac:dyDescent="0.3">
      <c r="A254" s="12">
        <v>516</v>
      </c>
      <c r="B254" s="15">
        <v>25153</v>
      </c>
      <c r="C254" s="12" t="s">
        <v>364</v>
      </c>
      <c r="D254" s="11" t="s">
        <v>619</v>
      </c>
      <c r="E254" s="12" t="s">
        <v>51</v>
      </c>
      <c r="F254" s="11" t="s">
        <v>217</v>
      </c>
      <c r="G254" s="11" t="s">
        <v>225</v>
      </c>
      <c r="H254" s="11" t="s">
        <v>66</v>
      </c>
      <c r="I254" s="11">
        <v>0</v>
      </c>
      <c r="J254" s="11" t="s">
        <v>630</v>
      </c>
      <c r="K254" s="11">
        <v>800</v>
      </c>
      <c r="L254" s="11" t="s">
        <v>631</v>
      </c>
      <c r="M254" s="11">
        <v>2880</v>
      </c>
      <c r="N254" s="14">
        <v>0</v>
      </c>
      <c r="O254" s="14">
        <v>2642533.65</v>
      </c>
      <c r="P254" s="11" t="s">
        <v>37</v>
      </c>
      <c r="Q254" s="15">
        <v>2028</v>
      </c>
      <c r="R254" s="15">
        <v>2029</v>
      </c>
      <c r="S254" s="15">
        <v>2099</v>
      </c>
      <c r="V254" s="15"/>
      <c r="Y254" s="11"/>
    </row>
    <row r="255" spans="1:25" x14ac:dyDescent="0.3">
      <c r="A255" s="12">
        <v>521</v>
      </c>
      <c r="B255" s="15">
        <v>24649</v>
      </c>
      <c r="C255" s="12" t="s">
        <v>47</v>
      </c>
      <c r="D255" s="11" t="s">
        <v>86</v>
      </c>
      <c r="E255" s="12" t="s">
        <v>57</v>
      </c>
      <c r="F255" s="11" t="s">
        <v>48</v>
      </c>
      <c r="G255" s="11" t="s">
        <v>103</v>
      </c>
      <c r="H255" s="11" t="s">
        <v>103</v>
      </c>
      <c r="I255" s="11" t="s">
        <v>103</v>
      </c>
      <c r="J255" s="11" t="s">
        <v>632</v>
      </c>
      <c r="K255" s="11">
        <v>345</v>
      </c>
      <c r="L255" s="11" t="s">
        <v>633</v>
      </c>
      <c r="M255" s="11">
        <v>12</v>
      </c>
      <c r="N255" s="14">
        <v>0</v>
      </c>
      <c r="O255" s="14">
        <v>88643.61</v>
      </c>
      <c r="P255" s="11" t="s">
        <v>37</v>
      </c>
      <c r="Q255" s="15">
        <v>2028</v>
      </c>
      <c r="R255" s="15">
        <v>2029</v>
      </c>
      <c r="S255" s="15">
        <v>2099</v>
      </c>
      <c r="V255" s="15"/>
      <c r="Y255" s="11"/>
    </row>
    <row r="256" spans="1:25" x14ac:dyDescent="0.3">
      <c r="A256" s="12">
        <v>522</v>
      </c>
      <c r="B256" s="15">
        <v>24648</v>
      </c>
      <c r="C256" s="12" t="s">
        <v>47</v>
      </c>
      <c r="D256" s="11" t="s">
        <v>86</v>
      </c>
      <c r="E256" s="12" t="s">
        <v>51</v>
      </c>
      <c r="F256" s="11" t="s">
        <v>48</v>
      </c>
      <c r="G256" s="11" t="s">
        <v>87</v>
      </c>
      <c r="H256" s="11" t="s">
        <v>87</v>
      </c>
      <c r="I256" s="11">
        <v>0</v>
      </c>
      <c r="J256" s="11" t="s">
        <v>634</v>
      </c>
      <c r="K256" s="11">
        <v>500</v>
      </c>
      <c r="L256" s="11" t="s">
        <v>635</v>
      </c>
      <c r="M256" s="11">
        <v>214</v>
      </c>
      <c r="N256" s="14">
        <v>0</v>
      </c>
      <c r="O256" s="14">
        <v>664552.44999999995</v>
      </c>
      <c r="P256" s="11" t="s">
        <v>37</v>
      </c>
      <c r="Q256" s="15">
        <v>2028</v>
      </c>
      <c r="R256" s="15">
        <v>2029</v>
      </c>
      <c r="S256" s="15">
        <v>2099</v>
      </c>
      <c r="V256" s="15"/>
      <c r="Y256" s="11"/>
    </row>
    <row r="257" spans="1:25" x14ac:dyDescent="0.3">
      <c r="A257" s="12">
        <v>523</v>
      </c>
      <c r="B257" s="15">
        <v>24647</v>
      </c>
      <c r="C257" s="12" t="s">
        <v>47</v>
      </c>
      <c r="D257" s="11" t="s">
        <v>86</v>
      </c>
      <c r="E257" s="12" t="s">
        <v>51</v>
      </c>
      <c r="F257" s="11" t="s">
        <v>48</v>
      </c>
      <c r="G257" s="11" t="s">
        <v>87</v>
      </c>
      <c r="H257" s="11" t="s">
        <v>87</v>
      </c>
      <c r="I257" s="11">
        <v>0</v>
      </c>
      <c r="J257" s="11" t="s">
        <v>636</v>
      </c>
      <c r="K257" s="11">
        <v>500</v>
      </c>
      <c r="L257" s="11" t="s">
        <v>637</v>
      </c>
      <c r="M257" s="11">
        <v>100</v>
      </c>
      <c r="N257" s="14">
        <v>0</v>
      </c>
      <c r="O257" s="14">
        <v>306364.64</v>
      </c>
      <c r="P257" s="11" t="s">
        <v>37</v>
      </c>
      <c r="Q257" s="15">
        <v>2028</v>
      </c>
      <c r="R257" s="15">
        <v>2029</v>
      </c>
      <c r="S257" s="15">
        <v>2099</v>
      </c>
      <c r="V257" s="15"/>
      <c r="Y257" s="11"/>
    </row>
    <row r="258" spans="1:25" x14ac:dyDescent="0.3">
      <c r="A258" s="12">
        <v>524</v>
      </c>
      <c r="B258" s="15">
        <v>24646</v>
      </c>
      <c r="C258" s="12" t="s">
        <v>47</v>
      </c>
      <c r="D258" s="11" t="s">
        <v>86</v>
      </c>
      <c r="E258" s="12" t="s">
        <v>51</v>
      </c>
      <c r="F258" s="11" t="s">
        <v>48</v>
      </c>
      <c r="G258" s="11" t="s">
        <v>87</v>
      </c>
      <c r="H258" s="11" t="s">
        <v>87</v>
      </c>
      <c r="I258" s="11">
        <v>0</v>
      </c>
      <c r="J258" s="11" t="s">
        <v>638</v>
      </c>
      <c r="K258" s="11">
        <v>500</v>
      </c>
      <c r="L258" s="11" t="s">
        <v>639</v>
      </c>
      <c r="M258" s="11">
        <v>450</v>
      </c>
      <c r="N258" s="14">
        <v>0</v>
      </c>
      <c r="O258" s="14">
        <v>1163570.04</v>
      </c>
      <c r="P258" s="11" t="s">
        <v>37</v>
      </c>
      <c r="Q258" s="15">
        <v>2028</v>
      </c>
      <c r="R258" s="15">
        <v>2029</v>
      </c>
      <c r="S258" s="15">
        <v>2099</v>
      </c>
      <c r="V258" s="15"/>
      <c r="Y258" s="11"/>
    </row>
    <row r="259" spans="1:25" x14ac:dyDescent="0.3">
      <c r="A259" s="12">
        <v>526</v>
      </c>
      <c r="B259" s="15">
        <v>24644</v>
      </c>
      <c r="C259" s="12" t="s">
        <v>47</v>
      </c>
      <c r="D259" s="11" t="s">
        <v>86</v>
      </c>
      <c r="E259" s="12" t="s">
        <v>51</v>
      </c>
      <c r="F259" s="11" t="s">
        <v>48</v>
      </c>
      <c r="G259" s="11" t="s">
        <v>87</v>
      </c>
      <c r="H259" s="11" t="s">
        <v>87</v>
      </c>
      <c r="I259" s="11">
        <v>0</v>
      </c>
      <c r="J259" s="11" t="s">
        <v>640</v>
      </c>
      <c r="K259" s="11">
        <v>500</v>
      </c>
      <c r="L259" s="11" t="s">
        <v>641</v>
      </c>
      <c r="M259" s="11">
        <v>576</v>
      </c>
      <c r="N259" s="14">
        <v>0</v>
      </c>
      <c r="O259" s="14">
        <v>1449125.89</v>
      </c>
      <c r="P259" s="11" t="s">
        <v>37</v>
      </c>
      <c r="Q259" s="15">
        <v>2028</v>
      </c>
      <c r="R259" s="15">
        <v>2029</v>
      </c>
      <c r="S259" s="15">
        <v>2099</v>
      </c>
      <c r="V259" s="15"/>
      <c r="Y259" s="11"/>
    </row>
    <row r="260" spans="1:25" x14ac:dyDescent="0.3">
      <c r="A260" s="12">
        <v>530</v>
      </c>
      <c r="B260" s="15">
        <v>24364</v>
      </c>
      <c r="C260" s="12" t="s">
        <v>38</v>
      </c>
      <c r="D260" s="11" t="s">
        <v>231</v>
      </c>
      <c r="E260" s="12" t="s">
        <v>57</v>
      </c>
      <c r="F260" s="11" t="s">
        <v>40</v>
      </c>
      <c r="G260" s="11" t="s">
        <v>105</v>
      </c>
      <c r="H260" s="11" t="s">
        <v>105</v>
      </c>
      <c r="I260" s="11" t="s">
        <v>105</v>
      </c>
      <c r="J260" s="11" t="s">
        <v>642</v>
      </c>
      <c r="K260" s="11">
        <v>230</v>
      </c>
      <c r="L260" s="11" t="s">
        <v>643</v>
      </c>
      <c r="M260" s="11">
        <v>0.4</v>
      </c>
      <c r="N260" s="14">
        <v>0</v>
      </c>
      <c r="O260" s="14">
        <v>44897.279999999999</v>
      </c>
      <c r="P260" s="11" t="s">
        <v>37</v>
      </c>
      <c r="Q260" s="15">
        <v>2028</v>
      </c>
      <c r="R260" s="15">
        <v>2029</v>
      </c>
      <c r="S260" s="15">
        <v>2099</v>
      </c>
      <c r="V260" s="15"/>
      <c r="Y260" s="11"/>
    </row>
    <row r="261" spans="1:25" x14ac:dyDescent="0.3">
      <c r="A261" s="12">
        <v>534</v>
      </c>
      <c r="B261" s="15">
        <v>23264</v>
      </c>
      <c r="C261" s="12" t="s">
        <v>33</v>
      </c>
      <c r="D261" s="11" t="s">
        <v>261</v>
      </c>
      <c r="E261" s="12" t="s">
        <v>51</v>
      </c>
      <c r="F261" s="11" t="s">
        <v>35</v>
      </c>
      <c r="G261" s="11" t="s">
        <v>211</v>
      </c>
      <c r="H261" s="11" t="s">
        <v>146</v>
      </c>
      <c r="I261" s="11">
        <v>0</v>
      </c>
      <c r="J261" s="11" t="s">
        <v>644</v>
      </c>
      <c r="K261" s="11">
        <v>230</v>
      </c>
      <c r="L261" s="11" t="s">
        <v>645</v>
      </c>
      <c r="M261" s="11">
        <v>142</v>
      </c>
      <c r="N261" s="14">
        <v>0</v>
      </c>
      <c r="O261" s="14">
        <v>156707.46</v>
      </c>
      <c r="P261" s="11" t="s">
        <v>37</v>
      </c>
      <c r="Q261" s="15">
        <v>2028</v>
      </c>
      <c r="R261" s="15">
        <v>2029</v>
      </c>
      <c r="S261" s="15">
        <v>2099</v>
      </c>
      <c r="V261" s="15"/>
      <c r="Y261" s="11"/>
    </row>
    <row r="262" spans="1:25" x14ac:dyDescent="0.3">
      <c r="A262" s="12">
        <v>536</v>
      </c>
      <c r="B262" s="15">
        <v>22003</v>
      </c>
      <c r="C262" s="12" t="s">
        <v>47</v>
      </c>
      <c r="D262" s="11" t="s">
        <v>646</v>
      </c>
      <c r="E262" s="12" t="s">
        <v>51</v>
      </c>
      <c r="F262" s="11" t="s">
        <v>35</v>
      </c>
      <c r="G262" s="11" t="s">
        <v>36</v>
      </c>
      <c r="H262" s="11" t="s">
        <v>66</v>
      </c>
      <c r="I262" s="11">
        <v>0</v>
      </c>
      <c r="J262" s="11" t="s">
        <v>647</v>
      </c>
      <c r="K262" s="11">
        <v>230</v>
      </c>
      <c r="L262" s="11" t="s">
        <v>648</v>
      </c>
      <c r="M262" s="11">
        <v>140</v>
      </c>
      <c r="N262" s="14">
        <v>0</v>
      </c>
      <c r="O262" s="14">
        <v>150066.35</v>
      </c>
      <c r="P262" s="11" t="s">
        <v>37</v>
      </c>
      <c r="Q262" s="15">
        <v>2028</v>
      </c>
      <c r="R262" s="15">
        <v>2029</v>
      </c>
      <c r="S262" s="15">
        <v>2099</v>
      </c>
      <c r="V262" s="15"/>
      <c r="Y262" s="11"/>
    </row>
    <row r="263" spans="1:25" x14ac:dyDescent="0.3">
      <c r="A263" s="12">
        <v>537</v>
      </c>
      <c r="B263" s="15">
        <v>21289</v>
      </c>
      <c r="C263" s="12" t="s">
        <v>33</v>
      </c>
      <c r="D263" s="11" t="s">
        <v>398</v>
      </c>
      <c r="E263" s="12" t="s">
        <v>51</v>
      </c>
      <c r="F263" s="11" t="s">
        <v>217</v>
      </c>
      <c r="G263" s="11" t="s">
        <v>219</v>
      </c>
      <c r="H263" s="11" t="s">
        <v>219</v>
      </c>
      <c r="I263" s="11">
        <v>0</v>
      </c>
      <c r="J263" s="11" t="s">
        <v>649</v>
      </c>
      <c r="K263" s="11">
        <v>230</v>
      </c>
      <c r="L263" s="11" t="s">
        <v>650</v>
      </c>
      <c r="M263" s="11">
        <v>187</v>
      </c>
      <c r="N263" s="14">
        <v>0</v>
      </c>
      <c r="O263" s="14">
        <v>290116.14</v>
      </c>
      <c r="P263" s="11" t="s">
        <v>37</v>
      </c>
      <c r="Q263" s="15">
        <v>2028</v>
      </c>
      <c r="R263" s="15">
        <v>2029</v>
      </c>
      <c r="S263" s="15">
        <v>2099</v>
      </c>
      <c r="V263" s="15"/>
      <c r="Y263" s="11"/>
    </row>
    <row r="264" spans="1:25" x14ac:dyDescent="0.3">
      <c r="A264" s="12">
        <v>538</v>
      </c>
      <c r="B264" s="15">
        <v>21287</v>
      </c>
      <c r="C264" s="12" t="s">
        <v>33</v>
      </c>
      <c r="D264" s="11" t="s">
        <v>398</v>
      </c>
      <c r="E264" s="12" t="s">
        <v>51</v>
      </c>
      <c r="F264" s="11" t="s">
        <v>217</v>
      </c>
      <c r="G264" s="11" t="s">
        <v>219</v>
      </c>
      <c r="H264" s="11" t="s">
        <v>219</v>
      </c>
      <c r="I264" s="11">
        <v>0</v>
      </c>
      <c r="J264" s="11" t="s">
        <v>651</v>
      </c>
      <c r="K264" s="11">
        <v>230</v>
      </c>
      <c r="L264" s="11" t="s">
        <v>652</v>
      </c>
      <c r="M264" s="11">
        <v>61</v>
      </c>
      <c r="N264" s="14">
        <v>0</v>
      </c>
      <c r="O264" s="14">
        <v>122709.08</v>
      </c>
      <c r="P264" s="11" t="s">
        <v>37</v>
      </c>
      <c r="Q264" s="15">
        <v>2028</v>
      </c>
      <c r="R264" s="15">
        <v>2029</v>
      </c>
      <c r="S264" s="15">
        <v>2099</v>
      </c>
      <c r="V264" s="15"/>
      <c r="Y264" s="11"/>
    </row>
    <row r="265" spans="1:25" x14ac:dyDescent="0.3">
      <c r="A265" s="12">
        <v>539</v>
      </c>
      <c r="B265" s="15">
        <v>21101</v>
      </c>
      <c r="C265" s="12" t="s">
        <v>47</v>
      </c>
      <c r="D265" s="11" t="s">
        <v>653</v>
      </c>
      <c r="E265" s="12" t="s">
        <v>51</v>
      </c>
      <c r="F265" s="11" t="s">
        <v>44</v>
      </c>
      <c r="G265" s="11" t="s">
        <v>66</v>
      </c>
      <c r="H265" s="11" t="s">
        <v>66</v>
      </c>
      <c r="I265" s="11">
        <v>0</v>
      </c>
      <c r="J265" s="11" t="s">
        <v>654</v>
      </c>
      <c r="K265" s="11">
        <v>230</v>
      </c>
      <c r="L265" s="11" t="s">
        <v>655</v>
      </c>
      <c r="M265" s="11">
        <v>30</v>
      </c>
      <c r="N265" s="14">
        <v>0</v>
      </c>
      <c r="O265" s="14">
        <v>65491.4</v>
      </c>
      <c r="P265" s="11" t="s">
        <v>37</v>
      </c>
      <c r="Q265" s="15">
        <v>2028</v>
      </c>
      <c r="R265" s="15">
        <v>2029</v>
      </c>
      <c r="S265" s="15">
        <v>2099</v>
      </c>
      <c r="V265" s="15"/>
      <c r="Y265" s="11"/>
    </row>
    <row r="266" spans="1:25" x14ac:dyDescent="0.3">
      <c r="A266" s="12">
        <v>540</v>
      </c>
      <c r="B266" s="15">
        <v>21097</v>
      </c>
      <c r="C266" s="12" t="s">
        <v>47</v>
      </c>
      <c r="D266" s="11" t="s">
        <v>653</v>
      </c>
      <c r="E266" s="12" t="s">
        <v>51</v>
      </c>
      <c r="F266" s="11" t="s">
        <v>44</v>
      </c>
      <c r="G266" s="11" t="s">
        <v>66</v>
      </c>
      <c r="H266" s="11" t="s">
        <v>66</v>
      </c>
      <c r="I266" s="11">
        <v>0</v>
      </c>
      <c r="J266" s="11" t="s">
        <v>656</v>
      </c>
      <c r="K266" s="11">
        <v>230</v>
      </c>
      <c r="L266" s="11" t="s">
        <v>657</v>
      </c>
      <c r="M266" s="11">
        <v>31</v>
      </c>
      <c r="N266" s="14">
        <v>0</v>
      </c>
      <c r="O266" s="14">
        <v>62940.1</v>
      </c>
      <c r="P266" s="11" t="s">
        <v>37</v>
      </c>
      <c r="Q266" s="15">
        <v>2028</v>
      </c>
      <c r="R266" s="15">
        <v>2029</v>
      </c>
      <c r="S266" s="15">
        <v>2099</v>
      </c>
      <c r="V266" s="15"/>
      <c r="Y266" s="11"/>
    </row>
    <row r="267" spans="1:25" x14ac:dyDescent="0.3">
      <c r="A267" s="12">
        <v>543</v>
      </c>
      <c r="B267" s="15">
        <v>20640</v>
      </c>
      <c r="C267" s="12" t="s">
        <v>102</v>
      </c>
      <c r="D267" s="11" t="s">
        <v>142</v>
      </c>
      <c r="E267" s="12" t="s">
        <v>51</v>
      </c>
      <c r="F267" s="11" t="s">
        <v>48</v>
      </c>
      <c r="G267" s="11" t="s">
        <v>103</v>
      </c>
      <c r="H267" s="11" t="s">
        <v>103</v>
      </c>
      <c r="I267" s="11">
        <v>0</v>
      </c>
      <c r="J267" s="11" t="s">
        <v>658</v>
      </c>
      <c r="K267" s="11">
        <v>230</v>
      </c>
      <c r="L267" s="11" t="s">
        <v>659</v>
      </c>
      <c r="M267" s="11">
        <v>145</v>
      </c>
      <c r="N267" s="14">
        <v>0</v>
      </c>
      <c r="O267" s="14">
        <v>164161.54</v>
      </c>
      <c r="P267" s="11" t="s">
        <v>37</v>
      </c>
      <c r="Q267" s="15">
        <v>2028</v>
      </c>
      <c r="R267" s="15">
        <v>2029</v>
      </c>
      <c r="S267" s="15">
        <v>2099</v>
      </c>
      <c r="V267" s="15"/>
      <c r="Y267" s="11"/>
    </row>
    <row r="268" spans="1:25" x14ac:dyDescent="0.3">
      <c r="A268" s="12">
        <v>544</v>
      </c>
      <c r="B268" s="15">
        <v>20425</v>
      </c>
      <c r="C268" s="12" t="s">
        <v>38</v>
      </c>
      <c r="D268" s="11" t="s">
        <v>458</v>
      </c>
      <c r="E268" s="12" t="s">
        <v>51</v>
      </c>
      <c r="F268" s="11" t="s">
        <v>40</v>
      </c>
      <c r="G268" s="11" t="s">
        <v>41</v>
      </c>
      <c r="H268" s="11" t="s">
        <v>41</v>
      </c>
      <c r="I268" s="11">
        <v>0</v>
      </c>
      <c r="J268" s="11" t="s">
        <v>660</v>
      </c>
      <c r="K268" s="11">
        <v>230</v>
      </c>
      <c r="L268" s="11" t="s">
        <v>661</v>
      </c>
      <c r="M268" s="11">
        <v>55</v>
      </c>
      <c r="N268" s="14">
        <v>0</v>
      </c>
      <c r="O268" s="14">
        <v>91846.96</v>
      </c>
      <c r="P268" s="11" t="s">
        <v>37</v>
      </c>
      <c r="Q268" s="15">
        <v>2028</v>
      </c>
      <c r="R268" s="15">
        <v>2029</v>
      </c>
      <c r="S268" s="15">
        <v>2099</v>
      </c>
      <c r="V268" s="15"/>
      <c r="Y268" s="11"/>
    </row>
    <row r="269" spans="1:25" x14ac:dyDescent="0.3">
      <c r="A269" s="12">
        <v>545</v>
      </c>
      <c r="B269" s="15">
        <v>20424</v>
      </c>
      <c r="C269" s="12" t="s">
        <v>38</v>
      </c>
      <c r="D269" s="11" t="s">
        <v>458</v>
      </c>
      <c r="E269" s="12" t="s">
        <v>51</v>
      </c>
      <c r="F269" s="11" t="s">
        <v>40</v>
      </c>
      <c r="G269" s="11" t="s">
        <v>41</v>
      </c>
      <c r="H269" s="11" t="s">
        <v>41</v>
      </c>
      <c r="I269" s="11">
        <v>0</v>
      </c>
      <c r="J269" s="11" t="s">
        <v>662</v>
      </c>
      <c r="K269" s="11">
        <v>230</v>
      </c>
      <c r="L269" s="11" t="s">
        <v>663</v>
      </c>
      <c r="M269" s="11">
        <v>61.8</v>
      </c>
      <c r="N269" s="14">
        <v>0</v>
      </c>
      <c r="O269" s="14">
        <v>103282.18</v>
      </c>
      <c r="P269" s="11" t="s">
        <v>37</v>
      </c>
      <c r="Q269" s="15">
        <v>2028</v>
      </c>
      <c r="R269" s="15">
        <v>2029</v>
      </c>
      <c r="S269" s="15">
        <v>2099</v>
      </c>
      <c r="V269" s="15"/>
      <c r="Y269" s="11"/>
    </row>
    <row r="270" spans="1:25" x14ac:dyDescent="0.3">
      <c r="A270" s="12">
        <v>547</v>
      </c>
      <c r="B270" s="15">
        <v>18476</v>
      </c>
      <c r="C270" s="12" t="s">
        <v>33</v>
      </c>
      <c r="D270" s="11" t="s">
        <v>355</v>
      </c>
      <c r="E270" s="12" t="s">
        <v>51</v>
      </c>
      <c r="F270" s="11" t="s">
        <v>217</v>
      </c>
      <c r="G270" s="11" t="s">
        <v>219</v>
      </c>
      <c r="H270" s="11" t="s">
        <v>219</v>
      </c>
      <c r="I270" s="11">
        <v>0</v>
      </c>
      <c r="J270" s="11" t="s">
        <v>664</v>
      </c>
      <c r="K270" s="11">
        <v>230</v>
      </c>
      <c r="L270" s="11" t="s">
        <v>665</v>
      </c>
      <c r="M270" s="11">
        <v>79</v>
      </c>
      <c r="N270" s="14">
        <v>0</v>
      </c>
      <c r="O270" s="14">
        <v>95056.72</v>
      </c>
      <c r="P270" s="11" t="s">
        <v>37</v>
      </c>
      <c r="Q270" s="15">
        <v>2028</v>
      </c>
      <c r="R270" s="15">
        <v>2029</v>
      </c>
      <c r="S270" s="15">
        <v>2099</v>
      </c>
      <c r="V270" s="15"/>
      <c r="Y270" s="11"/>
    </row>
    <row r="271" spans="1:25" x14ac:dyDescent="0.3">
      <c r="A271" s="12">
        <v>554</v>
      </c>
      <c r="B271" s="15">
        <v>19196</v>
      </c>
      <c r="C271" s="12" t="s">
        <v>33</v>
      </c>
      <c r="D271" s="11" t="s">
        <v>467</v>
      </c>
      <c r="E271" s="12" t="s">
        <v>51</v>
      </c>
      <c r="F271" s="11" t="s">
        <v>48</v>
      </c>
      <c r="G271" s="11" t="s">
        <v>103</v>
      </c>
      <c r="H271" s="11" t="s">
        <v>49</v>
      </c>
      <c r="I271" s="11">
        <v>0</v>
      </c>
      <c r="J271" s="11" t="s">
        <v>666</v>
      </c>
      <c r="K271" s="11">
        <v>500</v>
      </c>
      <c r="L271" s="11" t="s">
        <v>667</v>
      </c>
      <c r="M271" s="11">
        <v>379</v>
      </c>
      <c r="N271" s="14">
        <v>0</v>
      </c>
      <c r="O271" s="14">
        <v>1117639.5</v>
      </c>
      <c r="P271" s="11" t="s">
        <v>37</v>
      </c>
      <c r="Q271" s="15">
        <v>2029</v>
      </c>
      <c r="R271" s="15">
        <v>2029</v>
      </c>
      <c r="S271" s="15">
        <v>2099</v>
      </c>
      <c r="V271" s="15"/>
      <c r="Y271" s="11"/>
    </row>
    <row r="272" spans="1:25" x14ac:dyDescent="0.3">
      <c r="A272" s="12">
        <v>557</v>
      </c>
      <c r="B272" s="15">
        <v>23893</v>
      </c>
      <c r="C272" s="12" t="s">
        <v>38</v>
      </c>
      <c r="D272" s="11" t="s">
        <v>56</v>
      </c>
      <c r="E272" s="12" t="s">
        <v>57</v>
      </c>
      <c r="F272" s="11" t="s">
        <v>40</v>
      </c>
      <c r="G272" s="11" t="s">
        <v>58</v>
      </c>
      <c r="H272" s="11" t="s">
        <v>58</v>
      </c>
      <c r="I272" s="11" t="s">
        <v>58</v>
      </c>
      <c r="J272" s="11" t="s">
        <v>668</v>
      </c>
      <c r="K272" s="11">
        <v>230</v>
      </c>
      <c r="L272" s="11" t="s">
        <v>669</v>
      </c>
      <c r="M272" s="11">
        <v>2.2000000000000002</v>
      </c>
      <c r="N272" s="14">
        <v>0</v>
      </c>
      <c r="O272" s="14">
        <v>25449.61</v>
      </c>
      <c r="P272" s="11" t="s">
        <v>37</v>
      </c>
      <c r="Q272" s="15">
        <v>2029</v>
      </c>
      <c r="R272" s="15">
        <v>2030</v>
      </c>
      <c r="S272" s="15">
        <v>2099</v>
      </c>
      <c r="V272" s="15"/>
      <c r="Y272" s="11"/>
    </row>
    <row r="273" spans="1:25" x14ac:dyDescent="0.3">
      <c r="A273" s="12">
        <v>558</v>
      </c>
      <c r="B273" s="15">
        <v>23751</v>
      </c>
      <c r="C273" s="12" t="s">
        <v>38</v>
      </c>
      <c r="D273" s="11" t="s">
        <v>56</v>
      </c>
      <c r="E273" s="12" t="s">
        <v>57</v>
      </c>
      <c r="F273" s="11" t="s">
        <v>40</v>
      </c>
      <c r="G273" s="11" t="s">
        <v>58</v>
      </c>
      <c r="H273" s="11" t="s">
        <v>58</v>
      </c>
      <c r="I273" s="11" t="s">
        <v>58</v>
      </c>
      <c r="J273" s="11" t="s">
        <v>670</v>
      </c>
      <c r="K273" s="11">
        <v>230</v>
      </c>
      <c r="L273" s="11" t="s">
        <v>671</v>
      </c>
      <c r="M273" s="11">
        <v>10.5</v>
      </c>
      <c r="N273" s="14">
        <v>0</v>
      </c>
      <c r="O273" s="14">
        <v>136348.81</v>
      </c>
      <c r="P273" s="11" t="s">
        <v>37</v>
      </c>
      <c r="Q273" s="15">
        <v>2029</v>
      </c>
      <c r="R273" s="15">
        <v>2030</v>
      </c>
      <c r="S273" s="15">
        <v>2099</v>
      </c>
      <c r="V273" s="15"/>
      <c r="Y273" s="11"/>
    </row>
    <row r="274" spans="1:25" x14ac:dyDescent="0.3">
      <c r="A274" s="12">
        <v>559</v>
      </c>
      <c r="B274" s="15">
        <v>23750</v>
      </c>
      <c r="C274" s="12" t="s">
        <v>38</v>
      </c>
      <c r="D274" s="11" t="s">
        <v>56</v>
      </c>
      <c r="E274" s="12" t="s">
        <v>51</v>
      </c>
      <c r="F274" s="11" t="s">
        <v>40</v>
      </c>
      <c r="G274" s="11" t="s">
        <v>58</v>
      </c>
      <c r="H274" s="11" t="s">
        <v>58</v>
      </c>
      <c r="I274" s="11">
        <v>0</v>
      </c>
      <c r="J274" s="11" t="s">
        <v>672</v>
      </c>
      <c r="K274" s="11">
        <v>230</v>
      </c>
      <c r="L274" s="11" t="s">
        <v>673</v>
      </c>
      <c r="M274" s="11">
        <v>5.3</v>
      </c>
      <c r="N274" s="14">
        <v>0</v>
      </c>
      <c r="O274" s="14">
        <v>110334.9</v>
      </c>
      <c r="P274" s="11" t="s">
        <v>37</v>
      </c>
      <c r="Q274" s="15">
        <v>2029</v>
      </c>
      <c r="R274" s="15">
        <v>2030</v>
      </c>
      <c r="S274" s="15">
        <v>2099</v>
      </c>
      <c r="V274" s="15"/>
      <c r="Y274" s="11"/>
    </row>
    <row r="275" spans="1:25" x14ac:dyDescent="0.3">
      <c r="A275" s="12">
        <v>561</v>
      </c>
      <c r="B275" s="15">
        <v>23739</v>
      </c>
      <c r="C275" s="12" t="s">
        <v>38</v>
      </c>
      <c r="D275" s="11" t="s">
        <v>56</v>
      </c>
      <c r="E275" s="12" t="s">
        <v>51</v>
      </c>
      <c r="F275" s="11" t="s">
        <v>40</v>
      </c>
      <c r="G275" s="11" t="s">
        <v>105</v>
      </c>
      <c r="H275" s="11" t="s">
        <v>105</v>
      </c>
      <c r="I275" s="11">
        <v>0</v>
      </c>
      <c r="J275" s="11" t="s">
        <v>674</v>
      </c>
      <c r="K275" s="11">
        <v>525</v>
      </c>
      <c r="L275" s="11" t="s">
        <v>675</v>
      </c>
      <c r="M275" s="11">
        <v>187.9</v>
      </c>
      <c r="N275" s="14">
        <v>0</v>
      </c>
      <c r="O275" s="14">
        <v>567481.34</v>
      </c>
      <c r="P275" s="11" t="s">
        <v>37</v>
      </c>
      <c r="Q275" s="15">
        <v>2029</v>
      </c>
      <c r="R275" s="15">
        <v>2030</v>
      </c>
      <c r="S275" s="15">
        <v>2099</v>
      </c>
      <c r="V275" s="15"/>
      <c r="Y275" s="11"/>
    </row>
    <row r="276" spans="1:25" x14ac:dyDescent="0.3">
      <c r="A276" s="12">
        <v>562</v>
      </c>
      <c r="B276" s="15">
        <v>23738</v>
      </c>
      <c r="C276" s="12" t="s">
        <v>38</v>
      </c>
      <c r="D276" s="11" t="s">
        <v>56</v>
      </c>
      <c r="E276" s="12" t="s">
        <v>51</v>
      </c>
      <c r="F276" s="11" t="s">
        <v>40</v>
      </c>
      <c r="G276" s="11" t="s">
        <v>41</v>
      </c>
      <c r="H276" s="11" t="s">
        <v>105</v>
      </c>
      <c r="I276" s="11">
        <v>0</v>
      </c>
      <c r="J276" s="11" t="s">
        <v>676</v>
      </c>
      <c r="K276" s="11">
        <v>525</v>
      </c>
      <c r="L276" s="11" t="s">
        <v>677</v>
      </c>
      <c r="M276" s="11">
        <v>229.68</v>
      </c>
      <c r="N276" s="14">
        <v>0</v>
      </c>
      <c r="O276" s="14">
        <v>679619.09</v>
      </c>
      <c r="P276" s="11" t="s">
        <v>37</v>
      </c>
      <c r="Q276" s="15">
        <v>2029</v>
      </c>
      <c r="R276" s="15">
        <v>2030</v>
      </c>
      <c r="S276" s="15">
        <v>2099</v>
      </c>
      <c r="V276" s="15"/>
      <c r="Y276" s="11"/>
    </row>
    <row r="277" spans="1:25" x14ac:dyDescent="0.3">
      <c r="A277" s="12">
        <v>563</v>
      </c>
      <c r="B277" s="15">
        <v>23737</v>
      </c>
      <c r="C277" s="12" t="s">
        <v>38</v>
      </c>
      <c r="D277" s="11" t="s">
        <v>56</v>
      </c>
      <c r="E277" s="12" t="s">
        <v>51</v>
      </c>
      <c r="F277" s="11" t="s">
        <v>40</v>
      </c>
      <c r="G277" s="11" t="s">
        <v>41</v>
      </c>
      <c r="H277" s="11" t="s">
        <v>41</v>
      </c>
      <c r="I277" s="11">
        <v>0</v>
      </c>
      <c r="J277" s="11" t="s">
        <v>678</v>
      </c>
      <c r="K277" s="11">
        <v>525</v>
      </c>
      <c r="L277" s="11" t="s">
        <v>679</v>
      </c>
      <c r="M277" s="11">
        <v>9.34</v>
      </c>
      <c r="N277" s="14">
        <v>0</v>
      </c>
      <c r="O277" s="14">
        <v>154345.95000000001</v>
      </c>
      <c r="P277" s="11" t="s">
        <v>37</v>
      </c>
      <c r="Q277" s="15">
        <v>2029</v>
      </c>
      <c r="R277" s="15">
        <v>2030</v>
      </c>
      <c r="S277" s="15">
        <v>2099</v>
      </c>
      <c r="V277" s="15"/>
      <c r="Y277" s="11"/>
    </row>
    <row r="278" spans="1:25" x14ac:dyDescent="0.3">
      <c r="A278" s="12">
        <v>564</v>
      </c>
      <c r="B278" s="15">
        <v>23736</v>
      </c>
      <c r="C278" s="12" t="s">
        <v>38</v>
      </c>
      <c r="D278" s="11" t="s">
        <v>56</v>
      </c>
      <c r="E278" s="12" t="s">
        <v>51</v>
      </c>
      <c r="F278" s="11" t="s">
        <v>40</v>
      </c>
      <c r="G278" s="11" t="s">
        <v>41</v>
      </c>
      <c r="H278" s="11" t="s">
        <v>105</v>
      </c>
      <c r="I278" s="11">
        <v>0</v>
      </c>
      <c r="J278" s="11" t="s">
        <v>680</v>
      </c>
      <c r="K278" s="11">
        <v>525</v>
      </c>
      <c r="L278" s="11" t="s">
        <v>681</v>
      </c>
      <c r="M278" s="11">
        <v>630.88</v>
      </c>
      <c r="N278" s="14">
        <v>0</v>
      </c>
      <c r="O278" s="14">
        <v>1680777.79</v>
      </c>
      <c r="P278" s="11" t="s">
        <v>37</v>
      </c>
      <c r="Q278" s="15">
        <v>2029</v>
      </c>
      <c r="R278" s="15">
        <v>2030</v>
      </c>
      <c r="S278" s="15">
        <v>2099</v>
      </c>
      <c r="V278" s="15"/>
      <c r="Y278" s="11"/>
    </row>
    <row r="279" spans="1:25" x14ac:dyDescent="0.3">
      <c r="A279" s="12">
        <v>566</v>
      </c>
      <c r="B279" s="15">
        <v>23734</v>
      </c>
      <c r="C279" s="12" t="s">
        <v>38</v>
      </c>
      <c r="D279" s="11" t="s">
        <v>56</v>
      </c>
      <c r="E279" s="12" t="s">
        <v>57</v>
      </c>
      <c r="F279" s="11" t="s">
        <v>40</v>
      </c>
      <c r="G279" s="11" t="s">
        <v>58</v>
      </c>
      <c r="H279" s="11" t="s">
        <v>58</v>
      </c>
      <c r="I279" s="11" t="s">
        <v>58</v>
      </c>
      <c r="J279" s="11" t="s">
        <v>682</v>
      </c>
      <c r="K279" s="11">
        <v>230</v>
      </c>
      <c r="L279" s="11" t="s">
        <v>683</v>
      </c>
      <c r="M279" s="11">
        <v>2.2000000000000002</v>
      </c>
      <c r="N279" s="14">
        <v>0</v>
      </c>
      <c r="O279" s="14">
        <v>25449.61</v>
      </c>
      <c r="P279" s="11" t="s">
        <v>37</v>
      </c>
      <c r="Q279" s="15">
        <v>2029</v>
      </c>
      <c r="R279" s="15">
        <v>2030</v>
      </c>
      <c r="S279" s="15">
        <v>2099</v>
      </c>
      <c r="V279" s="15"/>
      <c r="Y279" s="11"/>
    </row>
    <row r="280" spans="1:25" x14ac:dyDescent="0.3">
      <c r="A280" s="12">
        <v>567</v>
      </c>
      <c r="B280" s="15">
        <v>23733</v>
      </c>
      <c r="C280" s="12" t="s">
        <v>38</v>
      </c>
      <c r="D280" s="11" t="s">
        <v>56</v>
      </c>
      <c r="E280" s="12" t="s">
        <v>51</v>
      </c>
      <c r="F280" s="11" t="s">
        <v>40</v>
      </c>
      <c r="G280" s="11" t="s">
        <v>58</v>
      </c>
      <c r="H280" s="11" t="s">
        <v>58</v>
      </c>
      <c r="I280" s="11">
        <v>0</v>
      </c>
      <c r="J280" s="11" t="s">
        <v>684</v>
      </c>
      <c r="K280" s="11">
        <v>230</v>
      </c>
      <c r="L280" s="11" t="s">
        <v>685</v>
      </c>
      <c r="M280" s="11">
        <v>2.8</v>
      </c>
      <c r="N280" s="14">
        <v>0</v>
      </c>
      <c r="O280" s="14">
        <v>15293.19</v>
      </c>
      <c r="P280" s="11" t="s">
        <v>37</v>
      </c>
      <c r="Q280" s="15">
        <v>2029</v>
      </c>
      <c r="R280" s="15">
        <v>2030</v>
      </c>
      <c r="S280" s="15">
        <v>2099</v>
      </c>
      <c r="V280" s="15"/>
      <c r="Y280" s="11"/>
    </row>
    <row r="281" spans="1:25" x14ac:dyDescent="0.3">
      <c r="A281" s="12">
        <v>570</v>
      </c>
      <c r="B281" s="15">
        <v>23716</v>
      </c>
      <c r="C281" s="12" t="s">
        <v>38</v>
      </c>
      <c r="D281" s="11" t="s">
        <v>56</v>
      </c>
      <c r="E281" s="12" t="s">
        <v>51</v>
      </c>
      <c r="F281" s="11" t="s">
        <v>40</v>
      </c>
      <c r="G281" s="11" t="s">
        <v>58</v>
      </c>
      <c r="H281" s="11" t="s">
        <v>58</v>
      </c>
      <c r="I281" s="11">
        <v>0</v>
      </c>
      <c r="J281" s="11" t="s">
        <v>686</v>
      </c>
      <c r="K281" s="11">
        <v>230</v>
      </c>
      <c r="L281" s="11" t="s">
        <v>687</v>
      </c>
      <c r="M281" s="11">
        <v>109.6</v>
      </c>
      <c r="N281" s="14">
        <v>0</v>
      </c>
      <c r="O281" s="14">
        <v>173439.09</v>
      </c>
      <c r="P281" s="11" t="s">
        <v>37</v>
      </c>
      <c r="Q281" s="15">
        <v>2029</v>
      </c>
      <c r="R281" s="15">
        <v>2030</v>
      </c>
      <c r="S281" s="15">
        <v>2099</v>
      </c>
      <c r="V281" s="15"/>
      <c r="Y281" s="11"/>
    </row>
    <row r="282" spans="1:25" x14ac:dyDescent="0.3">
      <c r="A282" s="12">
        <v>575</v>
      </c>
      <c r="B282" s="15">
        <v>19207</v>
      </c>
      <c r="C282" s="12" t="s">
        <v>102</v>
      </c>
      <c r="D282" s="11" t="s">
        <v>688</v>
      </c>
      <c r="E282" s="12" t="s">
        <v>51</v>
      </c>
      <c r="F282" s="11" t="s">
        <v>48</v>
      </c>
      <c r="G282" s="11" t="s">
        <v>103</v>
      </c>
      <c r="H282" s="11" t="s">
        <v>103</v>
      </c>
      <c r="I282" s="11">
        <v>0</v>
      </c>
      <c r="J282" s="11" t="s">
        <v>689</v>
      </c>
      <c r="K282" s="11">
        <v>345</v>
      </c>
      <c r="L282" s="11" t="s">
        <v>690</v>
      </c>
      <c r="M282" s="11">
        <v>1.52</v>
      </c>
      <c r="N282" s="14">
        <v>0</v>
      </c>
      <c r="O282" s="14">
        <v>4724.6099999999997</v>
      </c>
      <c r="P282" s="11" t="s">
        <v>108</v>
      </c>
      <c r="Q282" s="15">
        <v>2029</v>
      </c>
      <c r="R282" s="15">
        <v>2030</v>
      </c>
      <c r="S282" s="15">
        <v>2099</v>
      </c>
      <c r="V282" s="15"/>
      <c r="Y282" s="11"/>
    </row>
    <row r="283" spans="1:25" x14ac:dyDescent="0.3">
      <c r="A283" s="12">
        <v>578</v>
      </c>
      <c r="B283" s="15">
        <v>18885</v>
      </c>
      <c r="C283" s="12" t="s">
        <v>38</v>
      </c>
      <c r="D283" s="11" t="s">
        <v>204</v>
      </c>
      <c r="E283" s="12" t="s">
        <v>51</v>
      </c>
      <c r="F283" s="11" t="s">
        <v>40</v>
      </c>
      <c r="G283" s="11" t="s">
        <v>58</v>
      </c>
      <c r="H283" s="11" t="s">
        <v>41</v>
      </c>
      <c r="I283" s="11">
        <v>0</v>
      </c>
      <c r="J283" s="11" t="s">
        <v>691</v>
      </c>
      <c r="K283" s="11">
        <v>230</v>
      </c>
      <c r="L283" s="11" t="s">
        <v>692</v>
      </c>
      <c r="M283" s="11">
        <v>111</v>
      </c>
      <c r="N283" s="14">
        <v>0</v>
      </c>
      <c r="O283" s="14">
        <v>142943.04999999999</v>
      </c>
      <c r="P283" s="11" t="s">
        <v>37</v>
      </c>
      <c r="Q283" s="15">
        <v>2029</v>
      </c>
      <c r="R283" s="15">
        <v>2030</v>
      </c>
      <c r="S283" s="15">
        <v>2099</v>
      </c>
      <c r="V283" s="15"/>
      <c r="Y283" s="11"/>
    </row>
    <row r="284" spans="1:25" x14ac:dyDescent="0.3">
      <c r="A284" s="12">
        <v>579</v>
      </c>
      <c r="B284" s="15">
        <v>18876</v>
      </c>
      <c r="C284" s="12" t="s">
        <v>38</v>
      </c>
      <c r="D284" s="11" t="s">
        <v>204</v>
      </c>
      <c r="E284" s="12" t="s">
        <v>51</v>
      </c>
      <c r="F284" s="11" t="s">
        <v>40</v>
      </c>
      <c r="G284" s="11" t="s">
        <v>58</v>
      </c>
      <c r="H284" s="11" t="s">
        <v>41</v>
      </c>
      <c r="I284" s="11">
        <v>0</v>
      </c>
      <c r="J284" s="11" t="s">
        <v>693</v>
      </c>
      <c r="K284" s="11">
        <v>230</v>
      </c>
      <c r="L284" s="11" t="s">
        <v>694</v>
      </c>
      <c r="M284" s="11">
        <v>111</v>
      </c>
      <c r="N284" s="14">
        <v>0</v>
      </c>
      <c r="O284" s="14">
        <v>140005.92000000001</v>
      </c>
      <c r="P284" s="11" t="s">
        <v>37</v>
      </c>
      <c r="Q284" s="15">
        <v>2029</v>
      </c>
      <c r="R284" s="15">
        <v>2030</v>
      </c>
      <c r="S284" s="15">
        <v>2099</v>
      </c>
      <c r="V284" s="15"/>
      <c r="Y284" s="11"/>
    </row>
    <row r="285" spans="1:25" x14ac:dyDescent="0.3">
      <c r="A285" s="12">
        <v>580</v>
      </c>
      <c r="B285" s="15">
        <v>18869</v>
      </c>
      <c r="C285" s="12" t="s">
        <v>38</v>
      </c>
      <c r="D285" s="11" t="s">
        <v>204</v>
      </c>
      <c r="E285" s="12" t="s">
        <v>57</v>
      </c>
      <c r="F285" s="11" t="s">
        <v>40</v>
      </c>
      <c r="G285" s="11" t="s">
        <v>58</v>
      </c>
      <c r="H285" s="11" t="s">
        <v>41</v>
      </c>
      <c r="I285" s="11" t="s">
        <v>58</v>
      </c>
      <c r="J285" s="11" t="s">
        <v>695</v>
      </c>
      <c r="K285" s="11">
        <v>230</v>
      </c>
      <c r="L285" s="11" t="s">
        <v>696</v>
      </c>
      <c r="M285" s="11">
        <v>8</v>
      </c>
      <c r="N285" s="14">
        <v>0</v>
      </c>
      <c r="O285" s="14">
        <v>33789.47</v>
      </c>
      <c r="P285" s="11" t="s">
        <v>37</v>
      </c>
      <c r="Q285" s="15">
        <v>2029</v>
      </c>
      <c r="R285" s="15">
        <v>2030</v>
      </c>
      <c r="S285" s="15">
        <v>2099</v>
      </c>
      <c r="V285" s="15"/>
      <c r="Y285" s="11"/>
    </row>
    <row r="286" spans="1:25" x14ac:dyDescent="0.3">
      <c r="A286" s="12">
        <v>585</v>
      </c>
      <c r="B286" s="15">
        <v>25350</v>
      </c>
      <c r="C286" s="12" t="s">
        <v>33</v>
      </c>
      <c r="D286" s="11" t="s">
        <v>537</v>
      </c>
      <c r="E286" s="12" t="s">
        <v>51</v>
      </c>
      <c r="F286" s="11" t="s">
        <v>35</v>
      </c>
      <c r="G286" s="11" t="s">
        <v>120</v>
      </c>
      <c r="H286" s="11" t="s">
        <v>117</v>
      </c>
      <c r="I286" s="11">
        <v>0</v>
      </c>
      <c r="J286" s="11" t="s">
        <v>697</v>
      </c>
      <c r="K286" s="11">
        <v>230</v>
      </c>
      <c r="L286" s="11" t="s">
        <v>698</v>
      </c>
      <c r="M286" s="11">
        <v>76</v>
      </c>
      <c r="N286" s="14">
        <v>0</v>
      </c>
      <c r="O286" s="14">
        <v>118872.53</v>
      </c>
      <c r="P286" s="11" t="s">
        <v>37</v>
      </c>
      <c r="Q286" s="15">
        <v>2030</v>
      </c>
      <c r="R286" s="15">
        <v>2030</v>
      </c>
      <c r="S286" s="15">
        <v>2099</v>
      </c>
      <c r="V286" s="15"/>
      <c r="Y286" s="11"/>
    </row>
    <row r="287" spans="1:25" x14ac:dyDescent="0.3">
      <c r="A287" s="12">
        <v>586</v>
      </c>
      <c r="B287" s="15">
        <v>25336</v>
      </c>
      <c r="C287" s="12" t="s">
        <v>33</v>
      </c>
      <c r="D287" s="11" t="s">
        <v>537</v>
      </c>
      <c r="E287" s="12" t="s">
        <v>51</v>
      </c>
      <c r="F287" s="11" t="s">
        <v>35</v>
      </c>
      <c r="G287" s="11" t="s">
        <v>348</v>
      </c>
      <c r="H287" s="11" t="s">
        <v>120</v>
      </c>
      <c r="I287" s="11">
        <v>0</v>
      </c>
      <c r="J287" s="11" t="s">
        <v>699</v>
      </c>
      <c r="K287" s="11">
        <v>500</v>
      </c>
      <c r="L287" s="11" t="s">
        <v>700</v>
      </c>
      <c r="M287" s="11">
        <v>228</v>
      </c>
      <c r="N287" s="14">
        <v>0</v>
      </c>
      <c r="O287" s="14">
        <v>591367.77</v>
      </c>
      <c r="P287" s="11" t="s">
        <v>37</v>
      </c>
      <c r="Q287" s="15">
        <v>2030</v>
      </c>
      <c r="R287" s="15">
        <v>2030</v>
      </c>
      <c r="S287" s="15">
        <v>2099</v>
      </c>
      <c r="V287" s="15"/>
      <c r="Y287" s="11"/>
    </row>
    <row r="288" spans="1:25" x14ac:dyDescent="0.3">
      <c r="A288" s="12">
        <v>587</v>
      </c>
      <c r="B288" s="15">
        <v>25311</v>
      </c>
      <c r="C288" s="12" t="s">
        <v>33</v>
      </c>
      <c r="D288" s="11" t="s">
        <v>468</v>
      </c>
      <c r="E288" s="12" t="s">
        <v>51</v>
      </c>
      <c r="F288" s="11" t="s">
        <v>48</v>
      </c>
      <c r="G288" s="11" t="s">
        <v>338</v>
      </c>
      <c r="H288" s="11" t="s">
        <v>338</v>
      </c>
      <c r="I288" s="11">
        <v>0</v>
      </c>
      <c r="J288" s="11" t="s">
        <v>701</v>
      </c>
      <c r="K288" s="11">
        <v>500</v>
      </c>
      <c r="L288" s="11" t="s">
        <v>702</v>
      </c>
      <c r="M288" s="11">
        <v>77.5</v>
      </c>
      <c r="N288" s="14">
        <v>0</v>
      </c>
      <c r="O288" s="14">
        <v>303006.23</v>
      </c>
      <c r="P288" s="11" t="s">
        <v>37</v>
      </c>
      <c r="Q288" s="15">
        <v>2030</v>
      </c>
      <c r="R288" s="15">
        <v>2030</v>
      </c>
      <c r="S288" s="15">
        <v>2099</v>
      </c>
      <c r="V288" s="15"/>
      <c r="Y288" s="11"/>
    </row>
    <row r="289" spans="1:25" x14ac:dyDescent="0.3">
      <c r="A289" s="12">
        <v>588</v>
      </c>
      <c r="B289" s="15">
        <v>25310</v>
      </c>
      <c r="C289" s="12" t="s">
        <v>33</v>
      </c>
      <c r="D289" s="11" t="s">
        <v>468</v>
      </c>
      <c r="E289" s="12" t="s">
        <v>57</v>
      </c>
      <c r="F289" s="11" t="s">
        <v>35</v>
      </c>
      <c r="G289" s="11" t="s">
        <v>36</v>
      </c>
      <c r="H289" s="11" t="s">
        <v>36</v>
      </c>
      <c r="I289" s="11" t="s">
        <v>36</v>
      </c>
      <c r="J289" s="11" t="s">
        <v>703</v>
      </c>
      <c r="K289" s="11">
        <v>500</v>
      </c>
      <c r="L289" s="11" t="s">
        <v>704</v>
      </c>
      <c r="M289" s="11">
        <v>0.5</v>
      </c>
      <c r="N289" s="14">
        <v>0</v>
      </c>
      <c r="O289" s="14">
        <v>47237.89</v>
      </c>
      <c r="P289" s="11" t="s">
        <v>37</v>
      </c>
      <c r="Q289" s="15">
        <v>2030</v>
      </c>
      <c r="R289" s="15">
        <v>2030</v>
      </c>
      <c r="S289" s="15">
        <v>2099</v>
      </c>
      <c r="V289" s="15"/>
      <c r="Y289" s="11"/>
    </row>
    <row r="290" spans="1:25" x14ac:dyDescent="0.3">
      <c r="A290" s="12">
        <v>595</v>
      </c>
      <c r="B290" s="15">
        <v>25292</v>
      </c>
      <c r="C290" s="12" t="s">
        <v>33</v>
      </c>
      <c r="D290" s="11" t="s">
        <v>468</v>
      </c>
      <c r="E290" s="12" t="s">
        <v>51</v>
      </c>
      <c r="F290" s="11" t="s">
        <v>48</v>
      </c>
      <c r="G290" s="11" t="s">
        <v>49</v>
      </c>
      <c r="H290" s="11" t="s">
        <v>49</v>
      </c>
      <c r="I290" s="11">
        <v>0</v>
      </c>
      <c r="J290" s="11" t="s">
        <v>705</v>
      </c>
      <c r="K290" s="11">
        <v>500</v>
      </c>
      <c r="L290" s="11" t="s">
        <v>706</v>
      </c>
      <c r="M290" s="11">
        <v>339</v>
      </c>
      <c r="N290" s="14">
        <v>0</v>
      </c>
      <c r="O290" s="14">
        <v>1126356.1000000001</v>
      </c>
      <c r="P290" s="11" t="s">
        <v>37</v>
      </c>
      <c r="Q290" s="15">
        <v>2030</v>
      </c>
      <c r="R290" s="15">
        <v>2030</v>
      </c>
      <c r="S290" s="15">
        <v>2099</v>
      </c>
      <c r="V290" s="15"/>
      <c r="Y290" s="11"/>
    </row>
    <row r="291" spans="1:25" x14ac:dyDescent="0.3">
      <c r="A291" s="12">
        <v>596</v>
      </c>
      <c r="B291" s="15">
        <v>25291</v>
      </c>
      <c r="C291" s="12" t="s">
        <v>33</v>
      </c>
      <c r="D291" s="11" t="s">
        <v>468</v>
      </c>
      <c r="E291" s="12" t="s">
        <v>51</v>
      </c>
      <c r="F291" s="11" t="s">
        <v>48</v>
      </c>
      <c r="G291" s="11" t="s">
        <v>49</v>
      </c>
      <c r="H291" s="11" t="s">
        <v>49</v>
      </c>
      <c r="I291" s="11">
        <v>0</v>
      </c>
      <c r="J291" s="11" t="s">
        <v>707</v>
      </c>
      <c r="K291" s="11">
        <v>500</v>
      </c>
      <c r="L291" s="11" t="s">
        <v>708</v>
      </c>
      <c r="M291" s="11">
        <v>172</v>
      </c>
      <c r="N291" s="14">
        <v>0</v>
      </c>
      <c r="O291" s="14">
        <v>621361.81999999995</v>
      </c>
      <c r="P291" s="11" t="s">
        <v>37</v>
      </c>
      <c r="Q291" s="15">
        <v>2030</v>
      </c>
      <c r="R291" s="15">
        <v>2030</v>
      </c>
      <c r="S291" s="15">
        <v>2099</v>
      </c>
      <c r="V291" s="15"/>
      <c r="Y291" s="11"/>
    </row>
    <row r="292" spans="1:25" x14ac:dyDescent="0.3">
      <c r="A292" s="12">
        <v>598</v>
      </c>
      <c r="B292" s="15">
        <v>25280</v>
      </c>
      <c r="C292" s="12" t="s">
        <v>33</v>
      </c>
      <c r="D292" s="11" t="s">
        <v>468</v>
      </c>
      <c r="E292" s="12" t="s">
        <v>51</v>
      </c>
      <c r="F292" s="11" t="s">
        <v>48</v>
      </c>
      <c r="G292" s="11" t="s">
        <v>49</v>
      </c>
      <c r="H292" s="11" t="s">
        <v>49</v>
      </c>
      <c r="I292" s="11">
        <v>0</v>
      </c>
      <c r="J292" s="11" t="s">
        <v>709</v>
      </c>
      <c r="K292" s="11">
        <v>500</v>
      </c>
      <c r="L292" s="11" t="s">
        <v>710</v>
      </c>
      <c r="M292" s="11">
        <v>240</v>
      </c>
      <c r="N292" s="14">
        <v>0</v>
      </c>
      <c r="O292" s="14">
        <v>824547.22</v>
      </c>
      <c r="P292" s="11" t="s">
        <v>37</v>
      </c>
      <c r="Q292" s="15">
        <v>2030</v>
      </c>
      <c r="R292" s="15">
        <v>2030</v>
      </c>
      <c r="S292" s="15">
        <v>2099</v>
      </c>
      <c r="V292" s="15"/>
      <c r="Y292" s="11"/>
    </row>
    <row r="293" spans="1:25" x14ac:dyDescent="0.3">
      <c r="A293" s="12">
        <v>599</v>
      </c>
      <c r="B293" s="15">
        <v>25279</v>
      </c>
      <c r="C293" s="12" t="s">
        <v>33</v>
      </c>
      <c r="D293" s="11" t="s">
        <v>468</v>
      </c>
      <c r="E293" s="12" t="s">
        <v>51</v>
      </c>
      <c r="F293" s="11" t="s">
        <v>48</v>
      </c>
      <c r="G293" s="11" t="s">
        <v>49</v>
      </c>
      <c r="H293" s="11" t="s">
        <v>49</v>
      </c>
      <c r="I293" s="11">
        <v>0</v>
      </c>
      <c r="J293" s="11" t="s">
        <v>711</v>
      </c>
      <c r="K293" s="11">
        <v>500</v>
      </c>
      <c r="L293" s="11" t="s">
        <v>712</v>
      </c>
      <c r="M293" s="11">
        <v>255</v>
      </c>
      <c r="N293" s="14">
        <v>0</v>
      </c>
      <c r="O293" s="14">
        <v>876531.36</v>
      </c>
      <c r="P293" s="11" t="s">
        <v>37</v>
      </c>
      <c r="Q293" s="15">
        <v>2030</v>
      </c>
      <c r="R293" s="15">
        <v>2030</v>
      </c>
      <c r="S293" s="15">
        <v>2099</v>
      </c>
      <c r="V293" s="15"/>
      <c r="Y293" s="11"/>
    </row>
    <row r="294" spans="1:25" x14ac:dyDescent="0.3">
      <c r="A294" s="12">
        <v>600</v>
      </c>
      <c r="B294" s="15">
        <v>25278</v>
      </c>
      <c r="C294" s="12" t="s">
        <v>33</v>
      </c>
      <c r="D294" s="11" t="s">
        <v>468</v>
      </c>
      <c r="E294" s="12" t="s">
        <v>51</v>
      </c>
      <c r="F294" s="11" t="s">
        <v>35</v>
      </c>
      <c r="G294" s="11" t="s">
        <v>36</v>
      </c>
      <c r="H294" s="11" t="s">
        <v>49</v>
      </c>
      <c r="I294" s="11">
        <v>0</v>
      </c>
      <c r="J294" s="11" t="s">
        <v>713</v>
      </c>
      <c r="K294" s="11">
        <v>500</v>
      </c>
      <c r="L294" s="11" t="s">
        <v>714</v>
      </c>
      <c r="M294" s="11">
        <v>228</v>
      </c>
      <c r="N294" s="14">
        <v>0</v>
      </c>
      <c r="O294" s="14">
        <v>781808.59</v>
      </c>
      <c r="P294" s="11" t="s">
        <v>37</v>
      </c>
      <c r="Q294" s="15">
        <v>2030</v>
      </c>
      <c r="R294" s="15">
        <v>2030</v>
      </c>
      <c r="S294" s="15">
        <v>2099</v>
      </c>
      <c r="V294" s="15"/>
      <c r="Y294" s="11"/>
    </row>
    <row r="295" spans="1:25" x14ac:dyDescent="0.3">
      <c r="A295" s="12">
        <v>601</v>
      </c>
      <c r="B295" s="15">
        <v>25277</v>
      </c>
      <c r="C295" s="12" t="s">
        <v>33</v>
      </c>
      <c r="D295" s="11" t="s">
        <v>468</v>
      </c>
      <c r="E295" s="12" t="s">
        <v>51</v>
      </c>
      <c r="F295" s="11" t="s">
        <v>35</v>
      </c>
      <c r="G295" s="11" t="s">
        <v>36</v>
      </c>
      <c r="H295" s="11" t="s">
        <v>49</v>
      </c>
      <c r="I295" s="11">
        <v>0</v>
      </c>
      <c r="J295" s="11" t="s">
        <v>715</v>
      </c>
      <c r="K295" s="11">
        <v>500</v>
      </c>
      <c r="L295" s="11" t="s">
        <v>716</v>
      </c>
      <c r="M295" s="11">
        <v>228</v>
      </c>
      <c r="N295" s="14">
        <v>0</v>
      </c>
      <c r="O295" s="14">
        <v>793841.51</v>
      </c>
      <c r="P295" s="11" t="s">
        <v>37</v>
      </c>
      <c r="Q295" s="15">
        <v>2030</v>
      </c>
      <c r="R295" s="15">
        <v>2030</v>
      </c>
      <c r="S295" s="15">
        <v>2099</v>
      </c>
      <c r="V295" s="15"/>
      <c r="Y295" s="11"/>
    </row>
    <row r="296" spans="1:25" x14ac:dyDescent="0.3">
      <c r="A296" s="12">
        <v>602</v>
      </c>
      <c r="B296" s="15">
        <v>25276</v>
      </c>
      <c r="C296" s="12" t="s">
        <v>33</v>
      </c>
      <c r="D296" s="11" t="s">
        <v>468</v>
      </c>
      <c r="E296" s="12" t="s">
        <v>51</v>
      </c>
      <c r="F296" s="11" t="s">
        <v>35</v>
      </c>
      <c r="G296" s="11" t="s">
        <v>36</v>
      </c>
      <c r="H296" s="11" t="s">
        <v>36</v>
      </c>
      <c r="I296" s="11">
        <v>0</v>
      </c>
      <c r="J296" s="11" t="s">
        <v>717</v>
      </c>
      <c r="K296" s="11">
        <v>500</v>
      </c>
      <c r="L296" s="11" t="s">
        <v>718</v>
      </c>
      <c r="M296" s="11">
        <v>314</v>
      </c>
      <c r="N296" s="14">
        <v>0</v>
      </c>
      <c r="O296" s="14">
        <v>1047884.02</v>
      </c>
      <c r="P296" s="11" t="s">
        <v>37</v>
      </c>
      <c r="Q296" s="15">
        <v>2030</v>
      </c>
      <c r="R296" s="15">
        <v>2030</v>
      </c>
      <c r="S296" s="15">
        <v>2099</v>
      </c>
      <c r="V296" s="15"/>
      <c r="Y296" s="11"/>
    </row>
    <row r="297" spans="1:25" x14ac:dyDescent="0.3">
      <c r="A297" s="12">
        <v>603</v>
      </c>
      <c r="B297" s="15">
        <v>25275</v>
      </c>
      <c r="C297" s="12" t="s">
        <v>33</v>
      </c>
      <c r="D297" s="11" t="s">
        <v>468</v>
      </c>
      <c r="E297" s="12" t="s">
        <v>51</v>
      </c>
      <c r="F297" s="11" t="s">
        <v>35</v>
      </c>
      <c r="G297" s="11" t="s">
        <v>36</v>
      </c>
      <c r="H297" s="11" t="s">
        <v>36</v>
      </c>
      <c r="I297" s="11">
        <v>0</v>
      </c>
      <c r="J297" s="11" t="s">
        <v>719</v>
      </c>
      <c r="K297" s="11">
        <v>500</v>
      </c>
      <c r="L297" s="11" t="s">
        <v>720</v>
      </c>
      <c r="M297" s="11">
        <v>314</v>
      </c>
      <c r="N297" s="14">
        <v>0</v>
      </c>
      <c r="O297" s="14">
        <v>1078047.6499999999</v>
      </c>
      <c r="P297" s="11" t="s">
        <v>37</v>
      </c>
      <c r="Q297" s="15">
        <v>2030</v>
      </c>
      <c r="R297" s="15">
        <v>2030</v>
      </c>
      <c r="S297" s="15">
        <v>2099</v>
      </c>
      <c r="V297" s="15"/>
      <c r="Y297" s="11"/>
    </row>
    <row r="298" spans="1:25" x14ac:dyDescent="0.3">
      <c r="A298" s="12">
        <v>604</v>
      </c>
      <c r="B298" s="15">
        <v>25225</v>
      </c>
      <c r="C298" s="12" t="s">
        <v>33</v>
      </c>
      <c r="D298" s="11" t="s">
        <v>561</v>
      </c>
      <c r="E298" s="12" t="s">
        <v>51</v>
      </c>
      <c r="F298" s="11" t="s">
        <v>35</v>
      </c>
      <c r="G298" s="11" t="s">
        <v>146</v>
      </c>
      <c r="H298" s="11" t="s">
        <v>146</v>
      </c>
      <c r="I298" s="11">
        <v>0</v>
      </c>
      <c r="J298" s="11" t="s">
        <v>721</v>
      </c>
      <c r="K298" s="11">
        <v>230</v>
      </c>
      <c r="L298" s="11" t="s">
        <v>722</v>
      </c>
      <c r="M298" s="11">
        <v>225.9</v>
      </c>
      <c r="N298" s="14">
        <v>0</v>
      </c>
      <c r="O298" s="14">
        <v>270584.31</v>
      </c>
      <c r="P298" s="11" t="s">
        <v>37</v>
      </c>
      <c r="Q298" s="15">
        <v>2030</v>
      </c>
      <c r="R298" s="15">
        <v>2030</v>
      </c>
      <c r="S298" s="15">
        <v>2099</v>
      </c>
      <c r="V298" s="15"/>
      <c r="Y298" s="11"/>
    </row>
    <row r="299" spans="1:25" x14ac:dyDescent="0.3">
      <c r="A299" s="12">
        <v>606</v>
      </c>
      <c r="B299" s="15">
        <v>25209</v>
      </c>
      <c r="C299" s="12" t="s">
        <v>33</v>
      </c>
      <c r="D299" s="11" t="s">
        <v>561</v>
      </c>
      <c r="E299" s="12" t="s">
        <v>51</v>
      </c>
      <c r="F299" s="11" t="s">
        <v>35</v>
      </c>
      <c r="G299" s="11" t="s">
        <v>146</v>
      </c>
      <c r="H299" s="11" t="s">
        <v>146</v>
      </c>
      <c r="I299" s="11">
        <v>0</v>
      </c>
      <c r="J299" s="11" t="s">
        <v>723</v>
      </c>
      <c r="K299" s="11">
        <v>500</v>
      </c>
      <c r="L299" s="11" t="s">
        <v>724</v>
      </c>
      <c r="M299" s="11">
        <v>151</v>
      </c>
      <c r="N299" s="14">
        <v>0</v>
      </c>
      <c r="O299" s="14">
        <v>386597.64</v>
      </c>
      <c r="P299" s="11" t="s">
        <v>37</v>
      </c>
      <c r="Q299" s="15">
        <v>2030</v>
      </c>
      <c r="R299" s="15">
        <v>2030</v>
      </c>
      <c r="S299" s="15">
        <v>2099</v>
      </c>
      <c r="V299" s="15"/>
      <c r="Y299" s="11"/>
    </row>
    <row r="300" spans="1:25" x14ac:dyDescent="0.3">
      <c r="A300" s="12">
        <v>607</v>
      </c>
      <c r="B300" s="15">
        <v>25197</v>
      </c>
      <c r="C300" s="12" t="s">
        <v>33</v>
      </c>
      <c r="D300" s="11" t="s">
        <v>561</v>
      </c>
      <c r="E300" s="12" t="s">
        <v>51</v>
      </c>
      <c r="F300" s="11" t="s">
        <v>35</v>
      </c>
      <c r="G300" s="11" t="s">
        <v>146</v>
      </c>
      <c r="H300" s="11" t="s">
        <v>211</v>
      </c>
      <c r="I300" s="11">
        <v>0</v>
      </c>
      <c r="J300" s="11" t="s">
        <v>725</v>
      </c>
      <c r="K300" s="11">
        <v>230</v>
      </c>
      <c r="L300" s="11" t="s">
        <v>726</v>
      </c>
      <c r="M300" s="11">
        <v>86</v>
      </c>
      <c r="N300" s="14">
        <v>0</v>
      </c>
      <c r="O300" s="14">
        <v>111579.84</v>
      </c>
      <c r="P300" s="11" t="s">
        <v>37</v>
      </c>
      <c r="Q300" s="15">
        <v>2030</v>
      </c>
      <c r="R300" s="15">
        <v>2030</v>
      </c>
      <c r="S300" s="15">
        <v>2099</v>
      </c>
      <c r="V300" s="15"/>
      <c r="Y300" s="11"/>
    </row>
    <row r="301" spans="1:25" x14ac:dyDescent="0.3">
      <c r="A301" s="12">
        <v>609</v>
      </c>
      <c r="B301" s="15">
        <v>25168</v>
      </c>
      <c r="C301" s="12" t="s">
        <v>364</v>
      </c>
      <c r="D301" s="11" t="s">
        <v>619</v>
      </c>
      <c r="E301" s="12" t="s">
        <v>51</v>
      </c>
      <c r="F301" s="11" t="s">
        <v>44</v>
      </c>
      <c r="G301" s="11" t="s">
        <v>66</v>
      </c>
      <c r="H301" s="11" t="s">
        <v>66</v>
      </c>
      <c r="I301" s="11">
        <v>0</v>
      </c>
      <c r="J301" s="11" t="s">
        <v>727</v>
      </c>
      <c r="K301" s="11">
        <v>500</v>
      </c>
      <c r="L301" s="11" t="s">
        <v>728</v>
      </c>
      <c r="M301" s="11">
        <v>190</v>
      </c>
      <c r="N301" s="14">
        <v>0</v>
      </c>
      <c r="O301" s="14">
        <v>652085.31000000006</v>
      </c>
      <c r="P301" s="11" t="s">
        <v>37</v>
      </c>
      <c r="Q301" s="15">
        <v>2030</v>
      </c>
      <c r="R301" s="15">
        <v>2030</v>
      </c>
      <c r="S301" s="15">
        <v>2099</v>
      </c>
      <c r="V301" s="15"/>
      <c r="Y301" s="11"/>
    </row>
    <row r="302" spans="1:25" x14ac:dyDescent="0.3">
      <c r="A302" s="12">
        <v>611</v>
      </c>
      <c r="B302" s="15">
        <v>25166</v>
      </c>
      <c r="C302" s="12" t="s">
        <v>364</v>
      </c>
      <c r="D302" s="11" t="s">
        <v>619</v>
      </c>
      <c r="E302" s="12" t="s">
        <v>51</v>
      </c>
      <c r="F302" s="11" t="s">
        <v>44</v>
      </c>
      <c r="G302" s="11" t="s">
        <v>66</v>
      </c>
      <c r="H302" s="11" t="s">
        <v>66</v>
      </c>
      <c r="I302" s="11">
        <v>0</v>
      </c>
      <c r="J302" s="11" t="s">
        <v>729</v>
      </c>
      <c r="K302" s="11">
        <v>500</v>
      </c>
      <c r="L302" s="11" t="s">
        <v>730</v>
      </c>
      <c r="M302" s="11">
        <v>200</v>
      </c>
      <c r="N302" s="14">
        <v>0</v>
      </c>
      <c r="O302" s="14">
        <v>678667.08</v>
      </c>
      <c r="P302" s="11" t="s">
        <v>37</v>
      </c>
      <c r="Q302" s="15">
        <v>2030</v>
      </c>
      <c r="R302" s="15">
        <v>2030</v>
      </c>
      <c r="S302" s="15">
        <v>2099</v>
      </c>
      <c r="V302" s="15"/>
      <c r="Y302" s="11"/>
    </row>
    <row r="303" spans="1:25" x14ac:dyDescent="0.3">
      <c r="A303" s="12">
        <v>613</v>
      </c>
      <c r="B303" s="15">
        <v>25164</v>
      </c>
      <c r="C303" s="12" t="s">
        <v>364</v>
      </c>
      <c r="D303" s="11" t="s">
        <v>619</v>
      </c>
      <c r="E303" s="12" t="s">
        <v>51</v>
      </c>
      <c r="F303" s="11" t="s">
        <v>217</v>
      </c>
      <c r="G303" s="11" t="s">
        <v>235</v>
      </c>
      <c r="H303" s="11" t="s">
        <v>66</v>
      </c>
      <c r="I303" s="11">
        <v>0</v>
      </c>
      <c r="J303" s="11" t="s">
        <v>731</v>
      </c>
      <c r="K303" s="11">
        <v>500</v>
      </c>
      <c r="L303" s="11" t="s">
        <v>732</v>
      </c>
      <c r="M303" s="11">
        <v>189</v>
      </c>
      <c r="N303" s="14">
        <v>0</v>
      </c>
      <c r="O303" s="14">
        <v>640377.48</v>
      </c>
      <c r="P303" s="11" t="s">
        <v>37</v>
      </c>
      <c r="Q303" s="15">
        <v>2030</v>
      </c>
      <c r="R303" s="15">
        <v>2030</v>
      </c>
      <c r="S303" s="15">
        <v>2099</v>
      </c>
      <c r="V303" s="15"/>
      <c r="Y303" s="11"/>
    </row>
    <row r="304" spans="1:25" x14ac:dyDescent="0.3">
      <c r="A304" s="12">
        <v>614</v>
      </c>
      <c r="B304" s="15">
        <v>25163</v>
      </c>
      <c r="C304" s="12" t="s">
        <v>364</v>
      </c>
      <c r="D304" s="11" t="s">
        <v>619</v>
      </c>
      <c r="E304" s="12" t="s">
        <v>51</v>
      </c>
      <c r="F304" s="11" t="s">
        <v>217</v>
      </c>
      <c r="G304" s="11" t="s">
        <v>235</v>
      </c>
      <c r="H304" s="11" t="s">
        <v>235</v>
      </c>
      <c r="I304" s="11">
        <v>0</v>
      </c>
      <c r="J304" s="11" t="s">
        <v>733</v>
      </c>
      <c r="K304" s="11">
        <v>500</v>
      </c>
      <c r="L304" s="11" t="s">
        <v>734</v>
      </c>
      <c r="M304" s="11">
        <v>256</v>
      </c>
      <c r="N304" s="14">
        <v>0</v>
      </c>
      <c r="O304" s="14">
        <v>803746.93</v>
      </c>
      <c r="P304" s="11" t="s">
        <v>37</v>
      </c>
      <c r="Q304" s="15">
        <v>2030</v>
      </c>
      <c r="R304" s="15">
        <v>2030</v>
      </c>
      <c r="S304" s="15">
        <v>2099</v>
      </c>
      <c r="V304" s="15"/>
      <c r="Y304" s="11"/>
    </row>
    <row r="305" spans="1:25" x14ac:dyDescent="0.3">
      <c r="A305" s="12">
        <v>615</v>
      </c>
      <c r="B305" s="15">
        <v>25157</v>
      </c>
      <c r="C305" s="12" t="s">
        <v>364</v>
      </c>
      <c r="D305" s="11" t="s">
        <v>619</v>
      </c>
      <c r="E305" s="12" t="s">
        <v>51</v>
      </c>
      <c r="F305" s="11" t="s">
        <v>217</v>
      </c>
      <c r="G305" s="11" t="s">
        <v>225</v>
      </c>
      <c r="H305" s="11" t="s">
        <v>225</v>
      </c>
      <c r="I305" s="11">
        <v>0</v>
      </c>
      <c r="J305" s="11" t="s">
        <v>735</v>
      </c>
      <c r="K305" s="11">
        <v>500</v>
      </c>
      <c r="L305" s="11" t="s">
        <v>736</v>
      </c>
      <c r="M305" s="11">
        <v>22.2</v>
      </c>
      <c r="N305" s="14">
        <v>0</v>
      </c>
      <c r="O305" s="14">
        <v>101643.29</v>
      </c>
      <c r="P305" s="11" t="s">
        <v>37</v>
      </c>
      <c r="Q305" s="15">
        <v>2030</v>
      </c>
      <c r="R305" s="15">
        <v>2030</v>
      </c>
      <c r="S305" s="15">
        <v>2099</v>
      </c>
      <c r="V305" s="15"/>
      <c r="Y305" s="11"/>
    </row>
    <row r="306" spans="1:25" x14ac:dyDescent="0.3">
      <c r="A306" s="12">
        <v>617</v>
      </c>
      <c r="B306" s="15">
        <v>24370</v>
      </c>
      <c r="C306" s="12" t="s">
        <v>38</v>
      </c>
      <c r="D306" s="11" t="s">
        <v>231</v>
      </c>
      <c r="E306" s="12" t="s">
        <v>51</v>
      </c>
      <c r="F306" s="11" t="s">
        <v>40</v>
      </c>
      <c r="G306" s="11" t="s">
        <v>105</v>
      </c>
      <c r="H306" s="11" t="s">
        <v>105</v>
      </c>
      <c r="I306" s="11">
        <v>0</v>
      </c>
      <c r="J306" s="11" t="s">
        <v>737</v>
      </c>
      <c r="K306" s="11">
        <v>525</v>
      </c>
      <c r="L306" s="11" t="s">
        <v>738</v>
      </c>
      <c r="M306" s="11">
        <v>5.4</v>
      </c>
      <c r="N306" s="14">
        <v>0</v>
      </c>
      <c r="O306" s="14">
        <v>65896.42</v>
      </c>
      <c r="P306" s="11" t="s">
        <v>37</v>
      </c>
      <c r="Q306" s="15">
        <v>2030</v>
      </c>
      <c r="R306" s="15">
        <v>2030</v>
      </c>
      <c r="S306" s="15">
        <v>2099</v>
      </c>
      <c r="V306" s="15"/>
      <c r="Y306" s="11"/>
    </row>
    <row r="307" spans="1:25" x14ac:dyDescent="0.3">
      <c r="A307" s="12">
        <v>618</v>
      </c>
      <c r="B307" s="15">
        <v>24369</v>
      </c>
      <c r="C307" s="12" t="s">
        <v>38</v>
      </c>
      <c r="D307" s="11" t="s">
        <v>231</v>
      </c>
      <c r="E307" s="12" t="s">
        <v>51</v>
      </c>
      <c r="F307" s="11" t="s">
        <v>40</v>
      </c>
      <c r="G307" s="11" t="s">
        <v>105</v>
      </c>
      <c r="H307" s="11" t="s">
        <v>105</v>
      </c>
      <c r="I307" s="11">
        <v>0</v>
      </c>
      <c r="J307" s="11" t="s">
        <v>739</v>
      </c>
      <c r="K307" s="11">
        <v>230</v>
      </c>
      <c r="L307" s="11" t="s">
        <v>740</v>
      </c>
      <c r="M307" s="11">
        <v>5.4</v>
      </c>
      <c r="N307" s="14">
        <v>0</v>
      </c>
      <c r="O307" s="14">
        <v>28625.4</v>
      </c>
      <c r="P307" s="11" t="s">
        <v>37</v>
      </c>
      <c r="Q307" s="15">
        <v>2030</v>
      </c>
      <c r="R307" s="15">
        <v>2030</v>
      </c>
      <c r="S307" s="15">
        <v>2099</v>
      </c>
      <c r="V307" s="15"/>
      <c r="Y307" s="11"/>
    </row>
    <row r="308" spans="1:25" x14ac:dyDescent="0.3">
      <c r="A308" s="12">
        <v>619</v>
      </c>
      <c r="B308" s="15">
        <v>24360</v>
      </c>
      <c r="C308" s="12" t="s">
        <v>38</v>
      </c>
      <c r="D308" s="11" t="s">
        <v>231</v>
      </c>
      <c r="E308" s="12" t="s">
        <v>51</v>
      </c>
      <c r="F308" s="11" t="s">
        <v>40</v>
      </c>
      <c r="G308" s="11" t="s">
        <v>105</v>
      </c>
      <c r="H308" s="11" t="s">
        <v>105</v>
      </c>
      <c r="I308" s="11">
        <v>0</v>
      </c>
      <c r="J308" s="11" t="s">
        <v>741</v>
      </c>
      <c r="K308" s="11">
        <v>230</v>
      </c>
      <c r="L308" s="11" t="s">
        <v>742</v>
      </c>
      <c r="M308" s="11">
        <v>112</v>
      </c>
      <c r="N308" s="14">
        <v>0</v>
      </c>
      <c r="O308" s="14">
        <v>286772.87</v>
      </c>
      <c r="P308" s="11" t="s">
        <v>37</v>
      </c>
      <c r="Q308" s="15">
        <v>2030</v>
      </c>
      <c r="R308" s="15">
        <v>2030</v>
      </c>
      <c r="S308" s="15">
        <v>2099</v>
      </c>
      <c r="V308" s="15"/>
      <c r="Y308" s="11"/>
    </row>
    <row r="309" spans="1:25" x14ac:dyDescent="0.3">
      <c r="A309" s="12">
        <v>622</v>
      </c>
      <c r="B309" s="15">
        <v>24104</v>
      </c>
      <c r="C309" s="12" t="s">
        <v>47</v>
      </c>
      <c r="D309" s="11" t="s">
        <v>236</v>
      </c>
      <c r="E309" s="12" t="s">
        <v>57</v>
      </c>
      <c r="F309" s="11" t="s">
        <v>44</v>
      </c>
      <c r="G309" s="11" t="s">
        <v>237</v>
      </c>
      <c r="H309" s="11" t="s">
        <v>237</v>
      </c>
      <c r="I309" s="11" t="s">
        <v>237</v>
      </c>
      <c r="J309" s="11" t="s">
        <v>743</v>
      </c>
      <c r="K309" s="11">
        <v>500</v>
      </c>
      <c r="L309" s="11" t="s">
        <v>239</v>
      </c>
      <c r="M309" s="11">
        <v>3</v>
      </c>
      <c r="N309" s="14">
        <v>0</v>
      </c>
      <c r="O309" s="14">
        <v>35670.15</v>
      </c>
      <c r="P309" s="11" t="s">
        <v>37</v>
      </c>
      <c r="Q309" s="15">
        <v>2030</v>
      </c>
      <c r="R309" s="15">
        <v>2030</v>
      </c>
      <c r="S309" s="15">
        <v>2099</v>
      </c>
      <c r="V309" s="15"/>
      <c r="Y309" s="11"/>
    </row>
    <row r="310" spans="1:25" x14ac:dyDescent="0.3">
      <c r="A310" s="12">
        <v>624</v>
      </c>
      <c r="B310" s="15">
        <v>23272</v>
      </c>
      <c r="C310" s="12" t="s">
        <v>33</v>
      </c>
      <c r="D310" s="11" t="s">
        <v>55</v>
      </c>
      <c r="E310" s="12" t="s">
        <v>51</v>
      </c>
      <c r="F310" s="11" t="s">
        <v>35</v>
      </c>
      <c r="G310" s="11" t="s">
        <v>36</v>
      </c>
      <c r="H310" s="11" t="s">
        <v>36</v>
      </c>
      <c r="I310" s="11">
        <v>0</v>
      </c>
      <c r="J310" s="11" t="s">
        <v>744</v>
      </c>
      <c r="K310" s="11">
        <v>230</v>
      </c>
      <c r="L310" s="11" t="s">
        <v>745</v>
      </c>
      <c r="M310" s="11">
        <v>5.0999999999999996</v>
      </c>
      <c r="N310" s="14">
        <v>0</v>
      </c>
      <c r="O310" s="14">
        <v>69747.05</v>
      </c>
      <c r="P310" s="11" t="s">
        <v>37</v>
      </c>
      <c r="Q310" s="15">
        <v>2030</v>
      </c>
      <c r="R310" s="15">
        <v>2030</v>
      </c>
      <c r="S310" s="15">
        <v>2099</v>
      </c>
      <c r="V310" s="15"/>
      <c r="Y310" s="11"/>
    </row>
    <row r="311" spans="1:25" x14ac:dyDescent="0.3">
      <c r="A311" s="12">
        <v>626</v>
      </c>
      <c r="B311" s="15">
        <v>21105</v>
      </c>
      <c r="C311" s="12" t="s">
        <v>47</v>
      </c>
      <c r="D311" s="11" t="s">
        <v>653</v>
      </c>
      <c r="E311" s="12" t="s">
        <v>51</v>
      </c>
      <c r="F311" s="11" t="s">
        <v>44</v>
      </c>
      <c r="G311" s="11" t="s">
        <v>66</v>
      </c>
      <c r="H311" s="11" t="s">
        <v>66</v>
      </c>
      <c r="I311" s="11">
        <v>0</v>
      </c>
      <c r="J311" s="11" t="s">
        <v>746</v>
      </c>
      <c r="K311" s="11">
        <v>500</v>
      </c>
      <c r="L311" s="11" t="s">
        <v>747</v>
      </c>
      <c r="M311" s="11">
        <v>225</v>
      </c>
      <c r="N311" s="14">
        <v>0</v>
      </c>
      <c r="O311" s="14">
        <v>595283.62</v>
      </c>
      <c r="P311" s="11" t="s">
        <v>37</v>
      </c>
      <c r="Q311" s="15">
        <v>2030</v>
      </c>
      <c r="R311" s="15">
        <v>2030</v>
      </c>
      <c r="S311" s="15">
        <v>2099</v>
      </c>
      <c r="V311" s="15"/>
      <c r="Y311" s="11"/>
    </row>
    <row r="312" spans="1:25" x14ac:dyDescent="0.3">
      <c r="A312" s="12">
        <v>630</v>
      </c>
      <c r="B312" s="15">
        <v>18994</v>
      </c>
      <c r="C312" s="12" t="s">
        <v>33</v>
      </c>
      <c r="D312" s="11" t="s">
        <v>353</v>
      </c>
      <c r="E312" s="12" t="s">
        <v>51</v>
      </c>
      <c r="F312" s="11" t="s">
        <v>35</v>
      </c>
      <c r="G312" s="11" t="s">
        <v>211</v>
      </c>
      <c r="H312" s="11" t="s">
        <v>211</v>
      </c>
      <c r="I312" s="11">
        <v>0</v>
      </c>
      <c r="J312" s="11" t="s">
        <v>748</v>
      </c>
      <c r="K312" s="11">
        <v>500</v>
      </c>
      <c r="L312" s="11" t="s">
        <v>749</v>
      </c>
      <c r="M312" s="11">
        <v>257</v>
      </c>
      <c r="N312" s="14">
        <v>0</v>
      </c>
      <c r="O312" s="14">
        <v>854386.36</v>
      </c>
      <c r="P312" s="11" t="s">
        <v>37</v>
      </c>
      <c r="Q312" s="15">
        <v>2030</v>
      </c>
      <c r="R312" s="15">
        <v>2030</v>
      </c>
      <c r="S312" s="15">
        <v>2099</v>
      </c>
      <c r="V312" s="15"/>
      <c r="Y312" s="11"/>
    </row>
    <row r="313" spans="1:25" x14ac:dyDescent="0.3">
      <c r="A313" s="12">
        <v>632</v>
      </c>
      <c r="B313" s="15">
        <v>24384</v>
      </c>
      <c r="C313" s="12" t="s">
        <v>38</v>
      </c>
      <c r="D313" s="11" t="s">
        <v>231</v>
      </c>
      <c r="E313" s="12" t="s">
        <v>57</v>
      </c>
      <c r="F313" s="11" t="s">
        <v>40</v>
      </c>
      <c r="G313" s="11" t="s">
        <v>105</v>
      </c>
      <c r="H313" s="11" t="s">
        <v>105</v>
      </c>
      <c r="I313" s="11" t="s">
        <v>105</v>
      </c>
      <c r="J313" s="11" t="s">
        <v>750</v>
      </c>
      <c r="K313" s="11">
        <v>525</v>
      </c>
      <c r="L313" s="11" t="s">
        <v>751</v>
      </c>
      <c r="M313" s="11">
        <v>10</v>
      </c>
      <c r="N313" s="14">
        <v>0</v>
      </c>
      <c r="O313" s="14">
        <v>93095.75</v>
      </c>
      <c r="P313" s="11" t="s">
        <v>42</v>
      </c>
      <c r="Q313" s="15">
        <v>2030</v>
      </c>
      <c r="R313" s="15">
        <v>2031</v>
      </c>
      <c r="S313" s="15">
        <v>2099</v>
      </c>
      <c r="V313" s="15"/>
      <c r="Y313" s="11"/>
    </row>
    <row r="314" spans="1:25" x14ac:dyDescent="0.3">
      <c r="A314" s="12">
        <v>634</v>
      </c>
      <c r="B314" s="15">
        <v>23731</v>
      </c>
      <c r="C314" s="12" t="s">
        <v>38</v>
      </c>
      <c r="D314" s="11" t="s">
        <v>56</v>
      </c>
      <c r="E314" s="12" t="s">
        <v>51</v>
      </c>
      <c r="F314" s="11" t="s">
        <v>40</v>
      </c>
      <c r="G314" s="11" t="s">
        <v>58</v>
      </c>
      <c r="H314" s="11" t="s">
        <v>58</v>
      </c>
      <c r="I314" s="11">
        <v>0</v>
      </c>
      <c r="J314" s="11" t="s">
        <v>752</v>
      </c>
      <c r="K314" s="11">
        <v>230</v>
      </c>
      <c r="L314" s="11" t="s">
        <v>753</v>
      </c>
      <c r="M314" s="11">
        <v>20.9</v>
      </c>
      <c r="N314" s="14">
        <v>0</v>
      </c>
      <c r="O314" s="14">
        <v>55090.09</v>
      </c>
      <c r="P314" s="11" t="s">
        <v>37</v>
      </c>
      <c r="Q314" s="15">
        <v>2030</v>
      </c>
      <c r="R314" s="15">
        <v>2031</v>
      </c>
      <c r="S314" s="15">
        <v>2099</v>
      </c>
      <c r="V314" s="15"/>
      <c r="Y314" s="11"/>
    </row>
    <row r="315" spans="1:25" x14ac:dyDescent="0.3">
      <c r="A315" s="12">
        <v>635</v>
      </c>
      <c r="B315" s="15">
        <v>23729</v>
      </c>
      <c r="C315" s="12" t="s">
        <v>38</v>
      </c>
      <c r="D315" s="11" t="s">
        <v>56</v>
      </c>
      <c r="E315" s="12" t="s">
        <v>51</v>
      </c>
      <c r="F315" s="11" t="s">
        <v>40</v>
      </c>
      <c r="G315" s="11" t="s">
        <v>58</v>
      </c>
      <c r="H315" s="11" t="s">
        <v>58</v>
      </c>
      <c r="I315" s="11">
        <v>0</v>
      </c>
      <c r="J315" s="11" t="s">
        <v>754</v>
      </c>
      <c r="K315" s="11">
        <v>230</v>
      </c>
      <c r="L315" s="11" t="s">
        <v>755</v>
      </c>
      <c r="M315" s="11">
        <v>43.7</v>
      </c>
      <c r="N315" s="14">
        <v>0</v>
      </c>
      <c r="O315" s="14">
        <v>86833.49</v>
      </c>
      <c r="P315" s="11" t="s">
        <v>37</v>
      </c>
      <c r="Q315" s="15">
        <v>2030</v>
      </c>
      <c r="R315" s="15">
        <v>2031</v>
      </c>
      <c r="S315" s="15">
        <v>2099</v>
      </c>
      <c r="V315" s="15"/>
      <c r="Y315" s="11"/>
    </row>
    <row r="316" spans="1:25" x14ac:dyDescent="0.3">
      <c r="A316" s="12">
        <v>638</v>
      </c>
      <c r="B316" s="15">
        <v>19340</v>
      </c>
      <c r="C316" s="12" t="s">
        <v>38</v>
      </c>
      <c r="D316" s="11" t="s">
        <v>113</v>
      </c>
      <c r="E316" s="12" t="s">
        <v>57</v>
      </c>
      <c r="F316" s="11" t="s">
        <v>40</v>
      </c>
      <c r="G316" s="11" t="s">
        <v>105</v>
      </c>
      <c r="H316" s="11" t="s">
        <v>41</v>
      </c>
      <c r="I316" s="11" t="s">
        <v>41</v>
      </c>
      <c r="J316" s="11" t="s">
        <v>756</v>
      </c>
      <c r="K316" s="11">
        <v>230</v>
      </c>
      <c r="L316" s="11" t="s">
        <v>757</v>
      </c>
      <c r="M316" s="11">
        <v>4</v>
      </c>
      <c r="N316" s="14">
        <v>0</v>
      </c>
      <c r="O316" s="14">
        <v>27361.8</v>
      </c>
      <c r="P316" s="11" t="s">
        <v>37</v>
      </c>
      <c r="Q316" s="15">
        <v>2030</v>
      </c>
      <c r="R316" s="15">
        <v>2031</v>
      </c>
      <c r="S316" s="15">
        <v>2099</v>
      </c>
      <c r="V316" s="15"/>
      <c r="Y316" s="11"/>
    </row>
    <row r="317" spans="1:25" x14ac:dyDescent="0.3">
      <c r="A317" s="12">
        <v>639</v>
      </c>
      <c r="B317" s="15">
        <v>19339</v>
      </c>
      <c r="C317" s="12" t="s">
        <v>38</v>
      </c>
      <c r="D317" s="11" t="s">
        <v>113</v>
      </c>
      <c r="E317" s="12" t="s">
        <v>57</v>
      </c>
      <c r="F317" s="11" t="s">
        <v>40</v>
      </c>
      <c r="G317" s="11" t="s">
        <v>105</v>
      </c>
      <c r="H317" s="11" t="s">
        <v>41</v>
      </c>
      <c r="I317" s="11" t="s">
        <v>41</v>
      </c>
      <c r="J317" s="11" t="s">
        <v>758</v>
      </c>
      <c r="K317" s="11">
        <v>230</v>
      </c>
      <c r="L317" s="11" t="s">
        <v>757</v>
      </c>
      <c r="M317" s="11">
        <v>4</v>
      </c>
      <c r="N317" s="14">
        <v>0</v>
      </c>
      <c r="O317" s="14">
        <v>27361.8</v>
      </c>
      <c r="P317" s="11" t="s">
        <v>37</v>
      </c>
      <c r="Q317" s="15">
        <v>2030</v>
      </c>
      <c r="R317" s="15">
        <v>2031</v>
      </c>
      <c r="S317" s="15">
        <v>2099</v>
      </c>
      <c r="V317" s="15"/>
      <c r="Y317" s="11"/>
    </row>
    <row r="318" spans="1:25" x14ac:dyDescent="0.3">
      <c r="A318" s="12">
        <v>647</v>
      </c>
      <c r="B318" s="15">
        <v>18629</v>
      </c>
      <c r="C318" s="12" t="s">
        <v>38</v>
      </c>
      <c r="D318" s="11" t="s">
        <v>759</v>
      </c>
      <c r="E318" s="12" t="s">
        <v>57</v>
      </c>
      <c r="F318" s="11" t="s">
        <v>40</v>
      </c>
      <c r="G318" s="11" t="s">
        <v>41</v>
      </c>
      <c r="H318" s="11" t="s">
        <v>41</v>
      </c>
      <c r="I318" s="11" t="s">
        <v>41</v>
      </c>
      <c r="J318" s="11" t="s">
        <v>760</v>
      </c>
      <c r="K318" s="11">
        <v>230</v>
      </c>
      <c r="L318" s="11" t="s">
        <v>761</v>
      </c>
      <c r="M318" s="11">
        <v>19.2</v>
      </c>
      <c r="N318" s="14">
        <v>0</v>
      </c>
      <c r="O318" s="14">
        <v>46766.11</v>
      </c>
      <c r="P318" s="11" t="s">
        <v>37</v>
      </c>
      <c r="Q318" s="15">
        <v>2030</v>
      </c>
      <c r="R318" s="15">
        <v>2031</v>
      </c>
      <c r="S318" s="15">
        <v>2099</v>
      </c>
      <c r="V318" s="15"/>
      <c r="Y318" s="11"/>
    </row>
    <row r="319" spans="1:25" x14ac:dyDescent="0.3">
      <c r="A319" s="12">
        <v>653</v>
      </c>
      <c r="B319" s="15">
        <v>24448</v>
      </c>
      <c r="C319" s="12" t="s">
        <v>38</v>
      </c>
      <c r="D319" s="11" t="s">
        <v>39</v>
      </c>
      <c r="E319" s="12" t="s">
        <v>57</v>
      </c>
      <c r="F319" s="11" t="s">
        <v>40</v>
      </c>
      <c r="G319" s="11" t="s">
        <v>41</v>
      </c>
      <c r="H319" s="11" t="s">
        <v>41</v>
      </c>
      <c r="I319" s="11" t="s">
        <v>41</v>
      </c>
      <c r="J319" s="11" t="s">
        <v>762</v>
      </c>
      <c r="K319" s="11">
        <v>230</v>
      </c>
      <c r="L319" s="11" t="s">
        <v>763</v>
      </c>
      <c r="M319" s="11">
        <v>14</v>
      </c>
      <c r="N319" s="14">
        <v>0</v>
      </c>
      <c r="O319" s="14">
        <v>34552.959999999999</v>
      </c>
      <c r="P319" s="11" t="s">
        <v>37</v>
      </c>
      <c r="Q319" s="15">
        <v>2031</v>
      </c>
      <c r="R319" s="15">
        <v>2031</v>
      </c>
      <c r="S319" s="15">
        <v>2099</v>
      </c>
      <c r="V319" s="15"/>
      <c r="Y319" s="11"/>
    </row>
    <row r="320" spans="1:25" x14ac:dyDescent="0.3">
      <c r="A320" s="12">
        <v>655</v>
      </c>
      <c r="B320" s="15">
        <v>21290</v>
      </c>
      <c r="C320" s="12" t="s">
        <v>33</v>
      </c>
      <c r="D320" s="11" t="s">
        <v>398</v>
      </c>
      <c r="E320" s="12" t="s">
        <v>51</v>
      </c>
      <c r="F320" s="11" t="s">
        <v>217</v>
      </c>
      <c r="G320" s="11" t="s">
        <v>219</v>
      </c>
      <c r="H320" s="11" t="s">
        <v>219</v>
      </c>
      <c r="I320" s="11">
        <v>0</v>
      </c>
      <c r="J320" s="11" t="s">
        <v>764</v>
      </c>
      <c r="K320" s="11">
        <v>230</v>
      </c>
      <c r="L320" s="11" t="s">
        <v>765</v>
      </c>
      <c r="M320" s="11">
        <v>146</v>
      </c>
      <c r="N320" s="14">
        <v>0</v>
      </c>
      <c r="O320" s="14">
        <v>271334.77</v>
      </c>
      <c r="P320" s="11" t="s">
        <v>37</v>
      </c>
      <c r="Q320" s="15">
        <v>2031</v>
      </c>
      <c r="R320" s="15">
        <v>2031</v>
      </c>
      <c r="S320" s="15">
        <v>2099</v>
      </c>
      <c r="V320" s="15"/>
      <c r="Y320" s="11"/>
    </row>
    <row r="321" spans="1:25" x14ac:dyDescent="0.3">
      <c r="A321" s="12">
        <v>666</v>
      </c>
      <c r="B321" s="15">
        <v>23972</v>
      </c>
      <c r="C321" s="12" t="s">
        <v>33</v>
      </c>
      <c r="D321" s="11" t="s">
        <v>246</v>
      </c>
      <c r="E321" s="12" t="s">
        <v>51</v>
      </c>
      <c r="F321" s="11" t="s">
        <v>35</v>
      </c>
      <c r="G321" s="11" t="s">
        <v>146</v>
      </c>
      <c r="H321" s="11" t="s">
        <v>146</v>
      </c>
      <c r="I321" s="11">
        <v>0</v>
      </c>
      <c r="J321" s="11" t="s">
        <v>766</v>
      </c>
      <c r="K321" s="11">
        <v>230</v>
      </c>
      <c r="L321" s="11" t="s">
        <v>767</v>
      </c>
      <c r="M321" s="11">
        <v>3</v>
      </c>
      <c r="N321" s="14">
        <v>0</v>
      </c>
      <c r="O321" s="14">
        <v>36488.28</v>
      </c>
      <c r="P321" s="11" t="s">
        <v>42</v>
      </c>
      <c r="Q321" s="15">
        <v>2032</v>
      </c>
      <c r="R321" s="15">
        <v>2032</v>
      </c>
      <c r="S321" s="15">
        <v>2099</v>
      </c>
      <c r="V321" s="15"/>
      <c r="Y321" s="11"/>
    </row>
    <row r="322" spans="1:25" x14ac:dyDescent="0.3">
      <c r="A322" s="12">
        <v>674</v>
      </c>
      <c r="B322" s="15">
        <v>23757</v>
      </c>
      <c r="C322" s="12" t="s">
        <v>38</v>
      </c>
      <c r="D322" s="11" t="s">
        <v>56</v>
      </c>
      <c r="E322" s="12" t="s">
        <v>57</v>
      </c>
      <c r="F322" s="11" t="s">
        <v>40</v>
      </c>
      <c r="G322" s="11" t="s">
        <v>58</v>
      </c>
      <c r="H322" s="11" t="s">
        <v>58</v>
      </c>
      <c r="I322" s="11" t="s">
        <v>58</v>
      </c>
      <c r="J322" s="11" t="s">
        <v>768</v>
      </c>
      <c r="K322" s="11">
        <v>230</v>
      </c>
      <c r="L322" s="11" t="s">
        <v>78</v>
      </c>
      <c r="M322" s="11">
        <v>5</v>
      </c>
      <c r="N322" s="14">
        <v>0</v>
      </c>
      <c r="O322" s="14">
        <v>27358.43</v>
      </c>
      <c r="P322" s="11" t="s">
        <v>37</v>
      </c>
      <c r="Q322" s="15">
        <v>2032</v>
      </c>
      <c r="R322" s="15">
        <v>2033</v>
      </c>
      <c r="S322" s="15">
        <v>2099</v>
      </c>
      <c r="V322" s="15"/>
      <c r="Y322" s="11"/>
    </row>
    <row r="323" spans="1:25" x14ac:dyDescent="0.3">
      <c r="A323" s="12">
        <v>676</v>
      </c>
      <c r="B323" s="15">
        <v>23755</v>
      </c>
      <c r="C323" s="12" t="s">
        <v>38</v>
      </c>
      <c r="D323" s="11" t="s">
        <v>56</v>
      </c>
      <c r="E323" s="12" t="s">
        <v>57</v>
      </c>
      <c r="F323" s="11" t="s">
        <v>40</v>
      </c>
      <c r="G323" s="11" t="s">
        <v>58</v>
      </c>
      <c r="H323" s="11" t="s">
        <v>58</v>
      </c>
      <c r="I323" s="11" t="s">
        <v>58</v>
      </c>
      <c r="J323" s="11" t="s">
        <v>769</v>
      </c>
      <c r="K323" s="11">
        <v>230</v>
      </c>
      <c r="L323" s="11" t="s">
        <v>770</v>
      </c>
      <c r="M323" s="11">
        <v>1</v>
      </c>
      <c r="N323" s="14">
        <v>0</v>
      </c>
      <c r="O323" s="14">
        <v>55851.03</v>
      </c>
      <c r="P323" s="11" t="s">
        <v>37</v>
      </c>
      <c r="Q323" s="15">
        <v>2032</v>
      </c>
      <c r="R323" s="15">
        <v>2033</v>
      </c>
      <c r="S323" s="15">
        <v>2099</v>
      </c>
      <c r="V323" s="15"/>
      <c r="Y323" s="11"/>
    </row>
    <row r="324" spans="1:25" x14ac:dyDescent="0.3">
      <c r="A324" s="12">
        <v>677</v>
      </c>
      <c r="B324" s="15">
        <v>23754</v>
      </c>
      <c r="C324" s="12" t="s">
        <v>38</v>
      </c>
      <c r="D324" s="11" t="s">
        <v>56</v>
      </c>
      <c r="E324" s="12" t="s">
        <v>57</v>
      </c>
      <c r="F324" s="11" t="s">
        <v>40</v>
      </c>
      <c r="G324" s="11" t="s">
        <v>58</v>
      </c>
      <c r="H324" s="11" t="s">
        <v>58</v>
      </c>
      <c r="I324" s="11" t="s">
        <v>58</v>
      </c>
      <c r="J324" s="11" t="s">
        <v>771</v>
      </c>
      <c r="K324" s="11">
        <v>230</v>
      </c>
      <c r="L324" s="11" t="s">
        <v>772</v>
      </c>
      <c r="M324" s="11">
        <v>2.62</v>
      </c>
      <c r="N324" s="14">
        <v>0</v>
      </c>
      <c r="O324" s="14">
        <v>74654.58</v>
      </c>
      <c r="P324" s="11" t="s">
        <v>37</v>
      </c>
      <c r="Q324" s="15">
        <v>2032</v>
      </c>
      <c r="R324" s="15">
        <v>2033</v>
      </c>
      <c r="S324" s="15">
        <v>2099</v>
      </c>
      <c r="V324" s="15"/>
      <c r="Y324" s="11"/>
    </row>
    <row r="325" spans="1:25" x14ac:dyDescent="0.3">
      <c r="A325" s="12">
        <v>681</v>
      </c>
      <c r="B325" s="15">
        <v>23747</v>
      </c>
      <c r="C325" s="12" t="s">
        <v>38</v>
      </c>
      <c r="D325" s="11" t="s">
        <v>56</v>
      </c>
      <c r="E325" s="12" t="s">
        <v>57</v>
      </c>
      <c r="F325" s="11" t="s">
        <v>40</v>
      </c>
      <c r="G325" s="11" t="s">
        <v>58</v>
      </c>
      <c r="H325" s="11" t="s">
        <v>58</v>
      </c>
      <c r="I325" s="11" t="s">
        <v>58</v>
      </c>
      <c r="J325" s="11" t="s">
        <v>773</v>
      </c>
      <c r="K325" s="11">
        <v>230</v>
      </c>
      <c r="L325" s="11" t="s">
        <v>774</v>
      </c>
      <c r="M325" s="11">
        <v>18.399999999999999</v>
      </c>
      <c r="N325" s="14">
        <v>0</v>
      </c>
      <c r="O325" s="14">
        <v>43007.14</v>
      </c>
      <c r="P325" s="11" t="s">
        <v>37</v>
      </c>
      <c r="Q325" s="15">
        <v>2032</v>
      </c>
      <c r="R325" s="15">
        <v>2033</v>
      </c>
      <c r="S325" s="15">
        <v>2099</v>
      </c>
      <c r="V325" s="15"/>
      <c r="Y325" s="11"/>
    </row>
    <row r="326" spans="1:25" x14ac:dyDescent="0.3">
      <c r="A326" s="12">
        <v>682</v>
      </c>
      <c r="B326" s="15">
        <v>23746</v>
      </c>
      <c r="C326" s="12" t="s">
        <v>38</v>
      </c>
      <c r="D326" s="11" t="s">
        <v>56</v>
      </c>
      <c r="E326" s="12" t="s">
        <v>57</v>
      </c>
      <c r="F326" s="11" t="s">
        <v>40</v>
      </c>
      <c r="G326" s="11" t="s">
        <v>58</v>
      </c>
      <c r="H326" s="11" t="s">
        <v>58</v>
      </c>
      <c r="I326" s="11" t="s">
        <v>58</v>
      </c>
      <c r="J326" s="11" t="s">
        <v>775</v>
      </c>
      <c r="K326" s="11">
        <v>230</v>
      </c>
      <c r="L326" s="11" t="s">
        <v>776</v>
      </c>
      <c r="M326" s="11">
        <v>10.72</v>
      </c>
      <c r="N326" s="14">
        <v>0</v>
      </c>
      <c r="O326" s="14">
        <v>34360.11</v>
      </c>
      <c r="P326" s="11" t="s">
        <v>37</v>
      </c>
      <c r="Q326" s="15">
        <v>2032</v>
      </c>
      <c r="R326" s="15">
        <v>2033</v>
      </c>
      <c r="S326" s="15">
        <v>2099</v>
      </c>
      <c r="V326" s="15"/>
      <c r="Y326" s="11"/>
    </row>
    <row r="327" spans="1:25" x14ac:dyDescent="0.3">
      <c r="A327" s="12">
        <v>683</v>
      </c>
      <c r="B327" s="15">
        <v>23745</v>
      </c>
      <c r="C327" s="12" t="s">
        <v>38</v>
      </c>
      <c r="D327" s="11" t="s">
        <v>56</v>
      </c>
      <c r="E327" s="12" t="s">
        <v>51</v>
      </c>
      <c r="F327" s="11" t="s">
        <v>40</v>
      </c>
      <c r="G327" s="11" t="s">
        <v>58</v>
      </c>
      <c r="H327" s="11" t="s">
        <v>58</v>
      </c>
      <c r="I327" s="11">
        <v>0</v>
      </c>
      <c r="J327" s="11" t="s">
        <v>777</v>
      </c>
      <c r="K327" s="11">
        <v>230</v>
      </c>
      <c r="L327" s="11" t="s">
        <v>778</v>
      </c>
      <c r="M327" s="11">
        <v>3.55</v>
      </c>
      <c r="N327" s="14">
        <v>0</v>
      </c>
      <c r="O327" s="14">
        <v>43034.49</v>
      </c>
      <c r="P327" s="11" t="s">
        <v>37</v>
      </c>
      <c r="Q327" s="15">
        <v>2032</v>
      </c>
      <c r="R327" s="15">
        <v>2033</v>
      </c>
      <c r="S327" s="15">
        <v>2099</v>
      </c>
      <c r="V327" s="15"/>
      <c r="Y327" s="11"/>
    </row>
    <row r="328" spans="1:25" x14ac:dyDescent="0.3">
      <c r="A328" s="12">
        <v>684</v>
      </c>
      <c r="B328" s="15">
        <v>23744</v>
      </c>
      <c r="C328" s="12" t="s">
        <v>38</v>
      </c>
      <c r="D328" s="11" t="s">
        <v>56</v>
      </c>
      <c r="E328" s="12" t="s">
        <v>51</v>
      </c>
      <c r="F328" s="11" t="s">
        <v>40</v>
      </c>
      <c r="G328" s="11" t="s">
        <v>58</v>
      </c>
      <c r="H328" s="11" t="s">
        <v>58</v>
      </c>
      <c r="I328" s="11">
        <v>0</v>
      </c>
      <c r="J328" s="11" t="s">
        <v>779</v>
      </c>
      <c r="K328" s="11">
        <v>230</v>
      </c>
      <c r="L328" s="11" t="s">
        <v>780</v>
      </c>
      <c r="M328" s="11">
        <v>29.4</v>
      </c>
      <c r="N328" s="14">
        <v>0</v>
      </c>
      <c r="O328" s="14">
        <v>270220.76</v>
      </c>
      <c r="P328" s="11" t="s">
        <v>37</v>
      </c>
      <c r="Q328" s="15">
        <v>2032</v>
      </c>
      <c r="R328" s="15">
        <v>2033</v>
      </c>
      <c r="S328" s="15">
        <v>2099</v>
      </c>
      <c r="V328" s="15"/>
      <c r="Y328" s="11"/>
    </row>
    <row r="329" spans="1:25" x14ac:dyDescent="0.3">
      <c r="A329" s="12">
        <v>685</v>
      </c>
      <c r="B329" s="15">
        <v>23743</v>
      </c>
      <c r="C329" s="12" t="s">
        <v>38</v>
      </c>
      <c r="D329" s="11" t="s">
        <v>56</v>
      </c>
      <c r="E329" s="12" t="s">
        <v>51</v>
      </c>
      <c r="F329" s="11" t="s">
        <v>40</v>
      </c>
      <c r="G329" s="11" t="s">
        <v>58</v>
      </c>
      <c r="H329" s="11" t="s">
        <v>58</v>
      </c>
      <c r="I329" s="11">
        <v>0</v>
      </c>
      <c r="J329" s="11" t="s">
        <v>781</v>
      </c>
      <c r="K329" s="11">
        <v>525</v>
      </c>
      <c r="L329" s="11" t="s">
        <v>782</v>
      </c>
      <c r="M329" s="11">
        <v>786.92</v>
      </c>
      <c r="N329" s="14">
        <v>0</v>
      </c>
      <c r="O329" s="14">
        <v>2010365.87</v>
      </c>
      <c r="P329" s="11" t="s">
        <v>37</v>
      </c>
      <c r="Q329" s="15">
        <v>2032</v>
      </c>
      <c r="R329" s="15">
        <v>2033</v>
      </c>
      <c r="S329" s="15">
        <v>2099</v>
      </c>
      <c r="V329" s="15"/>
      <c r="Y329" s="11"/>
    </row>
    <row r="330" spans="1:25" x14ac:dyDescent="0.3">
      <c r="A330" s="12">
        <v>686</v>
      </c>
      <c r="B330" s="15">
        <v>23742</v>
      </c>
      <c r="C330" s="12" t="s">
        <v>38</v>
      </c>
      <c r="D330" s="11" t="s">
        <v>56</v>
      </c>
      <c r="E330" s="12" t="s">
        <v>51</v>
      </c>
      <c r="F330" s="11" t="s">
        <v>40</v>
      </c>
      <c r="G330" s="11" t="s">
        <v>58</v>
      </c>
      <c r="H330" s="11" t="s">
        <v>58</v>
      </c>
      <c r="I330" s="11">
        <v>0</v>
      </c>
      <c r="J330" s="11" t="s">
        <v>783</v>
      </c>
      <c r="K330" s="11">
        <v>525</v>
      </c>
      <c r="L330" s="11" t="s">
        <v>784</v>
      </c>
      <c r="M330" s="11">
        <v>82.57</v>
      </c>
      <c r="N330" s="14">
        <v>0</v>
      </c>
      <c r="O330" s="14">
        <v>287855.75</v>
      </c>
      <c r="P330" s="11" t="s">
        <v>37</v>
      </c>
      <c r="Q330" s="15">
        <v>2032</v>
      </c>
      <c r="R330" s="15">
        <v>2033</v>
      </c>
      <c r="S330" s="15">
        <v>2099</v>
      </c>
      <c r="V330" s="15"/>
      <c r="Y330" s="11"/>
    </row>
    <row r="331" spans="1:25" x14ac:dyDescent="0.3">
      <c r="A331" s="12">
        <v>689</v>
      </c>
      <c r="B331" s="15">
        <v>23721</v>
      </c>
      <c r="C331" s="12" t="s">
        <v>38</v>
      </c>
      <c r="D331" s="11" t="s">
        <v>56</v>
      </c>
      <c r="E331" s="12" t="s">
        <v>51</v>
      </c>
      <c r="F331" s="11" t="s">
        <v>40</v>
      </c>
      <c r="G331" s="11" t="s">
        <v>58</v>
      </c>
      <c r="H331" s="11" t="s">
        <v>58</v>
      </c>
      <c r="I331" s="11">
        <v>0</v>
      </c>
      <c r="J331" s="11" t="s">
        <v>785</v>
      </c>
      <c r="K331" s="11">
        <v>525</v>
      </c>
      <c r="L331" s="11" t="s">
        <v>786</v>
      </c>
      <c r="M331" s="11">
        <v>39.79</v>
      </c>
      <c r="N331" s="14">
        <v>0</v>
      </c>
      <c r="O331" s="14">
        <v>169953.28</v>
      </c>
      <c r="P331" s="11" t="s">
        <v>37</v>
      </c>
      <c r="Q331" s="15">
        <v>2032</v>
      </c>
      <c r="R331" s="15">
        <v>2033</v>
      </c>
      <c r="S331" s="15">
        <v>2099</v>
      </c>
      <c r="V331" s="15"/>
      <c r="Y331" s="11"/>
    </row>
    <row r="332" spans="1:25" x14ac:dyDescent="0.3">
      <c r="A332" s="12">
        <v>690</v>
      </c>
      <c r="B332" s="15">
        <v>23720</v>
      </c>
      <c r="C332" s="12" t="s">
        <v>38</v>
      </c>
      <c r="D332" s="11" t="s">
        <v>56</v>
      </c>
      <c r="E332" s="12" t="s">
        <v>51</v>
      </c>
      <c r="F332" s="11" t="s">
        <v>40</v>
      </c>
      <c r="G332" s="11" t="s">
        <v>58</v>
      </c>
      <c r="H332" s="11" t="s">
        <v>58</v>
      </c>
      <c r="I332" s="11">
        <v>0</v>
      </c>
      <c r="J332" s="11" t="s">
        <v>787</v>
      </c>
      <c r="K332" s="11">
        <v>525</v>
      </c>
      <c r="L332" s="11" t="s">
        <v>788</v>
      </c>
      <c r="M332" s="11">
        <v>36.18</v>
      </c>
      <c r="N332" s="14">
        <v>0</v>
      </c>
      <c r="O332" s="14">
        <v>130401.25</v>
      </c>
      <c r="P332" s="11" t="s">
        <v>37</v>
      </c>
      <c r="Q332" s="15">
        <v>2032</v>
      </c>
      <c r="R332" s="15">
        <v>2033</v>
      </c>
      <c r="S332" s="15">
        <v>2099</v>
      </c>
      <c r="V332" s="15"/>
      <c r="Y332" s="11"/>
    </row>
    <row r="333" spans="1:25" x14ac:dyDescent="0.3">
      <c r="A333" s="12">
        <v>693</v>
      </c>
      <c r="B333" s="15">
        <v>21330</v>
      </c>
      <c r="C333" s="12" t="s">
        <v>38</v>
      </c>
      <c r="D333" s="11" t="s">
        <v>458</v>
      </c>
      <c r="E333" s="12" t="s">
        <v>57</v>
      </c>
      <c r="F333" s="11" t="s">
        <v>40</v>
      </c>
      <c r="G333" s="11" t="s">
        <v>41</v>
      </c>
      <c r="H333" s="11" t="s">
        <v>41</v>
      </c>
      <c r="I333" s="11" t="s">
        <v>41</v>
      </c>
      <c r="J333" s="11" t="s">
        <v>789</v>
      </c>
      <c r="K333" s="11">
        <v>230</v>
      </c>
      <c r="L333" s="11" t="s">
        <v>790</v>
      </c>
      <c r="M333" s="11">
        <v>8.8000000000000007</v>
      </c>
      <c r="N333" s="14">
        <v>0</v>
      </c>
      <c r="O333" s="14">
        <v>32460.99</v>
      </c>
      <c r="P333" s="11" t="s">
        <v>37</v>
      </c>
      <c r="Q333" s="15">
        <v>2032</v>
      </c>
      <c r="R333" s="15">
        <v>2033</v>
      </c>
      <c r="S333" s="15">
        <v>2099</v>
      </c>
      <c r="V333" s="15"/>
      <c r="Y333" s="11"/>
    </row>
    <row r="334" spans="1:25" x14ac:dyDescent="0.3">
      <c r="A334" s="12">
        <v>694</v>
      </c>
      <c r="B334" s="15">
        <v>21327</v>
      </c>
      <c r="C334" s="12" t="s">
        <v>38</v>
      </c>
      <c r="D334" s="11" t="s">
        <v>458</v>
      </c>
      <c r="E334" s="12" t="s">
        <v>57</v>
      </c>
      <c r="F334" s="11" t="s">
        <v>40</v>
      </c>
      <c r="G334" s="11" t="s">
        <v>41</v>
      </c>
      <c r="H334" s="11" t="s">
        <v>41</v>
      </c>
      <c r="I334" s="11" t="s">
        <v>41</v>
      </c>
      <c r="J334" s="11" t="s">
        <v>791</v>
      </c>
      <c r="K334" s="11">
        <v>230</v>
      </c>
      <c r="L334" s="11" t="s">
        <v>792</v>
      </c>
      <c r="M334" s="11">
        <v>94</v>
      </c>
      <c r="N334" s="14">
        <v>0</v>
      </c>
      <c r="O334" s="14">
        <v>105568.31</v>
      </c>
      <c r="P334" s="11" t="s">
        <v>37</v>
      </c>
      <c r="Q334" s="15">
        <v>2032</v>
      </c>
      <c r="R334" s="15">
        <v>2033</v>
      </c>
      <c r="S334" s="15">
        <v>2099</v>
      </c>
      <c r="V334" s="15"/>
      <c r="Y334" s="11"/>
    </row>
    <row r="335" spans="1:25" x14ac:dyDescent="0.3">
      <c r="A335" s="12">
        <v>695</v>
      </c>
      <c r="B335" s="15">
        <v>21325</v>
      </c>
      <c r="C335" s="12" t="s">
        <v>38</v>
      </c>
      <c r="D335" s="11" t="s">
        <v>113</v>
      </c>
      <c r="E335" s="12" t="s">
        <v>57</v>
      </c>
      <c r="F335" s="11" t="s">
        <v>40</v>
      </c>
      <c r="G335" s="11" t="s">
        <v>41</v>
      </c>
      <c r="H335" s="11" t="s">
        <v>41</v>
      </c>
      <c r="I335" s="11" t="s">
        <v>41</v>
      </c>
      <c r="J335" s="11" t="s">
        <v>793</v>
      </c>
      <c r="K335" s="11">
        <v>230</v>
      </c>
      <c r="L335" s="11" t="s">
        <v>794</v>
      </c>
      <c r="M335" s="11">
        <v>10</v>
      </c>
      <c r="N335" s="14">
        <v>0</v>
      </c>
      <c r="O335" s="14">
        <v>33735.78</v>
      </c>
      <c r="P335" s="11" t="s">
        <v>37</v>
      </c>
      <c r="Q335" s="15">
        <v>2032</v>
      </c>
      <c r="R335" s="15">
        <v>2033</v>
      </c>
      <c r="S335" s="15">
        <v>2099</v>
      </c>
      <c r="V335" s="15"/>
      <c r="Y335" s="11"/>
    </row>
    <row r="336" spans="1:25" x14ac:dyDescent="0.3">
      <c r="A336" s="12">
        <v>696</v>
      </c>
      <c r="B336" s="15">
        <v>21323</v>
      </c>
      <c r="C336" s="12" t="s">
        <v>38</v>
      </c>
      <c r="D336" s="11" t="s">
        <v>458</v>
      </c>
      <c r="E336" s="12" t="s">
        <v>57</v>
      </c>
      <c r="F336" s="11" t="s">
        <v>40</v>
      </c>
      <c r="G336" s="11" t="s">
        <v>41</v>
      </c>
      <c r="H336" s="11" t="s">
        <v>41</v>
      </c>
      <c r="I336" s="11" t="s">
        <v>41</v>
      </c>
      <c r="J336" s="11" t="s">
        <v>795</v>
      </c>
      <c r="K336" s="11">
        <v>230</v>
      </c>
      <c r="L336" s="11" t="s">
        <v>796</v>
      </c>
      <c r="M336" s="11">
        <v>6.6</v>
      </c>
      <c r="N336" s="14">
        <v>0</v>
      </c>
      <c r="O336" s="14">
        <v>32953.39</v>
      </c>
      <c r="P336" s="11" t="s">
        <v>37</v>
      </c>
      <c r="Q336" s="15">
        <v>2032</v>
      </c>
      <c r="R336" s="15">
        <v>2033</v>
      </c>
      <c r="S336" s="15">
        <v>2099</v>
      </c>
      <c r="V336" s="15"/>
      <c r="Y336" s="11"/>
    </row>
    <row r="337" spans="1:25" x14ac:dyDescent="0.3">
      <c r="A337" s="12">
        <v>703</v>
      </c>
      <c r="B337" s="15">
        <v>20426</v>
      </c>
      <c r="C337" s="12" t="s">
        <v>38</v>
      </c>
      <c r="D337" s="11" t="s">
        <v>458</v>
      </c>
      <c r="E337" s="12" t="s">
        <v>51</v>
      </c>
      <c r="F337" s="11" t="s">
        <v>40</v>
      </c>
      <c r="G337" s="11" t="s">
        <v>41</v>
      </c>
      <c r="H337" s="11" t="s">
        <v>41</v>
      </c>
      <c r="I337" s="11">
        <v>0</v>
      </c>
      <c r="J337" s="11" t="s">
        <v>797</v>
      </c>
      <c r="K337" s="11">
        <v>230</v>
      </c>
      <c r="L337" s="11" t="s">
        <v>798</v>
      </c>
      <c r="M337" s="11">
        <v>64.7</v>
      </c>
      <c r="N337" s="14">
        <v>0</v>
      </c>
      <c r="O337" s="14">
        <v>109843.49</v>
      </c>
      <c r="P337" s="11" t="s">
        <v>37</v>
      </c>
      <c r="Q337" s="15">
        <v>2032</v>
      </c>
      <c r="R337" s="15">
        <v>2033</v>
      </c>
      <c r="S337" s="15">
        <v>2099</v>
      </c>
      <c r="V337" s="15"/>
      <c r="Y337" s="11"/>
    </row>
    <row r="338" spans="1:25" x14ac:dyDescent="0.3">
      <c r="A338" s="12">
        <v>704</v>
      </c>
      <c r="B338" s="15">
        <v>20419</v>
      </c>
      <c r="C338" s="12" t="s">
        <v>38</v>
      </c>
      <c r="D338" s="11" t="s">
        <v>458</v>
      </c>
      <c r="E338" s="12" t="s">
        <v>57</v>
      </c>
      <c r="F338" s="11" t="s">
        <v>40</v>
      </c>
      <c r="G338" s="11" t="s">
        <v>41</v>
      </c>
      <c r="H338" s="11" t="s">
        <v>41</v>
      </c>
      <c r="I338" s="11" t="s">
        <v>41</v>
      </c>
      <c r="J338" s="11" t="s">
        <v>799</v>
      </c>
      <c r="K338" s="11">
        <v>230</v>
      </c>
      <c r="L338" s="11" t="s">
        <v>800</v>
      </c>
      <c r="M338" s="11">
        <v>8.8000000000000007</v>
      </c>
      <c r="N338" s="14">
        <v>0</v>
      </c>
      <c r="O338" s="14">
        <v>32460.99</v>
      </c>
      <c r="P338" s="11" t="s">
        <v>37</v>
      </c>
      <c r="Q338" s="15">
        <v>2032</v>
      </c>
      <c r="R338" s="15">
        <v>2033</v>
      </c>
      <c r="S338" s="15">
        <v>2099</v>
      </c>
      <c r="V338" s="15"/>
      <c r="Y338" s="11"/>
    </row>
    <row r="339" spans="1:25" x14ac:dyDescent="0.3">
      <c r="A339" s="12">
        <v>705</v>
      </c>
      <c r="B339" s="15">
        <v>20418</v>
      </c>
      <c r="C339" s="12" t="s">
        <v>38</v>
      </c>
      <c r="D339" s="11" t="s">
        <v>458</v>
      </c>
      <c r="E339" s="12" t="s">
        <v>57</v>
      </c>
      <c r="F339" s="11" t="s">
        <v>40</v>
      </c>
      <c r="G339" s="11" t="s">
        <v>41</v>
      </c>
      <c r="H339" s="11" t="s">
        <v>41</v>
      </c>
      <c r="I339" s="11" t="s">
        <v>41</v>
      </c>
      <c r="J339" s="11" t="s">
        <v>801</v>
      </c>
      <c r="K339" s="11">
        <v>230</v>
      </c>
      <c r="L339" s="11" t="s">
        <v>802</v>
      </c>
      <c r="M339" s="11">
        <v>94</v>
      </c>
      <c r="N339" s="14">
        <v>0</v>
      </c>
      <c r="O339" s="14">
        <v>105568.31</v>
      </c>
      <c r="P339" s="11" t="s">
        <v>37</v>
      </c>
      <c r="Q339" s="15">
        <v>2032</v>
      </c>
      <c r="R339" s="15">
        <v>2033</v>
      </c>
      <c r="S339" s="15">
        <v>2099</v>
      </c>
      <c r="V339" s="15"/>
      <c r="Y339" s="11"/>
    </row>
    <row r="340" spans="1:25" x14ac:dyDescent="0.3">
      <c r="A340" s="12">
        <v>706</v>
      </c>
      <c r="B340" s="15">
        <v>20417</v>
      </c>
      <c r="C340" s="12" t="s">
        <v>38</v>
      </c>
      <c r="D340" s="11" t="s">
        <v>458</v>
      </c>
      <c r="E340" s="12" t="s">
        <v>57</v>
      </c>
      <c r="F340" s="11" t="s">
        <v>40</v>
      </c>
      <c r="G340" s="11" t="s">
        <v>41</v>
      </c>
      <c r="H340" s="11" t="s">
        <v>41</v>
      </c>
      <c r="I340" s="11" t="s">
        <v>41</v>
      </c>
      <c r="J340" s="11" t="s">
        <v>803</v>
      </c>
      <c r="K340" s="11">
        <v>230</v>
      </c>
      <c r="L340" s="11" t="s">
        <v>804</v>
      </c>
      <c r="M340" s="11">
        <v>6.6</v>
      </c>
      <c r="N340" s="14">
        <v>0</v>
      </c>
      <c r="O340" s="14">
        <v>32953.39</v>
      </c>
      <c r="P340" s="11" t="s">
        <v>37</v>
      </c>
      <c r="Q340" s="15">
        <v>2032</v>
      </c>
      <c r="R340" s="15">
        <v>2033</v>
      </c>
      <c r="S340" s="15">
        <v>2099</v>
      </c>
      <c r="V340" s="15"/>
      <c r="Y340" s="11"/>
    </row>
    <row r="341" spans="1:25" x14ac:dyDescent="0.3">
      <c r="A341" s="12">
        <v>715</v>
      </c>
      <c r="B341" s="15">
        <v>19897</v>
      </c>
      <c r="C341" s="12" t="s">
        <v>47</v>
      </c>
      <c r="D341" s="11" t="s">
        <v>805</v>
      </c>
      <c r="E341" s="12" t="s">
        <v>57</v>
      </c>
      <c r="F341" s="11" t="s">
        <v>44</v>
      </c>
      <c r="G341" s="11" t="s">
        <v>806</v>
      </c>
      <c r="H341" s="11" t="s">
        <v>66</v>
      </c>
      <c r="I341" s="11" t="s">
        <v>66</v>
      </c>
      <c r="J341" s="11" t="s">
        <v>807</v>
      </c>
      <c r="K341" s="11">
        <v>345</v>
      </c>
      <c r="L341" s="11" t="s">
        <v>808</v>
      </c>
      <c r="M341" s="11">
        <v>1</v>
      </c>
      <c r="N341" s="14">
        <v>0</v>
      </c>
      <c r="O341" s="14">
        <v>23481.69</v>
      </c>
      <c r="P341" s="11" t="s">
        <v>37</v>
      </c>
      <c r="Q341" s="15">
        <v>2032</v>
      </c>
      <c r="R341" s="15">
        <v>2033</v>
      </c>
      <c r="S341" s="15">
        <v>2099</v>
      </c>
      <c r="V341" s="15"/>
      <c r="Y341" s="11"/>
    </row>
    <row r="342" spans="1:25" x14ac:dyDescent="0.3">
      <c r="A342" s="12">
        <v>717</v>
      </c>
      <c r="B342" s="15">
        <v>19349</v>
      </c>
      <c r="C342" s="12" t="s">
        <v>38</v>
      </c>
      <c r="D342" s="11" t="s">
        <v>113</v>
      </c>
      <c r="E342" s="12" t="s">
        <v>51</v>
      </c>
      <c r="F342" s="11" t="s">
        <v>40</v>
      </c>
      <c r="G342" s="11" t="s">
        <v>41</v>
      </c>
      <c r="H342" s="11" t="s">
        <v>41</v>
      </c>
      <c r="I342" s="11">
        <v>0</v>
      </c>
      <c r="J342" s="11" t="s">
        <v>809</v>
      </c>
      <c r="K342" s="11">
        <v>230</v>
      </c>
      <c r="L342" s="11" t="s">
        <v>810</v>
      </c>
      <c r="M342" s="11">
        <v>57</v>
      </c>
      <c r="N342" s="14">
        <v>0</v>
      </c>
      <c r="O342" s="14">
        <v>91091.04</v>
      </c>
      <c r="P342" s="11" t="s">
        <v>37</v>
      </c>
      <c r="Q342" s="15">
        <v>2032</v>
      </c>
      <c r="R342" s="15">
        <v>2033</v>
      </c>
      <c r="S342" s="15">
        <v>2099</v>
      </c>
      <c r="V342" s="15"/>
      <c r="Y342" s="11"/>
    </row>
    <row r="343" spans="1:25" x14ac:dyDescent="0.3">
      <c r="A343" s="12">
        <v>718</v>
      </c>
      <c r="B343" s="15">
        <v>19348</v>
      </c>
      <c r="C343" s="12" t="s">
        <v>38</v>
      </c>
      <c r="D343" s="11" t="s">
        <v>113</v>
      </c>
      <c r="E343" s="12" t="s">
        <v>57</v>
      </c>
      <c r="F343" s="11" t="s">
        <v>40</v>
      </c>
      <c r="G343" s="11" t="s">
        <v>41</v>
      </c>
      <c r="H343" s="11" t="s">
        <v>41</v>
      </c>
      <c r="I343" s="11" t="s">
        <v>41</v>
      </c>
      <c r="J343" s="11" t="s">
        <v>811</v>
      </c>
      <c r="K343" s="11">
        <v>230</v>
      </c>
      <c r="L343" s="11" t="s">
        <v>812</v>
      </c>
      <c r="M343" s="11">
        <v>10</v>
      </c>
      <c r="N343" s="14">
        <v>0</v>
      </c>
      <c r="O343" s="14">
        <v>33735.78</v>
      </c>
      <c r="P343" s="11" t="s">
        <v>37</v>
      </c>
      <c r="Q343" s="15">
        <v>2032</v>
      </c>
      <c r="R343" s="15">
        <v>2033</v>
      </c>
      <c r="S343" s="15">
        <v>2099</v>
      </c>
      <c r="V343" s="15"/>
      <c r="Y343" s="11"/>
    </row>
    <row r="344" spans="1:25" x14ac:dyDescent="0.3">
      <c r="A344" s="12">
        <v>734</v>
      </c>
      <c r="B344" s="15">
        <v>18669</v>
      </c>
      <c r="C344" s="12" t="s">
        <v>38</v>
      </c>
      <c r="D344" s="11" t="s">
        <v>212</v>
      </c>
      <c r="E344" s="12" t="s">
        <v>57</v>
      </c>
      <c r="F344" s="11" t="s">
        <v>44</v>
      </c>
      <c r="G344" s="11" t="s">
        <v>45</v>
      </c>
      <c r="H344" s="11" t="s">
        <v>45</v>
      </c>
      <c r="I344" s="11" t="s">
        <v>45</v>
      </c>
      <c r="J344" s="11" t="s">
        <v>814</v>
      </c>
      <c r="K344" s="11">
        <v>230</v>
      </c>
      <c r="L344" s="11" t="s">
        <v>815</v>
      </c>
      <c r="M344" s="11">
        <v>4</v>
      </c>
      <c r="N344" s="14">
        <v>0</v>
      </c>
      <c r="O344" s="14">
        <v>30616.15</v>
      </c>
      <c r="P344" s="11" t="s">
        <v>37</v>
      </c>
      <c r="Q344" s="15">
        <v>2032</v>
      </c>
      <c r="R344" s="15">
        <v>2033</v>
      </c>
      <c r="S344" s="15">
        <v>2099</v>
      </c>
      <c r="V344" s="15"/>
      <c r="Y344" s="11"/>
    </row>
    <row r="345" spans="1:25" x14ac:dyDescent="0.3">
      <c r="A345" s="12">
        <v>735</v>
      </c>
      <c r="B345" s="15">
        <v>18668</v>
      </c>
      <c r="C345" s="12" t="s">
        <v>38</v>
      </c>
      <c r="D345" s="11" t="s">
        <v>212</v>
      </c>
      <c r="E345" s="12" t="s">
        <v>57</v>
      </c>
      <c r="F345" s="11" t="s">
        <v>44</v>
      </c>
      <c r="G345" s="11" t="s">
        <v>45</v>
      </c>
      <c r="H345" s="11" t="s">
        <v>45</v>
      </c>
      <c r="I345" s="11" t="s">
        <v>45</v>
      </c>
      <c r="J345" s="11" t="s">
        <v>816</v>
      </c>
      <c r="K345" s="11">
        <v>230</v>
      </c>
      <c r="L345" s="11" t="s">
        <v>815</v>
      </c>
      <c r="M345" s="11">
        <v>4</v>
      </c>
      <c r="N345" s="14">
        <v>0</v>
      </c>
      <c r="O345" s="14">
        <v>30616.15</v>
      </c>
      <c r="P345" s="11" t="s">
        <v>37</v>
      </c>
      <c r="Q345" s="15">
        <v>2032</v>
      </c>
      <c r="R345" s="15">
        <v>2033</v>
      </c>
      <c r="S345" s="15">
        <v>2099</v>
      </c>
      <c r="V345" s="15"/>
      <c r="Y345" s="11"/>
    </row>
    <row r="346" spans="1:25" x14ac:dyDescent="0.3">
      <c r="A346" s="12">
        <v>736</v>
      </c>
      <c r="B346" s="15">
        <v>18667</v>
      </c>
      <c r="C346" s="12" t="s">
        <v>38</v>
      </c>
      <c r="D346" s="11" t="s">
        <v>212</v>
      </c>
      <c r="E346" s="12" t="s">
        <v>57</v>
      </c>
      <c r="F346" s="11" t="s">
        <v>44</v>
      </c>
      <c r="G346" s="11" t="s">
        <v>45</v>
      </c>
      <c r="H346" s="11" t="s">
        <v>45</v>
      </c>
      <c r="I346" s="11" t="s">
        <v>45</v>
      </c>
      <c r="J346" s="11" t="s">
        <v>817</v>
      </c>
      <c r="K346" s="11">
        <v>230</v>
      </c>
      <c r="L346" s="11" t="s">
        <v>815</v>
      </c>
      <c r="M346" s="11">
        <v>4</v>
      </c>
      <c r="N346" s="14">
        <v>0</v>
      </c>
      <c r="O346" s="14">
        <v>30616.15</v>
      </c>
      <c r="P346" s="11" t="s">
        <v>37</v>
      </c>
      <c r="Q346" s="15">
        <v>2032</v>
      </c>
      <c r="R346" s="15">
        <v>2033</v>
      </c>
      <c r="S346" s="15">
        <v>2099</v>
      </c>
      <c r="V346" s="15"/>
      <c r="Y346" s="11"/>
    </row>
    <row r="347" spans="1:25" x14ac:dyDescent="0.3">
      <c r="A347" s="12">
        <v>737</v>
      </c>
      <c r="B347" s="15">
        <v>18666</v>
      </c>
      <c r="C347" s="12" t="s">
        <v>38</v>
      </c>
      <c r="D347" s="11" t="s">
        <v>212</v>
      </c>
      <c r="E347" s="12" t="s">
        <v>57</v>
      </c>
      <c r="F347" s="11" t="s">
        <v>44</v>
      </c>
      <c r="G347" s="11" t="s">
        <v>45</v>
      </c>
      <c r="H347" s="11" t="s">
        <v>45</v>
      </c>
      <c r="I347" s="11" t="s">
        <v>45</v>
      </c>
      <c r="J347" s="11" t="s">
        <v>818</v>
      </c>
      <c r="K347" s="11">
        <v>230</v>
      </c>
      <c r="L347" s="11" t="s">
        <v>819</v>
      </c>
      <c r="M347" s="11">
        <v>31</v>
      </c>
      <c r="N347" s="14">
        <v>0</v>
      </c>
      <c r="O347" s="14">
        <v>74041.31</v>
      </c>
      <c r="P347" s="11" t="s">
        <v>37</v>
      </c>
      <c r="Q347" s="15">
        <v>2032</v>
      </c>
      <c r="R347" s="15">
        <v>2033</v>
      </c>
      <c r="S347" s="15">
        <v>2099</v>
      </c>
      <c r="V347" s="15"/>
      <c r="Y347" s="11"/>
    </row>
    <row r="348" spans="1:25" x14ac:dyDescent="0.3">
      <c r="A348" s="12">
        <v>738</v>
      </c>
      <c r="B348" s="15">
        <v>18664</v>
      </c>
      <c r="C348" s="12" t="s">
        <v>38</v>
      </c>
      <c r="D348" s="11" t="s">
        <v>212</v>
      </c>
      <c r="E348" s="12" t="s">
        <v>51</v>
      </c>
      <c r="F348" s="11" t="s">
        <v>44</v>
      </c>
      <c r="G348" s="11" t="s">
        <v>45</v>
      </c>
      <c r="H348" s="11" t="s">
        <v>45</v>
      </c>
      <c r="I348" s="11">
        <v>0</v>
      </c>
      <c r="J348" s="11" t="s">
        <v>820</v>
      </c>
      <c r="K348" s="11">
        <v>230</v>
      </c>
      <c r="L348" s="11" t="s">
        <v>821</v>
      </c>
      <c r="M348" s="11">
        <v>64</v>
      </c>
      <c r="N348" s="14">
        <v>0</v>
      </c>
      <c r="O348" s="14">
        <v>118217.29</v>
      </c>
      <c r="P348" s="11" t="s">
        <v>37</v>
      </c>
      <c r="Q348" s="15">
        <v>2032</v>
      </c>
      <c r="R348" s="15">
        <v>2033</v>
      </c>
      <c r="S348" s="15">
        <v>2099</v>
      </c>
      <c r="V348" s="15"/>
      <c r="Y348" s="11"/>
    </row>
    <row r="349" spans="1:25" x14ac:dyDescent="0.3">
      <c r="A349" s="12">
        <v>739</v>
      </c>
      <c r="B349" s="15">
        <v>18663</v>
      </c>
      <c r="C349" s="12" t="s">
        <v>38</v>
      </c>
      <c r="D349" s="11" t="s">
        <v>212</v>
      </c>
      <c r="E349" s="12" t="s">
        <v>51</v>
      </c>
      <c r="F349" s="11" t="s">
        <v>44</v>
      </c>
      <c r="G349" s="11" t="s">
        <v>45</v>
      </c>
      <c r="H349" s="11" t="s">
        <v>45</v>
      </c>
      <c r="I349" s="11">
        <v>0</v>
      </c>
      <c r="J349" s="11" t="s">
        <v>822</v>
      </c>
      <c r="K349" s="11">
        <v>230</v>
      </c>
      <c r="L349" s="11" t="s">
        <v>823</v>
      </c>
      <c r="M349" s="11">
        <v>50</v>
      </c>
      <c r="N349" s="14">
        <v>0</v>
      </c>
      <c r="O349" s="14">
        <v>98775.61</v>
      </c>
      <c r="P349" s="11" t="s">
        <v>37</v>
      </c>
      <c r="Q349" s="15">
        <v>2032</v>
      </c>
      <c r="R349" s="15">
        <v>2033</v>
      </c>
      <c r="S349" s="15">
        <v>2099</v>
      </c>
      <c r="V349" s="15"/>
      <c r="Y349" s="11"/>
    </row>
    <row r="350" spans="1:25" x14ac:dyDescent="0.3">
      <c r="A350" s="12">
        <v>740</v>
      </c>
      <c r="B350" s="15">
        <v>18662</v>
      </c>
      <c r="C350" s="12" t="s">
        <v>38</v>
      </c>
      <c r="D350" s="11" t="s">
        <v>212</v>
      </c>
      <c r="E350" s="12" t="s">
        <v>51</v>
      </c>
      <c r="F350" s="11" t="s">
        <v>44</v>
      </c>
      <c r="G350" s="11" t="s">
        <v>45</v>
      </c>
      <c r="H350" s="11" t="s">
        <v>45</v>
      </c>
      <c r="I350" s="11">
        <v>0</v>
      </c>
      <c r="J350" s="11" t="s">
        <v>824</v>
      </c>
      <c r="K350" s="11">
        <v>230</v>
      </c>
      <c r="L350" s="11" t="s">
        <v>825</v>
      </c>
      <c r="M350" s="11">
        <v>228</v>
      </c>
      <c r="N350" s="14">
        <v>0</v>
      </c>
      <c r="O350" s="14">
        <v>369972.41</v>
      </c>
      <c r="P350" s="11" t="s">
        <v>37</v>
      </c>
      <c r="Q350" s="15">
        <v>2032</v>
      </c>
      <c r="R350" s="15">
        <v>2033</v>
      </c>
      <c r="S350" s="15">
        <v>2099</v>
      </c>
      <c r="V350" s="15"/>
      <c r="Y350" s="11"/>
    </row>
    <row r="351" spans="1:25" x14ac:dyDescent="0.3">
      <c r="A351" s="12">
        <v>748</v>
      </c>
      <c r="B351" s="15">
        <v>18574</v>
      </c>
      <c r="C351" s="12" t="s">
        <v>38</v>
      </c>
      <c r="D351" s="11" t="s">
        <v>813</v>
      </c>
      <c r="E351" s="12" t="s">
        <v>51</v>
      </c>
      <c r="F351" s="11" t="s">
        <v>40</v>
      </c>
      <c r="G351" s="11" t="s">
        <v>105</v>
      </c>
      <c r="H351" s="11" t="s">
        <v>105</v>
      </c>
      <c r="I351" s="11">
        <v>0</v>
      </c>
      <c r="J351" s="11" t="s">
        <v>826</v>
      </c>
      <c r="K351" s="11">
        <v>230</v>
      </c>
      <c r="L351" s="11" t="s">
        <v>827</v>
      </c>
      <c r="M351" s="11">
        <v>46</v>
      </c>
      <c r="N351" s="14">
        <v>0</v>
      </c>
      <c r="O351" s="14">
        <v>24727.55</v>
      </c>
      <c r="P351" s="11" t="s">
        <v>108</v>
      </c>
      <c r="Q351" s="15">
        <v>2032</v>
      </c>
      <c r="R351" s="15">
        <v>2033</v>
      </c>
      <c r="S351" s="15">
        <v>2099</v>
      </c>
      <c r="V351" s="15"/>
      <c r="Y351" s="11"/>
    </row>
  </sheetData>
  <sortState xmlns:xlrd2="http://schemas.microsoft.com/office/spreadsheetml/2017/richdata2" ref="U11:V351">
    <sortCondition ref="U11:U351"/>
    <sortCondition ref="V11:V35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8E9EE-75BB-4C67-BE26-F56AE2DF869D}">
  <dimension ref="A2:AF23"/>
  <sheetViews>
    <sheetView workbookViewId="0">
      <selection activeCell="A15" sqref="A15:B15"/>
    </sheetView>
  </sheetViews>
  <sheetFormatPr defaultRowHeight="14.4" x14ac:dyDescent="0.3"/>
  <cols>
    <col min="1" max="1" width="19" customWidth="1"/>
    <col min="2" max="32" width="9.77734375" customWidth="1"/>
  </cols>
  <sheetData>
    <row r="2" spans="1:32" x14ac:dyDescent="0.3">
      <c r="A2" t="s">
        <v>2</v>
      </c>
      <c r="N2" s="17" t="s">
        <v>835</v>
      </c>
      <c r="O2" s="17" t="s">
        <v>833</v>
      </c>
      <c r="P2" s="18">
        <f>SLOPE($B$5:$O$5,B4:O4)</f>
        <v>1325704.2731535165</v>
      </c>
    </row>
    <row r="3" spans="1:32" x14ac:dyDescent="0.3">
      <c r="A3" t="s">
        <v>3</v>
      </c>
      <c r="K3" s="3"/>
      <c r="N3" s="17" t="s">
        <v>836</v>
      </c>
      <c r="O3" s="17" t="s">
        <v>834</v>
      </c>
      <c r="P3" s="18">
        <f>INTERCEPT($B$5:$O$5,$B$4:$O$4)</f>
        <v>-2638801823.6525903</v>
      </c>
    </row>
    <row r="4" spans="1:32" x14ac:dyDescent="0.3">
      <c r="A4" s="4" t="s">
        <v>10</v>
      </c>
      <c r="B4" s="4">
        <v>2020</v>
      </c>
      <c r="C4" s="4">
        <v>2021</v>
      </c>
      <c r="D4" s="4">
        <v>2022</v>
      </c>
      <c r="E4">
        <v>2023</v>
      </c>
      <c r="F4">
        <v>2024</v>
      </c>
      <c r="G4">
        <v>2025</v>
      </c>
      <c r="H4">
        <v>2026</v>
      </c>
      <c r="I4">
        <v>2027</v>
      </c>
      <c r="J4">
        <v>2028</v>
      </c>
      <c r="K4">
        <v>2029</v>
      </c>
      <c r="L4">
        <v>2030</v>
      </c>
      <c r="M4">
        <v>2031</v>
      </c>
      <c r="N4">
        <v>2032</v>
      </c>
      <c r="O4">
        <v>2033</v>
      </c>
      <c r="P4">
        <f>1+O4</f>
        <v>2034</v>
      </c>
      <c r="Q4">
        <f t="shared" ref="Q4:AF4" si="0">1+P4</f>
        <v>2035</v>
      </c>
      <c r="R4">
        <f t="shared" si="0"/>
        <v>2036</v>
      </c>
      <c r="S4">
        <f t="shared" si="0"/>
        <v>2037</v>
      </c>
      <c r="T4">
        <f t="shared" si="0"/>
        <v>2038</v>
      </c>
      <c r="U4">
        <f t="shared" si="0"/>
        <v>2039</v>
      </c>
      <c r="V4">
        <f t="shared" si="0"/>
        <v>2040</v>
      </c>
      <c r="W4">
        <f t="shared" si="0"/>
        <v>2041</v>
      </c>
      <c r="X4">
        <f t="shared" si="0"/>
        <v>2042</v>
      </c>
      <c r="Y4">
        <f t="shared" si="0"/>
        <v>2043</v>
      </c>
      <c r="Z4">
        <f t="shared" si="0"/>
        <v>2044</v>
      </c>
      <c r="AA4">
        <f t="shared" si="0"/>
        <v>2045</v>
      </c>
      <c r="AB4">
        <f t="shared" si="0"/>
        <v>2046</v>
      </c>
      <c r="AC4">
        <f t="shared" si="0"/>
        <v>2047</v>
      </c>
      <c r="AD4">
        <f t="shared" si="0"/>
        <v>2048</v>
      </c>
      <c r="AE4">
        <f t="shared" si="0"/>
        <v>2049</v>
      </c>
      <c r="AF4">
        <f t="shared" si="0"/>
        <v>2050</v>
      </c>
    </row>
    <row r="5" spans="1:32" x14ac:dyDescent="0.3">
      <c r="B5" s="16">
        <f>$B$15*SUMPRODUCT($A6:$A13,B6:B13)</f>
        <v>38080833.856650002</v>
      </c>
      <c r="C5" s="16">
        <f>$B$15*SUMPRODUCT($A6:$A13,C6:C13)</f>
        <v>40372004.755800001</v>
      </c>
      <c r="D5" s="16">
        <f>$B$15*SUMPRODUCT($A6:$A13,D6:D13)</f>
        <v>42668544.448349997</v>
      </c>
      <c r="E5" s="16">
        <f>$B$15*SUMPRODUCT($A6:$A13,E6:E13)</f>
        <v>44181650.506049998</v>
      </c>
      <c r="F5" s="16">
        <f>$B$15*SUMPRODUCT($A6:$A13,F6:F13)</f>
        <v>44930559.863250002</v>
      </c>
      <c r="G5" s="16">
        <f>$B$15*SUMPRODUCT($A6:$A13,G6:G13)</f>
        <v>45063913.092749998</v>
      </c>
      <c r="H5" s="16">
        <f>$B$15*SUMPRODUCT($A6:$A13,H6:H13)</f>
        <v>45790116.702749997</v>
      </c>
      <c r="I5" s="16">
        <f>$B$15*SUMPRODUCT($A6:$A13,I6:I13)</f>
        <v>47162743.121249996</v>
      </c>
      <c r="J5" s="16">
        <f>$B$15*SUMPRODUCT($A6:$A13,J6:J13)</f>
        <v>49217155.19325</v>
      </c>
      <c r="K5" s="16">
        <f>$B$15*SUMPRODUCT($A6:$A13,K6:K13)</f>
        <v>52719154.904250003</v>
      </c>
      <c r="L5" s="16">
        <f>$B$15*SUMPRODUCT($A6:$A13,L6:L13)</f>
        <v>54398397.526650004</v>
      </c>
      <c r="M5" s="16">
        <f>$B$15*SUMPRODUCT($A6:$A13,M6:M13)</f>
        <v>54437622.370650001</v>
      </c>
      <c r="N5" s="16">
        <f>$B$15*SUMPRODUCT($A6:$A13,N6:N13)</f>
        <v>54438050.860650003</v>
      </c>
      <c r="O5" s="16">
        <f>$B$15*SUMPRODUCT($A6:$A13,O6:O13)</f>
        <v>54869655.299849994</v>
      </c>
      <c r="P5" s="16">
        <f>P4*$P$2+$P$3</f>
        <v>57680667.941662312</v>
      </c>
      <c r="Q5" s="16">
        <f t="shared" ref="Q5:AF5" si="1">Q4*$P$2+$P$3</f>
        <v>59006372.214815617</v>
      </c>
      <c r="R5" s="16">
        <f t="shared" si="1"/>
        <v>60332076.487969398</v>
      </c>
      <c r="S5" s="16">
        <f t="shared" si="1"/>
        <v>61657780.761122704</v>
      </c>
      <c r="T5" s="16">
        <f t="shared" si="1"/>
        <v>62983485.034276485</v>
      </c>
      <c r="U5" s="16">
        <f t="shared" si="1"/>
        <v>64309189.30742979</v>
      </c>
      <c r="V5" s="16">
        <f t="shared" si="1"/>
        <v>65634893.580583096</v>
      </c>
      <c r="W5" s="16">
        <f t="shared" si="1"/>
        <v>66960597.853736877</v>
      </c>
      <c r="X5" s="16">
        <f t="shared" si="1"/>
        <v>68286302.126890182</v>
      </c>
      <c r="Y5" s="16">
        <f t="shared" si="1"/>
        <v>69612006.400043964</v>
      </c>
      <c r="Z5" s="16">
        <f t="shared" si="1"/>
        <v>70937710.673197269</v>
      </c>
      <c r="AA5" s="16">
        <f t="shared" si="1"/>
        <v>72263414.946351051</v>
      </c>
      <c r="AB5" s="16">
        <f t="shared" si="1"/>
        <v>73589119.219504356</v>
      </c>
      <c r="AC5" s="16">
        <f t="shared" si="1"/>
        <v>74914823.492658138</v>
      </c>
      <c r="AD5" s="16">
        <f t="shared" si="1"/>
        <v>76240527.765811443</v>
      </c>
      <c r="AE5" s="16">
        <f t="shared" si="1"/>
        <v>77566232.038964748</v>
      </c>
      <c r="AF5" s="16">
        <f t="shared" si="1"/>
        <v>78891936.31211853</v>
      </c>
    </row>
    <row r="6" spans="1:32" x14ac:dyDescent="0.3">
      <c r="A6" s="9">
        <v>230</v>
      </c>
      <c r="B6" s="5">
        <v>57072.95</v>
      </c>
      <c r="C6" s="5">
        <v>58790.48</v>
      </c>
      <c r="D6" s="5">
        <v>61315.29</v>
      </c>
      <c r="E6" s="5">
        <f>D6+E16</f>
        <v>63822.78</v>
      </c>
      <c r="F6" s="5">
        <f>E6+F16</f>
        <v>64509.619999999995</v>
      </c>
      <c r="G6" s="5">
        <f>F6+G16</f>
        <v>65036.619999999995</v>
      </c>
      <c r="H6" s="5">
        <f>G6+H16</f>
        <v>66125.62</v>
      </c>
      <c r="I6" s="5">
        <f>H6+I16</f>
        <v>66957.97</v>
      </c>
      <c r="J6" s="5">
        <f>I6+J16</f>
        <v>67516.37</v>
      </c>
      <c r="K6" s="5">
        <f>J6+K16</f>
        <v>69570.069999999992</v>
      </c>
      <c r="L6" s="5">
        <f>K6+L16</f>
        <v>70443.069999999992</v>
      </c>
      <c r="M6" s="5">
        <f>L6+M16</f>
        <v>70694.87</v>
      </c>
      <c r="N6" s="5">
        <f>M6+N16</f>
        <v>70697.87</v>
      </c>
      <c r="O6" s="5">
        <f>N6+O16</f>
        <v>71560.06</v>
      </c>
    </row>
    <row r="7" spans="1:32" x14ac:dyDescent="0.3">
      <c r="A7" s="9">
        <v>345</v>
      </c>
      <c r="B7" s="5">
        <v>9553.43</v>
      </c>
      <c r="C7" s="5">
        <v>9561.73</v>
      </c>
      <c r="D7" s="5">
        <v>9721.18</v>
      </c>
      <c r="E7" s="5">
        <f>D7+E17</f>
        <v>10232.98</v>
      </c>
      <c r="F7" s="5">
        <f>E7+F17</f>
        <v>10274.48</v>
      </c>
      <c r="G7" s="5">
        <f>F7+G17</f>
        <v>10545.58</v>
      </c>
      <c r="H7" s="5">
        <f>G7+H17</f>
        <v>10659.58</v>
      </c>
      <c r="I7" s="5">
        <f>H7+I17</f>
        <v>10788.98</v>
      </c>
      <c r="J7" s="5">
        <f>I7+J17</f>
        <v>10788.98</v>
      </c>
      <c r="K7" s="5">
        <f>J7+K17</f>
        <v>10800.98</v>
      </c>
      <c r="L7" s="5">
        <f>K7+L17</f>
        <v>10802.5</v>
      </c>
      <c r="M7" s="5">
        <f>L7+M17</f>
        <v>10802.5</v>
      </c>
      <c r="N7" s="5">
        <f>M7+N17</f>
        <v>10802.5</v>
      </c>
      <c r="O7" s="5">
        <f>N7+O17</f>
        <v>10803.5</v>
      </c>
    </row>
    <row r="8" spans="1:32" x14ac:dyDescent="0.3">
      <c r="A8" s="9">
        <v>440</v>
      </c>
      <c r="B8" s="5">
        <v>6909.32</v>
      </c>
      <c r="C8" s="5">
        <v>7022.52</v>
      </c>
      <c r="D8" s="5">
        <v>7060.52</v>
      </c>
      <c r="E8" s="5">
        <f>D8+E18</f>
        <v>7062.52</v>
      </c>
      <c r="F8" s="5">
        <f>E8+F18</f>
        <v>7062.52</v>
      </c>
      <c r="G8" s="5">
        <f>F8+G18</f>
        <v>7062.52</v>
      </c>
      <c r="H8" s="5">
        <f>G8+H18</f>
        <v>7126.52</v>
      </c>
      <c r="I8" s="5">
        <f>H8+I18</f>
        <v>7137.52</v>
      </c>
      <c r="J8" s="5">
        <f>I8+J18</f>
        <v>7137.52</v>
      </c>
      <c r="K8" s="5">
        <f>J8+K18</f>
        <v>7137.52</v>
      </c>
      <c r="L8" s="5">
        <f>K8+L18</f>
        <v>7137.52</v>
      </c>
      <c r="M8" s="5">
        <f>L8+M18</f>
        <v>7137.52</v>
      </c>
      <c r="N8" s="5">
        <f>M8+N18</f>
        <v>7137.52</v>
      </c>
      <c r="O8" s="5">
        <f>N8+O18</f>
        <v>7137.52</v>
      </c>
    </row>
    <row r="9" spans="1:32" x14ac:dyDescent="0.3">
      <c r="A9" s="9">
        <v>500</v>
      </c>
      <c r="B9" s="5">
        <v>48036.639999999999</v>
      </c>
      <c r="C9" s="5">
        <v>53571.1</v>
      </c>
      <c r="D9" s="5">
        <v>56841.56</v>
      </c>
      <c r="E9" s="5">
        <f>D9+E19</f>
        <v>59669.579999999994</v>
      </c>
      <c r="F9" s="5">
        <f>E9+F19</f>
        <v>61105.579999999994</v>
      </c>
      <c r="G9" s="5">
        <f>F9+G19</f>
        <v>61105.579999999994</v>
      </c>
      <c r="H9" s="5">
        <f>G9+H19</f>
        <v>62642.579999999994</v>
      </c>
      <c r="I9" s="5">
        <f>H9+I19</f>
        <v>66319.98</v>
      </c>
      <c r="J9" s="5">
        <f>I9+J19</f>
        <v>72679.58</v>
      </c>
      <c r="K9" s="5">
        <f>J9+K19</f>
        <v>78397.180000000008</v>
      </c>
      <c r="L9" s="5">
        <f>K9+L19</f>
        <v>82286.38</v>
      </c>
      <c r="M9" s="5">
        <f>L9+M19</f>
        <v>82286.38</v>
      </c>
      <c r="N9" s="5">
        <f>M9+N19</f>
        <v>82286.38</v>
      </c>
      <c r="O9" s="5">
        <f>N9+O19</f>
        <v>82286.38</v>
      </c>
    </row>
    <row r="10" spans="1:32" x14ac:dyDescent="0.3">
      <c r="A10" s="9">
        <v>525</v>
      </c>
      <c r="B10" s="5">
        <v>6540.44</v>
      </c>
      <c r="C10" s="5">
        <v>7444.35</v>
      </c>
      <c r="D10" s="5">
        <v>10130.950000000001</v>
      </c>
      <c r="E10" s="5">
        <f>D10+E20</f>
        <v>10642.150000000001</v>
      </c>
      <c r="F10" s="5">
        <f>E10+F20</f>
        <v>11243.45</v>
      </c>
      <c r="G10" s="5">
        <f>F10+G20</f>
        <v>11243.45</v>
      </c>
      <c r="H10" s="5">
        <f>G10+H20</f>
        <v>11401.45</v>
      </c>
      <c r="I10" s="5">
        <f>H10+I20</f>
        <v>11650.45</v>
      </c>
      <c r="J10" s="5">
        <f>I10+J20</f>
        <v>11650.45</v>
      </c>
      <c r="K10" s="5">
        <f>J10+K20</f>
        <v>11650.45</v>
      </c>
      <c r="L10" s="5">
        <f>K10+L20</f>
        <v>12713.650000000001</v>
      </c>
      <c r="M10" s="5">
        <f>L10+M20</f>
        <v>12723.650000000001</v>
      </c>
      <c r="N10" s="5">
        <f>M10+N20</f>
        <v>12723.650000000001</v>
      </c>
      <c r="O10" s="5">
        <f>N10+O20</f>
        <v>13669.11</v>
      </c>
    </row>
    <row r="11" spans="1:32" x14ac:dyDescent="0.3">
      <c r="A11" s="9">
        <v>600</v>
      </c>
      <c r="B11" s="5">
        <v>9544</v>
      </c>
      <c r="C11" s="5">
        <v>9544</v>
      </c>
      <c r="D11" s="5">
        <v>9544</v>
      </c>
      <c r="E11" s="5">
        <f>D11+E21</f>
        <v>9544</v>
      </c>
      <c r="F11" s="5">
        <f>E11+F21</f>
        <v>9544</v>
      </c>
      <c r="G11" s="5">
        <f>F11+G21</f>
        <v>9544</v>
      </c>
      <c r="H11" s="5">
        <f>G11+H21</f>
        <v>9544</v>
      </c>
      <c r="I11" s="5">
        <f>H11+I21</f>
        <v>9544</v>
      </c>
      <c r="J11" s="5">
        <f>I11+J21</f>
        <v>9544</v>
      </c>
      <c r="K11" s="5">
        <f>J11+K21</f>
        <v>9544</v>
      </c>
      <c r="L11" s="5">
        <f>K11+L21</f>
        <v>9544</v>
      </c>
      <c r="M11" s="5">
        <f>L11+M21</f>
        <v>9544</v>
      </c>
      <c r="N11" s="5">
        <f>M11+N21</f>
        <v>9544</v>
      </c>
      <c r="O11" s="5">
        <f>N11+O21</f>
        <v>9544</v>
      </c>
    </row>
    <row r="12" spans="1:32" x14ac:dyDescent="0.3">
      <c r="A12" s="9">
        <v>765</v>
      </c>
      <c r="B12" s="5">
        <v>1722</v>
      </c>
      <c r="C12" s="5">
        <v>1722</v>
      </c>
      <c r="D12" s="5">
        <v>1722</v>
      </c>
      <c r="E12" s="5">
        <f>D12+E22</f>
        <v>1722</v>
      </c>
      <c r="F12" s="5">
        <f>E12+F22</f>
        <v>1722</v>
      </c>
      <c r="G12" s="5">
        <f>F12+G22</f>
        <v>1722</v>
      </c>
      <c r="H12" s="5">
        <f>G12+H22</f>
        <v>1722</v>
      </c>
      <c r="I12" s="5">
        <f>H12+I22</f>
        <v>1722</v>
      </c>
      <c r="J12" s="5">
        <f>I12+J22</f>
        <v>1722</v>
      </c>
      <c r="K12" s="5">
        <f>J12+K22</f>
        <v>1722</v>
      </c>
      <c r="L12" s="5">
        <f>K12+L22</f>
        <v>1722</v>
      </c>
      <c r="M12" s="5">
        <f>L12+M22</f>
        <v>1722</v>
      </c>
      <c r="N12" s="5">
        <f>M12+N22</f>
        <v>1722</v>
      </c>
      <c r="O12" s="5">
        <f>N12+O22</f>
        <v>1722</v>
      </c>
    </row>
    <row r="13" spans="1:32" x14ac:dyDescent="0.3">
      <c r="A13" s="9">
        <v>800</v>
      </c>
      <c r="B13" s="5">
        <v>9204</v>
      </c>
      <c r="C13" s="5">
        <v>9204</v>
      </c>
      <c r="D13" s="5">
        <v>9204</v>
      </c>
      <c r="E13" s="5">
        <f>D13+E23</f>
        <v>9204</v>
      </c>
      <c r="F13" s="5">
        <f>E13+F23</f>
        <v>9204</v>
      </c>
      <c r="G13" s="5">
        <f>F13+G23</f>
        <v>9204</v>
      </c>
      <c r="H13" s="5">
        <f>G13+H23</f>
        <v>9204</v>
      </c>
      <c r="I13" s="5">
        <f>H13+I23</f>
        <v>9204</v>
      </c>
      <c r="J13" s="5">
        <f>I13+J23</f>
        <v>9204</v>
      </c>
      <c r="K13" s="5">
        <f>J13+K23</f>
        <v>12084</v>
      </c>
      <c r="L13" s="5">
        <f>K13+L23</f>
        <v>12084</v>
      </c>
      <c r="M13" s="5">
        <f>L13+M23</f>
        <v>12084</v>
      </c>
      <c r="N13" s="5">
        <f>M13+N23</f>
        <v>12084</v>
      </c>
      <c r="O13" s="5">
        <f>N13+O23</f>
        <v>12084</v>
      </c>
    </row>
    <row r="15" spans="1:32" x14ac:dyDescent="0.3">
      <c r="A15" s="19" t="s">
        <v>11</v>
      </c>
      <c r="B15" s="20">
        <v>0.621</v>
      </c>
      <c r="D15" s="10" t="s">
        <v>832</v>
      </c>
      <c r="E15">
        <v>2023</v>
      </c>
      <c r="F15">
        <v>2024</v>
      </c>
      <c r="G15">
        <v>2025</v>
      </c>
      <c r="H15">
        <v>2026</v>
      </c>
      <c r="I15">
        <v>2027</v>
      </c>
      <c r="J15">
        <v>2028</v>
      </c>
      <c r="K15">
        <v>2029</v>
      </c>
      <c r="L15">
        <v>2030</v>
      </c>
      <c r="M15">
        <v>2031</v>
      </c>
      <c r="N15">
        <v>2032</v>
      </c>
      <c r="O15">
        <v>2033</v>
      </c>
    </row>
    <row r="16" spans="1:32" x14ac:dyDescent="0.3">
      <c r="D16" s="9">
        <v>230</v>
      </c>
      <c r="E16" s="5">
        <f>Data!C3</f>
        <v>2507.4899999999998</v>
      </c>
      <c r="F16" s="5">
        <f>Data!D3</f>
        <v>686.84000000000015</v>
      </c>
      <c r="G16" s="5">
        <f>Data!E3</f>
        <v>527</v>
      </c>
      <c r="H16" s="5">
        <f>Data!F3</f>
        <v>1089</v>
      </c>
      <c r="I16" s="5">
        <f>Data!G3</f>
        <v>832.35</v>
      </c>
      <c r="J16" s="5">
        <f>Data!H3</f>
        <v>558.4</v>
      </c>
      <c r="K16" s="5">
        <f>Data!I3</f>
        <v>2053.6999999999998</v>
      </c>
      <c r="L16" s="5">
        <f>Data!J3</f>
        <v>873</v>
      </c>
      <c r="M16" s="5">
        <f>Data!K3</f>
        <v>251.8</v>
      </c>
      <c r="N16" s="5">
        <f>Data!L3</f>
        <v>3</v>
      </c>
      <c r="O16" s="5">
        <f>Data!M3</f>
        <v>862.19</v>
      </c>
    </row>
    <row r="17" spans="4:15" x14ac:dyDescent="0.3">
      <c r="D17" s="9">
        <v>345</v>
      </c>
      <c r="E17" s="5">
        <f>Data!C4</f>
        <v>511.8</v>
      </c>
      <c r="F17" s="5">
        <f>Data!D4</f>
        <v>41.5</v>
      </c>
      <c r="G17" s="5">
        <f>Data!E4</f>
        <v>271.10000000000002</v>
      </c>
      <c r="H17" s="5">
        <f>Data!F4</f>
        <v>114</v>
      </c>
      <c r="I17" s="5">
        <f>Data!G4</f>
        <v>129.4</v>
      </c>
      <c r="J17" s="5">
        <f>Data!H4</f>
        <v>0</v>
      </c>
      <c r="K17" s="5">
        <f>Data!I4</f>
        <v>12</v>
      </c>
      <c r="L17" s="5">
        <f>Data!J4</f>
        <v>1.52</v>
      </c>
      <c r="M17" s="5">
        <f>Data!K4</f>
        <v>0</v>
      </c>
      <c r="N17" s="5">
        <f>Data!L4</f>
        <v>0</v>
      </c>
      <c r="O17" s="5">
        <f>Data!M4</f>
        <v>1</v>
      </c>
    </row>
    <row r="18" spans="4:15" x14ac:dyDescent="0.3">
      <c r="D18" s="9">
        <v>440</v>
      </c>
      <c r="E18" s="5">
        <f>Data!C5</f>
        <v>2</v>
      </c>
      <c r="F18" s="5">
        <f>Data!D5</f>
        <v>0</v>
      </c>
      <c r="G18" s="5">
        <f>Data!E5</f>
        <v>0</v>
      </c>
      <c r="H18" s="5">
        <f>Data!F5</f>
        <v>64</v>
      </c>
      <c r="I18" s="5">
        <f>Data!G5</f>
        <v>11</v>
      </c>
      <c r="J18" s="5">
        <f>Data!H5</f>
        <v>0</v>
      </c>
      <c r="K18" s="5">
        <f>Data!I5</f>
        <v>0</v>
      </c>
      <c r="L18" s="5">
        <f>Data!J5</f>
        <v>0</v>
      </c>
      <c r="M18" s="5">
        <f>Data!K5</f>
        <v>0</v>
      </c>
      <c r="N18" s="5">
        <f>Data!L5</f>
        <v>0</v>
      </c>
      <c r="O18" s="5">
        <f>Data!M5</f>
        <v>0</v>
      </c>
    </row>
    <row r="19" spans="4:15" x14ac:dyDescent="0.3">
      <c r="D19" s="9">
        <v>500</v>
      </c>
      <c r="E19" s="5">
        <f>Data!C6</f>
        <v>2828.02</v>
      </c>
      <c r="F19" s="5">
        <f>Data!D6</f>
        <v>1436</v>
      </c>
      <c r="G19" s="5">
        <f>Data!E6</f>
        <v>0</v>
      </c>
      <c r="H19" s="5">
        <f>Data!F6</f>
        <v>1537</v>
      </c>
      <c r="I19" s="5">
        <f>Data!G6</f>
        <v>3677.4</v>
      </c>
      <c r="J19" s="5">
        <f>Data!H6</f>
        <v>6359.6</v>
      </c>
      <c r="K19" s="5">
        <f>Data!I6</f>
        <v>5717.6</v>
      </c>
      <c r="L19" s="5">
        <f>Data!J6</f>
        <v>3889.2</v>
      </c>
      <c r="M19" s="5">
        <f>Data!K6</f>
        <v>0</v>
      </c>
      <c r="N19" s="5">
        <f>Data!L6</f>
        <v>0</v>
      </c>
      <c r="O19" s="5">
        <f>Data!M6</f>
        <v>0</v>
      </c>
    </row>
    <row r="20" spans="4:15" x14ac:dyDescent="0.3">
      <c r="D20" s="9">
        <v>525</v>
      </c>
      <c r="E20" s="5">
        <f>Data!C7</f>
        <v>511.2</v>
      </c>
      <c r="F20" s="5">
        <f>Data!D7</f>
        <v>601.29999999999995</v>
      </c>
      <c r="G20" s="5">
        <f>Data!E7</f>
        <v>0</v>
      </c>
      <c r="H20" s="5">
        <f>Data!F7</f>
        <v>158</v>
      </c>
      <c r="I20" s="5">
        <f>Data!G7</f>
        <v>249</v>
      </c>
      <c r="J20" s="5">
        <f>Data!H7</f>
        <v>0</v>
      </c>
      <c r="K20" s="5">
        <f>Data!I7</f>
        <v>0</v>
      </c>
      <c r="L20" s="5">
        <f>Data!J7</f>
        <v>1063.2</v>
      </c>
      <c r="M20" s="5">
        <f>Data!K7</f>
        <v>10</v>
      </c>
      <c r="N20" s="5">
        <f>Data!L7</f>
        <v>0</v>
      </c>
      <c r="O20" s="5">
        <f>Data!M7</f>
        <v>945.45999999999992</v>
      </c>
    </row>
    <row r="21" spans="4:15" x14ac:dyDescent="0.3">
      <c r="D21" s="9">
        <v>600</v>
      </c>
      <c r="E21" s="5">
        <v>0</v>
      </c>
      <c r="F21" s="5">
        <v>0</v>
      </c>
      <c r="G21" s="5">
        <v>0</v>
      </c>
      <c r="H21" s="5">
        <v>0</v>
      </c>
      <c r="I21" s="5">
        <v>0</v>
      </c>
      <c r="J21" s="5">
        <v>0</v>
      </c>
      <c r="K21" s="5">
        <v>0</v>
      </c>
      <c r="L21" s="5">
        <v>0</v>
      </c>
      <c r="M21" s="5">
        <v>0</v>
      </c>
      <c r="N21" s="5">
        <v>0</v>
      </c>
      <c r="O21" s="5">
        <v>0</v>
      </c>
    </row>
    <row r="22" spans="4:15" x14ac:dyDescent="0.3">
      <c r="D22" s="9">
        <v>765</v>
      </c>
      <c r="E22" s="5">
        <v>0</v>
      </c>
      <c r="F22" s="5">
        <v>0</v>
      </c>
      <c r="G22" s="5">
        <v>0</v>
      </c>
      <c r="H22" s="5">
        <v>0</v>
      </c>
      <c r="I22" s="5">
        <v>0</v>
      </c>
      <c r="J22" s="5">
        <v>0</v>
      </c>
      <c r="K22" s="5">
        <v>0</v>
      </c>
      <c r="L22" s="5">
        <v>0</v>
      </c>
      <c r="M22" s="5">
        <v>0</v>
      </c>
      <c r="N22" s="5">
        <v>0</v>
      </c>
      <c r="O22" s="5">
        <v>0</v>
      </c>
    </row>
    <row r="23" spans="4:15" x14ac:dyDescent="0.3">
      <c r="D23" s="9">
        <v>800</v>
      </c>
      <c r="E23" s="5">
        <f>Data!C8</f>
        <v>0</v>
      </c>
      <c r="F23" s="5">
        <f>Data!D8</f>
        <v>0</v>
      </c>
      <c r="G23" s="5">
        <f>Data!E8</f>
        <v>0</v>
      </c>
      <c r="H23" s="5">
        <f>Data!F8</f>
        <v>0</v>
      </c>
      <c r="I23" s="5">
        <f>Data!G8</f>
        <v>0</v>
      </c>
      <c r="J23" s="5">
        <f>Data!H8</f>
        <v>0</v>
      </c>
      <c r="K23" s="5">
        <f>Data!I8</f>
        <v>2880</v>
      </c>
      <c r="L23" s="5">
        <f>Data!J8</f>
        <v>0</v>
      </c>
      <c r="M23" s="5">
        <f>Data!K8</f>
        <v>0</v>
      </c>
      <c r="N23" s="5">
        <f>Data!L8</f>
        <v>0</v>
      </c>
      <c r="O23" s="5">
        <f>Data!M8</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F4"/>
  <sheetViews>
    <sheetView tabSelected="1" workbookViewId="0">
      <selection activeCell="B2" sqref="B2:AF2"/>
    </sheetView>
  </sheetViews>
  <sheetFormatPr defaultRowHeight="14.4" x14ac:dyDescent="0.3"/>
  <cols>
    <col min="1" max="1" width="38" customWidth="1"/>
    <col min="2" max="32" width="9.44140625" bestFit="1" customWidth="1"/>
  </cols>
  <sheetData>
    <row r="1" spans="1:32" x14ac:dyDescent="0.3">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
      <c r="A2" t="s">
        <v>1</v>
      </c>
      <c r="B2" s="2">
        <f>Calculation!B5</f>
        <v>38080833.856650002</v>
      </c>
      <c r="C2" s="2">
        <f>Calculation!C5</f>
        <v>40372004.755800001</v>
      </c>
      <c r="D2" s="2">
        <f>Calculation!D5</f>
        <v>42668544.448349997</v>
      </c>
      <c r="E2" s="2">
        <f>Calculation!E5</f>
        <v>44181650.506049998</v>
      </c>
      <c r="F2" s="2">
        <f>Calculation!F5</f>
        <v>44930559.863250002</v>
      </c>
      <c r="G2" s="2">
        <f>Calculation!G5</f>
        <v>45063913.092749998</v>
      </c>
      <c r="H2" s="2">
        <f>Calculation!H5</f>
        <v>45790116.702749997</v>
      </c>
      <c r="I2" s="2">
        <f>Calculation!I5</f>
        <v>47162743.121249996</v>
      </c>
      <c r="J2" s="2">
        <f>Calculation!J5</f>
        <v>49217155.19325</v>
      </c>
      <c r="K2" s="2">
        <f>Calculation!K5</f>
        <v>52719154.904250003</v>
      </c>
      <c r="L2" s="2">
        <f>Calculation!L5</f>
        <v>54398397.526650004</v>
      </c>
      <c r="M2" s="2">
        <f>Calculation!M5</f>
        <v>54437622.370650001</v>
      </c>
      <c r="N2" s="2">
        <f>Calculation!N5</f>
        <v>54438050.860650003</v>
      </c>
      <c r="O2" s="2">
        <f>Calculation!O5</f>
        <v>54869655.299849994</v>
      </c>
      <c r="P2" s="2">
        <f>Calculation!P5</f>
        <v>57680667.941662312</v>
      </c>
      <c r="Q2" s="2">
        <f>Calculation!Q5</f>
        <v>59006372.214815617</v>
      </c>
      <c r="R2" s="2">
        <f>Calculation!R5</f>
        <v>60332076.487969398</v>
      </c>
      <c r="S2" s="2">
        <f>Calculation!S5</f>
        <v>61657780.761122704</v>
      </c>
      <c r="T2" s="2">
        <f>Calculation!T5</f>
        <v>62983485.034276485</v>
      </c>
      <c r="U2" s="2">
        <f>Calculation!U5</f>
        <v>64309189.30742979</v>
      </c>
      <c r="V2" s="2">
        <f>Calculation!V5</f>
        <v>65634893.580583096</v>
      </c>
      <c r="W2" s="2">
        <f>Calculation!W5</f>
        <v>66960597.853736877</v>
      </c>
      <c r="X2" s="2">
        <f>Calculation!X5</f>
        <v>68286302.126890182</v>
      </c>
      <c r="Y2" s="2">
        <f>Calculation!Y5</f>
        <v>69612006.400043964</v>
      </c>
      <c r="Z2" s="2">
        <f>Calculation!Z5</f>
        <v>70937710.673197269</v>
      </c>
      <c r="AA2" s="2">
        <f>Calculation!AA5</f>
        <v>72263414.946351051</v>
      </c>
      <c r="AB2" s="2">
        <f>Calculation!AB5</f>
        <v>73589119.219504356</v>
      </c>
      <c r="AC2" s="2">
        <f>Calculation!AC5</f>
        <v>74914823.492658138</v>
      </c>
      <c r="AD2" s="2">
        <f>Calculation!AD5</f>
        <v>76240527.765811443</v>
      </c>
      <c r="AE2" s="2">
        <f>Calculation!AE5</f>
        <v>77566232.038964748</v>
      </c>
      <c r="AF2" s="2">
        <f>Calculation!AF5</f>
        <v>78891936.31211853</v>
      </c>
    </row>
    <row r="4" spans="1:32" x14ac:dyDescent="0.3">
      <c r="L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About</vt:lpstr>
      <vt:lpstr>Data</vt:lpstr>
      <vt:lpstr>Calculation</vt:lpstr>
      <vt:lpstr>BTC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Shigueo Watanabe Jr</cp:lastModifiedBy>
  <dcterms:created xsi:type="dcterms:W3CDTF">2015-07-06T20:49:06Z</dcterms:created>
  <dcterms:modified xsi:type="dcterms:W3CDTF">2024-04-06T15:24:48Z</dcterms:modified>
</cp:coreProperties>
</file>