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1 geoeng\DACD\"/>
    </mc:Choice>
  </mc:AlternateContent>
  <xr:revisionPtr revIDLastSave="0" documentId="13_ncr:1_{3B9E7CF6-887A-4EB0-B50E-18D492E02955}" xr6:coauthVersionLast="47" xr6:coauthVersionMax="47" xr10:uidLastSave="{00000000-0000-0000-0000-000000000000}"/>
  <bookViews>
    <workbookView xWindow="5604" yWindow="2160" windowWidth="17220" windowHeight="9912" firstSheet="2" activeTab="5" xr2:uid="{00000000-000D-0000-FFFF-FFFF00000000}"/>
  </bookViews>
  <sheets>
    <sheet name="About" sheetId="1" r:id="rId1"/>
    <sheet name="CDR potential" sheetId="7" r:id="rId2"/>
    <sheet name="Data" sheetId="2" r:id="rId3"/>
    <sheet name="DACD-potential" sheetId="3" r:id="rId4"/>
    <sheet name="DACD-energyintensity" sheetId="5" r:id="rId5"/>
    <sheet name="DACD-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5" l="1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B4" i="5"/>
  <c r="B2" i="5"/>
  <c r="C34" i="2" l="1"/>
  <c r="C35" i="2"/>
  <c r="B35" i="2"/>
  <c r="B34" i="2"/>
  <c r="E17" i="7" l="1"/>
  <c r="D17" i="7"/>
  <c r="B6" i="7"/>
  <c r="B7" i="7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6" l="1"/>
  <c r="C4" i="5" l="1"/>
  <c r="D2" i="6"/>
  <c r="L2" i="6"/>
  <c r="T2" i="6"/>
  <c r="AB2" i="6"/>
  <c r="C2" i="6"/>
  <c r="O2" i="6"/>
  <c r="X2" i="6"/>
  <c r="AA2" i="6"/>
  <c r="E2" i="6"/>
  <c r="M2" i="6"/>
  <c r="U2" i="6"/>
  <c r="AC2" i="6"/>
  <c r="AE2" i="6"/>
  <c r="P2" i="6"/>
  <c r="S2" i="6"/>
  <c r="F2" i="6"/>
  <c r="N2" i="6"/>
  <c r="V2" i="6"/>
  <c r="AD2" i="6"/>
  <c r="W2" i="6"/>
  <c r="H2" i="6"/>
  <c r="K2" i="6"/>
  <c r="G2" i="6"/>
  <c r="AF2" i="6"/>
  <c r="I2" i="6"/>
  <c r="Q2" i="6"/>
  <c r="Y2" i="6"/>
  <c r="AG2" i="6"/>
  <c r="J2" i="6"/>
  <c r="R2" i="6"/>
  <c r="Z2" i="6"/>
  <c r="AH2" i="6"/>
  <c r="AI2" i="6"/>
  <c r="B85" i="2"/>
  <c r="C89" i="2" l="1"/>
  <c r="C94" i="2" s="1"/>
  <c r="E90" i="2"/>
  <c r="E95" i="2" s="1"/>
  <c r="D89" i="2"/>
  <c r="D94" i="2" s="1"/>
  <c r="D90" i="2"/>
  <c r="D95" i="2" s="1"/>
  <c r="B90" i="2"/>
  <c r="B95" i="2" s="1"/>
  <c r="C90" i="2"/>
  <c r="C95" i="2" s="1"/>
  <c r="F89" i="2"/>
  <c r="F94" i="2" s="1"/>
  <c r="E89" i="2"/>
  <c r="E94" i="2" s="1"/>
  <c r="H90" i="2"/>
  <c r="H95" i="2" s="1"/>
  <c r="B89" i="2"/>
  <c r="B94" i="2" s="1"/>
  <c r="G90" i="2"/>
  <c r="G95" i="2" s="1"/>
  <c r="H89" i="2"/>
  <c r="H94" i="2" s="1"/>
  <c r="F90" i="2"/>
  <c r="F95" i="2" s="1"/>
  <c r="G89" i="2"/>
  <c r="G94" i="2" s="1"/>
  <c r="AI2" i="3" l="1"/>
  <c r="AH2" i="3"/>
  <c r="AG2" i="3"/>
  <c r="AE2" i="3"/>
  <c r="AD2" i="3"/>
  <c r="AF2" i="3"/>
</calcChain>
</file>

<file path=xl/sharedStrings.xml><?xml version="1.0" encoding="utf-8"?>
<sst xmlns="http://schemas.openxmlformats.org/spreadsheetml/2006/main" count="129" uniqueCount="110">
  <si>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</si>
  <si>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</si>
  <si>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</si>
  <si>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</si>
  <si>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</si>
  <si>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</si>
  <si>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</si>
  <si>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</si>
  <si>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</si>
  <si>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</si>
  <si>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</si>
  <si>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</si>
  <si>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</si>
  <si>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</si>
  <si>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</si>
  <si>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</si>
  <si>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</si>
  <si>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</si>
  <si>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</si>
  <si>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</si>
  <si>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</si>
  <si>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</si>
  <si>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</si>
  <si>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</si>
  <si>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</si>
  <si>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</si>
  <si>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</si>
  <si>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</si>
  <si>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</si>
  <si>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</si>
  <si>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</si>
  <si>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</si>
  <si>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</si>
  <si>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</si>
  <si>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</si>
  <si>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</si>
  <si>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</si>
  <si>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</si>
  <si>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World GDP</t>
  </si>
  <si>
    <t>trillion USD</t>
  </si>
  <si>
    <t>trillion UDS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</si>
  <si>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</si>
  <si>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</si>
  <si>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</si>
  <si>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</si>
  <si>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</si>
  <si>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</si>
  <si>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</si>
  <si>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</si>
  <si>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</si>
  <si>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</si>
  <si>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</si>
  <si>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</si>
  <si>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</si>
  <si>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</si>
  <si>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</si>
  <si>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</si>
  <si>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</si>
  <si>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</si>
  <si>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</si>
  <si>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</si>
  <si>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</si>
  <si>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</si>
  <si>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</si>
  <si>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</si>
  <si>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</si>
  <si>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</si>
  <si>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</si>
  <si>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</si>
  <si>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</si>
  <si>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</si>
  <si>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</si>
  <si>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</si>
  <si>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</si>
  <si>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</si>
  <si>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</si>
  <si>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pixels per 1.25 Gt</t>
  </si>
  <si>
    <t>2050 potential (Gt)</t>
  </si>
  <si>
    <t xml:space="preserve">*To be conservative, we choose to measure </t>
  </si>
  <si>
    <t>to the upper range of the CDR range. CDR</t>
  </si>
  <si>
    <t>in this report includes DAC as well as several</t>
  </si>
  <si>
    <t xml:space="preserve">other potential forms of geoengineering, </t>
  </si>
  <si>
    <t>meaning it is best to report the conservative</t>
  </si>
  <si>
    <t>potential.</t>
  </si>
  <si>
    <t>Energy Intensity and CapEx Data</t>
  </si>
  <si>
    <t>pixels to upper range, 2050</t>
  </si>
  <si>
    <t>pixels to upper range, 2030</t>
  </si>
  <si>
    <t>pixels to upper range, 2040</t>
  </si>
  <si>
    <t>2040 potential (Gt)</t>
  </si>
  <si>
    <t>potential</t>
  </si>
  <si>
    <t>see: https://www.wri.org/insights/direct-air-capture-resource-considerations-and-costs-carbon-removal, Status of the Leading DAC Companies.</t>
  </si>
  <si>
    <t>However, the largest currently operating DAC facilities use solid sorbent systems and utilize non-fossil resources at low heat (80-120 C),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</si>
  <si>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</si>
  <si>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</si>
  <si>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</si>
  <si>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</si>
  <si>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</si>
  <si>
    <t>Brazil GDP</t>
  </si>
  <si>
    <t>Brazilian Institute of Geography and Statistics</t>
  </si>
  <si>
    <t>National System Account</t>
  </si>
  <si>
    <t>https://www.ibge.gov.br/estatisticas/economicas/contas-nacionais/9052-sistema-de-contas-nacionais-brasil.html?=&amp;t=resultados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</si>
  <si>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</si>
  <si>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</si>
  <si>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</si>
  <si>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</si>
  <si>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</si>
  <si>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</si>
  <si>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</si>
  <si>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</si>
  <si>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Brazil GDP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</si>
</sst>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166" fontId="0" fillId="0" borderId="0" xfId="0" applyNumberFormat="1"/>
    <xf numFmtId="0" fontId="1" fillId="0" borderId="0" xfId="0" applyFont="1" applyAlignment="1">
      <alignment wrapText="1"/>
    </xf>
    <xf numFmtId="9" fontId="0" fillId="0" borderId="0" xfId="2" applyFont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69850</xdr:rowOff>
    </xdr:from>
    <xdr:to>
      <xdr:col>9</xdr:col>
      <xdr:colOff>431800</xdr:colOff>
      <xdr:row>13</xdr:row>
      <xdr:rowOff>39843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FC0E2F-CA4E-E532-7415-0FCBA5E29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3900" y="69850"/>
          <a:ext cx="3676650" cy="29163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87608"/>
          <a:ext cx="5002696" cy="3414851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66" y="7567130"/>
          <a:ext cx="782430" cy="508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ge.gov.br/estatisticas/economicas/contas-nacionais/9052-sistema-de-contas-nacionais-brasil.html?=&amp;t=resultados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opLeftCell="A16" workbookViewId="0">
      <selection activeCell="A22" sqref="A22:XFD34"/>
    </sheetView>
  </sheetViews>
  <sheetFormatPr defaultRowHeight="14.4" x14ac:dyDescent="0.3"/>
  <cols>
    <col min="1" max="1" width="11.21875" customWidth="1"/>
    <col min="2" max="2" width="47.21875" customWidth="1"/>
  </cols>
  <sheetData>
    <row r="1" spans="1:2" x14ac:dyDescent="0.3">
      <c r="A1" s="1" t="s">
        <v>68</v>
      </c>
    </row>
    <row r="2" spans="1:2" x14ac:dyDescent="0.3">
      <c r="A2" s="1" t="s">
        <v>69</v>
      </c>
    </row>
    <row r="3" spans="1:2" x14ac:dyDescent="0.3">
      <c r="A3" s="1" t="s">
        <v>72</v>
      </c>
    </row>
    <row r="5" spans="1:2" x14ac:dyDescent="0.3">
      <c r="A5" s="1" t="s">
        <v>0</v>
      </c>
      <c r="B5" s="4" t="s">
        <v>84</v>
      </c>
    </row>
    <row r="6" spans="1:2" x14ac:dyDescent="0.3">
      <c r="B6" t="s">
        <v>14</v>
      </c>
    </row>
    <row r="7" spans="1:2" x14ac:dyDescent="0.3">
      <c r="B7" s="6">
        <v>2019</v>
      </c>
    </row>
    <row r="8" spans="1:2" x14ac:dyDescent="0.3">
      <c r="B8" t="s">
        <v>16</v>
      </c>
    </row>
    <row r="9" spans="1:2" x14ac:dyDescent="0.3">
      <c r="B9" s="5" t="s">
        <v>15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t="s">
        <v>19</v>
      </c>
    </row>
    <row r="14" spans="1:2" x14ac:dyDescent="0.3">
      <c r="B14" s="4" t="s">
        <v>97</v>
      </c>
    </row>
    <row r="15" spans="1:2" x14ac:dyDescent="0.3">
      <c r="B15" t="s">
        <v>98</v>
      </c>
    </row>
    <row r="16" spans="1:2" x14ac:dyDescent="0.3">
      <c r="B16" s="6">
        <v>2023</v>
      </c>
    </row>
    <row r="17" spans="1:2" x14ac:dyDescent="0.3">
      <c r="B17" t="s">
        <v>99</v>
      </c>
    </row>
    <row r="18" spans="1:2" x14ac:dyDescent="0.3">
      <c r="B18" s="5" t="s">
        <v>100</v>
      </c>
    </row>
    <row r="21" spans="1:2" x14ac:dyDescent="0.3">
      <c r="A21" s="1" t="s">
        <v>56</v>
      </c>
    </row>
    <row r="22" spans="1:2" x14ac:dyDescent="0.3">
      <c r="A22" t="s">
        <v>101</v>
      </c>
    </row>
    <row r="23" spans="1:2" x14ac:dyDescent="0.3">
      <c r="A23" t="s">
        <v>102</v>
      </c>
    </row>
    <row r="24" spans="1:2" x14ac:dyDescent="0.3">
      <c r="A24" t="s">
        <v>103</v>
      </c>
    </row>
    <row r="25" spans="1:2" x14ac:dyDescent="0.3">
      <c r="A25" t="s">
        <v>104</v>
      </c>
    </row>
    <row r="27" spans="1:2" x14ac:dyDescent="0.3">
      <c r="A27" t="s">
        <v>105</v>
      </c>
    </row>
    <row r="28" spans="1:2" x14ac:dyDescent="0.3">
      <c r="A28" t="s">
        <v>106</v>
      </c>
    </row>
    <row r="29" spans="1:2" x14ac:dyDescent="0.3">
      <c r="A29" t="s">
        <v>107</v>
      </c>
    </row>
    <row r="30" spans="1:2" x14ac:dyDescent="0.3">
      <c r="A30" t="s">
        <v>108</v>
      </c>
    </row>
    <row r="32" spans="1:2" x14ac:dyDescent="0.3">
      <c r="A32" s="1" t="s">
        <v>75</v>
      </c>
    </row>
    <row r="33" spans="1:1" x14ac:dyDescent="0.3">
      <c r="A33" t="s">
        <v>73</v>
      </c>
    </row>
    <row r="34" spans="1:1" x14ac:dyDescent="0.3">
      <c r="A34" t="s">
        <v>74</v>
      </c>
    </row>
  </sheetData>
  <hyperlinks>
    <hyperlink ref="B9" r:id="rId1" xr:uid="{1B7B203B-1F27-4F66-8D85-059A5F09A136}"/>
    <hyperlink ref="B11" r:id="rId2" xr:uid="{1148D792-FF18-4C25-9D22-BDCFE3F34969}"/>
    <hyperlink ref="B18" r:id="rId3" xr:uid="{8D0CDE75-D9AD-4BAD-B53F-645E3A9FB66A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6B8D-FB10-40CA-B025-270C2E82347D}">
  <dimension ref="A1:E17"/>
  <sheetViews>
    <sheetView workbookViewId="0">
      <selection activeCell="E19" sqref="E19"/>
    </sheetView>
  </sheetViews>
  <sheetFormatPr defaultRowHeight="14.4" x14ac:dyDescent="0.3"/>
  <cols>
    <col min="1" max="1" width="20.21875" customWidth="1"/>
    <col min="4" max="5" width="11.77734375" bestFit="1" customWidth="1"/>
  </cols>
  <sheetData>
    <row r="1" spans="1:5" x14ac:dyDescent="0.3">
      <c r="A1" t="s">
        <v>76</v>
      </c>
      <c r="B1">
        <v>56</v>
      </c>
    </row>
    <row r="2" spans="1:5" ht="28.8" x14ac:dyDescent="0.3">
      <c r="A2" s="15" t="s">
        <v>86</v>
      </c>
      <c r="B2">
        <v>0</v>
      </c>
    </row>
    <row r="3" spans="1:5" ht="28.8" x14ac:dyDescent="0.3">
      <c r="A3" s="15" t="s">
        <v>87</v>
      </c>
      <c r="B3">
        <v>4</v>
      </c>
    </row>
    <row r="4" spans="1:5" ht="28.8" x14ac:dyDescent="0.3">
      <c r="A4" s="15" t="s">
        <v>85</v>
      </c>
      <c r="B4">
        <v>16</v>
      </c>
    </row>
    <row r="6" spans="1:5" x14ac:dyDescent="0.3">
      <c r="A6" s="15" t="s">
        <v>88</v>
      </c>
      <c r="B6">
        <f>B3/B1*1.25</f>
        <v>8.9285714285714274E-2</v>
      </c>
    </row>
    <row r="7" spans="1:5" x14ac:dyDescent="0.3">
      <c r="A7" t="s">
        <v>77</v>
      </c>
      <c r="B7">
        <f>B4/B1*1.25</f>
        <v>0.3571428571428571</v>
      </c>
    </row>
    <row r="9" spans="1:5" x14ac:dyDescent="0.3">
      <c r="A9" t="s">
        <v>78</v>
      </c>
    </row>
    <row r="10" spans="1:5" x14ac:dyDescent="0.3">
      <c r="A10" t="s">
        <v>79</v>
      </c>
    </row>
    <row r="11" spans="1:5" x14ac:dyDescent="0.3">
      <c r="A11" t="s">
        <v>80</v>
      </c>
    </row>
    <row r="12" spans="1:5" x14ac:dyDescent="0.3">
      <c r="A12" t="s">
        <v>81</v>
      </c>
    </row>
    <row r="13" spans="1:5" x14ac:dyDescent="0.3">
      <c r="A13" t="s">
        <v>82</v>
      </c>
    </row>
    <row r="14" spans="1:5" x14ac:dyDescent="0.3">
      <c r="A14" t="s">
        <v>83</v>
      </c>
    </row>
    <row r="16" spans="1:5" x14ac:dyDescent="0.3">
      <c r="B16">
        <v>2020</v>
      </c>
      <c r="C16">
        <v>2030</v>
      </c>
      <c r="D16">
        <v>2040</v>
      </c>
      <c r="E16">
        <v>2050</v>
      </c>
    </row>
    <row r="17" spans="1:5" x14ac:dyDescent="0.3">
      <c r="A17" t="s">
        <v>89</v>
      </c>
      <c r="B17">
        <v>0</v>
      </c>
      <c r="C17">
        <v>0</v>
      </c>
      <c r="D17">
        <f>B6*10^9</f>
        <v>89285714.285714269</v>
      </c>
      <c r="E17">
        <f>B7*10^9</f>
        <v>357142857.14285707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4" zoomScale="115" zoomScaleNormal="115" workbookViewId="0">
      <selection activeCell="B14" sqref="B14"/>
    </sheetView>
  </sheetViews>
  <sheetFormatPr defaultRowHeight="14.4" x14ac:dyDescent="0.3"/>
  <cols>
    <col min="1" max="1" width="33.21875" customWidth="1"/>
    <col min="2" max="8" width="11.44140625" customWidth="1"/>
  </cols>
  <sheetData>
    <row r="1" spans="1:7" x14ac:dyDescent="0.3">
      <c r="A1" s="1" t="s">
        <v>13</v>
      </c>
    </row>
    <row r="2" spans="1:7" x14ac:dyDescent="0.3">
      <c r="A2" t="s">
        <v>12</v>
      </c>
    </row>
    <row r="3" spans="1:7" x14ac:dyDescent="0.3">
      <c r="A3" t="s">
        <v>11</v>
      </c>
    </row>
    <row r="5" spans="1:7" x14ac:dyDescent="0.3">
      <c r="A5" t="s">
        <v>24</v>
      </c>
    </row>
    <row r="6" spans="1:7" x14ac:dyDescent="0.3">
      <c r="A6" t="s">
        <v>91</v>
      </c>
    </row>
    <row r="7" spans="1:7" x14ac:dyDescent="0.3">
      <c r="A7" t="s">
        <v>90</v>
      </c>
    </row>
    <row r="8" spans="1:7" x14ac:dyDescent="0.3">
      <c r="A8" t="s">
        <v>92</v>
      </c>
    </row>
    <row r="9" spans="1:7" x14ac:dyDescent="0.3">
      <c r="A9" t="s">
        <v>93</v>
      </c>
    </row>
    <row r="11" spans="1:7" x14ac:dyDescent="0.3">
      <c r="A11" s="1" t="s">
        <v>7</v>
      </c>
    </row>
    <row r="12" spans="1:7" x14ac:dyDescent="0.3">
      <c r="A12" s="13" t="s">
        <v>71</v>
      </c>
      <c r="B12" s="14"/>
      <c r="C12" s="14"/>
      <c r="D12" s="14"/>
      <c r="E12" s="14"/>
      <c r="F12" s="14"/>
      <c r="G12" s="14"/>
    </row>
    <row r="13" spans="1:7" x14ac:dyDescent="0.3">
      <c r="A13" s="2" t="s">
        <v>6</v>
      </c>
      <c r="B13" s="3" t="s">
        <v>4</v>
      </c>
      <c r="C13" s="3" t="s">
        <v>5</v>
      </c>
    </row>
    <row r="14" spans="1:7" x14ac:dyDescent="0.3">
      <c r="A14" s="1" t="s">
        <v>1</v>
      </c>
      <c r="B14">
        <v>300</v>
      </c>
      <c r="C14">
        <v>350</v>
      </c>
    </row>
    <row r="15" spans="1:7" x14ac:dyDescent="0.3">
      <c r="A15" s="1" t="s">
        <v>2</v>
      </c>
      <c r="B15">
        <v>180</v>
      </c>
      <c r="C15">
        <v>200</v>
      </c>
    </row>
    <row r="16" spans="1:7" x14ac:dyDescent="0.3">
      <c r="A16" s="1" t="s">
        <v>3</v>
      </c>
      <c r="B16">
        <v>100</v>
      </c>
      <c r="C16">
        <v>50</v>
      </c>
    </row>
    <row r="18" spans="1:4" x14ac:dyDescent="0.3">
      <c r="A18" s="1" t="s">
        <v>8</v>
      </c>
    </row>
    <row r="19" spans="1:4" x14ac:dyDescent="0.3">
      <c r="A19" s="2" t="s">
        <v>9</v>
      </c>
      <c r="B19" s="3" t="s">
        <v>4</v>
      </c>
      <c r="C19" s="3" t="s">
        <v>5</v>
      </c>
    </row>
    <row r="20" spans="1:4" x14ac:dyDescent="0.3">
      <c r="A20" s="1" t="s">
        <v>1</v>
      </c>
      <c r="B20">
        <v>1.8</v>
      </c>
      <c r="C20">
        <v>1.1000000000000001</v>
      </c>
    </row>
    <row r="21" spans="1:4" x14ac:dyDescent="0.3">
      <c r="A21" s="1" t="s">
        <v>2</v>
      </c>
      <c r="B21">
        <v>1.3</v>
      </c>
      <c r="C21">
        <v>0.6</v>
      </c>
    </row>
    <row r="22" spans="1:4" x14ac:dyDescent="0.3">
      <c r="A22" s="1" t="s">
        <v>3</v>
      </c>
    </row>
    <row r="24" spans="1:4" x14ac:dyDescent="0.3">
      <c r="A24" s="1" t="s">
        <v>10</v>
      </c>
    </row>
    <row r="25" spans="1:4" x14ac:dyDescent="0.3">
      <c r="A25" s="2" t="s">
        <v>9</v>
      </c>
      <c r="B25" s="3" t="s">
        <v>4</v>
      </c>
      <c r="C25" s="3" t="s">
        <v>5</v>
      </c>
    </row>
    <row r="26" spans="1:4" x14ac:dyDescent="0.3">
      <c r="A26" s="1" t="s">
        <v>1</v>
      </c>
      <c r="B26">
        <v>8.1</v>
      </c>
      <c r="C26">
        <v>7.2</v>
      </c>
    </row>
    <row r="27" spans="1:4" x14ac:dyDescent="0.3">
      <c r="A27" s="1" t="s">
        <v>2</v>
      </c>
      <c r="B27">
        <v>5.3</v>
      </c>
      <c r="C27">
        <v>4.4000000000000004</v>
      </c>
    </row>
    <row r="28" spans="1:4" x14ac:dyDescent="0.3">
      <c r="A28" s="1" t="s">
        <v>3</v>
      </c>
    </row>
    <row r="29" spans="1:4" x14ac:dyDescent="0.3">
      <c r="A29" s="1"/>
    </row>
    <row r="30" spans="1:4" ht="28.8" x14ac:dyDescent="0.3">
      <c r="A30" s="17" t="s">
        <v>94</v>
      </c>
      <c r="B30" s="18">
        <v>0.67</v>
      </c>
      <c r="D30" t="s">
        <v>95</v>
      </c>
    </row>
    <row r="31" spans="1:4" x14ac:dyDescent="0.3">
      <c r="A31" s="1"/>
    </row>
    <row r="32" spans="1:4" x14ac:dyDescent="0.3">
      <c r="A32" s="1" t="s">
        <v>96</v>
      </c>
    </row>
    <row r="33" spans="1:3" x14ac:dyDescent="0.3">
      <c r="A33" s="2" t="s">
        <v>9</v>
      </c>
      <c r="B33" s="3" t="s">
        <v>4</v>
      </c>
      <c r="C33" s="3" t="s">
        <v>5</v>
      </c>
    </row>
    <row r="34" spans="1:3" x14ac:dyDescent="0.3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3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3">
      <c r="A37" s="1" t="s">
        <v>20</v>
      </c>
    </row>
    <row r="38" spans="1:3" x14ac:dyDescent="0.3">
      <c r="A38" t="s">
        <v>21</v>
      </c>
    </row>
    <row r="39" spans="1:3" x14ac:dyDescent="0.3">
      <c r="A39" t="s">
        <v>22</v>
      </c>
    </row>
    <row r="40" spans="1:3" x14ac:dyDescent="0.3">
      <c r="A40" t="s">
        <v>23</v>
      </c>
    </row>
    <row r="62" spans="1:8" x14ac:dyDescent="0.3">
      <c r="A62" s="4" t="s">
        <v>41</v>
      </c>
      <c r="B62" s="9"/>
      <c r="C62" s="9"/>
      <c r="D62" s="9"/>
      <c r="E62" s="9"/>
      <c r="F62" s="9"/>
      <c r="G62" s="9"/>
      <c r="H62" s="9"/>
    </row>
    <row r="63" spans="1:8" x14ac:dyDescent="0.3">
      <c r="A63" t="s">
        <v>25</v>
      </c>
    </row>
    <row r="64" spans="1:8" x14ac:dyDescent="0.3">
      <c r="A64" t="s">
        <v>26</v>
      </c>
    </row>
    <row r="65" spans="1:8" x14ac:dyDescent="0.3">
      <c r="A65" t="s">
        <v>27</v>
      </c>
    </row>
    <row r="66" spans="1:8" x14ac:dyDescent="0.3">
      <c r="A66" t="s">
        <v>28</v>
      </c>
    </row>
    <row r="68" spans="1:8" x14ac:dyDescent="0.3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3">
      <c r="A69" t="s">
        <v>29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3">
      <c r="A70" t="s">
        <v>30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3">
      <c r="A72" t="s">
        <v>31</v>
      </c>
      <c r="B72">
        <v>420</v>
      </c>
    </row>
    <row r="74" spans="1:8" x14ac:dyDescent="0.3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3">
      <c r="A75" t="s">
        <v>32</v>
      </c>
      <c r="B75">
        <v>0</v>
      </c>
      <c r="C75" s="7">
        <v>0.3571428571428571</v>
      </c>
      <c r="D75" s="7">
        <v>1.4285714285714284</v>
      </c>
      <c r="E75" s="7">
        <v>8.7142857142857153</v>
      </c>
      <c r="F75" s="7">
        <v>27.714285714285715</v>
      </c>
      <c r="G75" s="7">
        <v>27.428571428571427</v>
      </c>
      <c r="H75" s="7">
        <v>27.071428571428573</v>
      </c>
    </row>
    <row r="76" spans="1:8" x14ac:dyDescent="0.3">
      <c r="A76" t="s">
        <v>33</v>
      </c>
      <c r="B76">
        <v>0</v>
      </c>
      <c r="C76">
        <v>0</v>
      </c>
      <c r="D76">
        <v>0</v>
      </c>
      <c r="E76" s="7">
        <v>0.3571428571428571</v>
      </c>
      <c r="F76" s="7">
        <v>2.1428571428571428</v>
      </c>
      <c r="G76" s="7">
        <v>2.5</v>
      </c>
      <c r="H76" s="7">
        <v>2.8571428571428568</v>
      </c>
    </row>
    <row r="78" spans="1:8" x14ac:dyDescent="0.3">
      <c r="A78" s="1" t="s">
        <v>34</v>
      </c>
    </row>
    <row r="79" spans="1:8" x14ac:dyDescent="0.3">
      <c r="A79" t="s">
        <v>35</v>
      </c>
    </row>
    <row r="80" spans="1:8" x14ac:dyDescent="0.3">
      <c r="A80" t="s">
        <v>36</v>
      </c>
    </row>
    <row r="81" spans="1:8" x14ac:dyDescent="0.3">
      <c r="A81" t="s">
        <v>37</v>
      </c>
    </row>
    <row r="83" spans="1:8" x14ac:dyDescent="0.3">
      <c r="A83" t="s">
        <v>97</v>
      </c>
      <c r="B83">
        <v>2.0539999999999998</v>
      </c>
      <c r="C83" t="s">
        <v>39</v>
      </c>
      <c r="D83">
        <v>2017</v>
      </c>
    </row>
    <row r="84" spans="1:8" x14ac:dyDescent="0.3">
      <c r="A84" t="s">
        <v>38</v>
      </c>
      <c r="B84">
        <v>80</v>
      </c>
      <c r="C84" t="s">
        <v>40</v>
      </c>
      <c r="D84">
        <v>2017</v>
      </c>
    </row>
    <row r="85" spans="1:8" x14ac:dyDescent="0.3">
      <c r="A85" t="s">
        <v>109</v>
      </c>
      <c r="B85" s="8">
        <f>B83/B84</f>
        <v>2.5674999999999996E-2</v>
      </c>
    </row>
    <row r="87" spans="1:8" x14ac:dyDescent="0.3">
      <c r="A87" s="4" t="s">
        <v>42</v>
      </c>
      <c r="B87" s="9"/>
      <c r="C87" s="9"/>
      <c r="D87" s="9"/>
      <c r="E87" s="9"/>
      <c r="F87" s="9"/>
      <c r="G87" s="9"/>
      <c r="H87" s="9"/>
    </row>
    <row r="88" spans="1:8" x14ac:dyDescent="0.3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3">
      <c r="A89" t="s">
        <v>32</v>
      </c>
      <c r="B89">
        <f>B75*$B$85</f>
        <v>0</v>
      </c>
      <c r="C89" s="7">
        <f t="shared" ref="C89:H90" si="0">C75*$B$85</f>
        <v>9.1696428571428554E-3</v>
      </c>
      <c r="D89" s="7">
        <f t="shared" si="0"/>
        <v>3.6678571428571421E-2</v>
      </c>
      <c r="E89" s="7">
        <f t="shared" si="0"/>
        <v>0.2237392857142857</v>
      </c>
      <c r="F89" s="7">
        <f t="shared" si="0"/>
        <v>0.71156428571428565</v>
      </c>
      <c r="G89" s="7">
        <f t="shared" si="0"/>
        <v>0.70422857142857131</v>
      </c>
      <c r="H89" s="7">
        <f t="shared" si="0"/>
        <v>0.69505892857142848</v>
      </c>
    </row>
    <row r="90" spans="1:8" x14ac:dyDescent="0.3">
      <c r="A90" t="s">
        <v>33</v>
      </c>
      <c r="B90">
        <f>B76*$B$85</f>
        <v>0</v>
      </c>
      <c r="C90">
        <f t="shared" si="0"/>
        <v>0</v>
      </c>
      <c r="D90">
        <f t="shared" si="0"/>
        <v>0</v>
      </c>
      <c r="E90" s="7">
        <f t="shared" si="0"/>
        <v>9.1696428571428554E-3</v>
      </c>
      <c r="F90" s="7">
        <f t="shared" si="0"/>
        <v>5.5017857142857132E-2</v>
      </c>
      <c r="G90" s="7">
        <f t="shared" si="0"/>
        <v>6.4187499999999995E-2</v>
      </c>
      <c r="H90" s="7">
        <f t="shared" si="0"/>
        <v>7.3357142857142843E-2</v>
      </c>
    </row>
    <row r="92" spans="1:8" x14ac:dyDescent="0.3">
      <c r="A92" t="s">
        <v>43</v>
      </c>
    </row>
    <row r="93" spans="1:8" x14ac:dyDescent="0.3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3">
      <c r="A94" t="s">
        <v>44</v>
      </c>
      <c r="B94" s="10">
        <f>B89*10^9</f>
        <v>0</v>
      </c>
      <c r="C94" s="11">
        <f t="shared" ref="C94:H95" si="1">C89*10^9</f>
        <v>9169642.8571428545</v>
      </c>
      <c r="D94" s="11">
        <f t="shared" si="1"/>
        <v>36678571.428571418</v>
      </c>
      <c r="E94" s="11">
        <f t="shared" si="1"/>
        <v>223739285.7142857</v>
      </c>
      <c r="F94" s="11">
        <f t="shared" si="1"/>
        <v>711564285.71428561</v>
      </c>
      <c r="G94" s="11">
        <f t="shared" si="1"/>
        <v>704228571.42857134</v>
      </c>
      <c r="H94" s="11">
        <f t="shared" si="1"/>
        <v>695058928.57142854</v>
      </c>
    </row>
    <row r="95" spans="1:8" x14ac:dyDescent="0.3">
      <c r="A95" t="s">
        <v>45</v>
      </c>
      <c r="B95" s="10">
        <f>B90*10^9</f>
        <v>0</v>
      </c>
      <c r="C95" s="10">
        <f t="shared" si="1"/>
        <v>0</v>
      </c>
      <c r="D95" s="10">
        <f t="shared" si="1"/>
        <v>0</v>
      </c>
      <c r="E95" s="11">
        <f t="shared" si="1"/>
        <v>9169642.8571428545</v>
      </c>
      <c r="F95" s="11">
        <f t="shared" si="1"/>
        <v>55017857.142857134</v>
      </c>
      <c r="G95" s="11">
        <f t="shared" si="1"/>
        <v>64187499.999999993</v>
      </c>
      <c r="H95" s="11">
        <f t="shared" si="1"/>
        <v>73357142.857142836</v>
      </c>
    </row>
    <row r="97" spans="1:2" x14ac:dyDescent="0.3">
      <c r="A97" s="4" t="s">
        <v>49</v>
      </c>
    </row>
    <row r="98" spans="1:2" x14ac:dyDescent="0.3">
      <c r="A98" t="s">
        <v>47</v>
      </c>
    </row>
    <row r="99" spans="1:2" x14ac:dyDescent="0.3">
      <c r="A99" t="s">
        <v>48</v>
      </c>
    </row>
    <row r="100" spans="1:2" x14ac:dyDescent="0.3">
      <c r="A100" t="s">
        <v>50</v>
      </c>
    </row>
    <row r="101" spans="1:2" x14ac:dyDescent="0.3">
      <c r="A101" t="s">
        <v>51</v>
      </c>
    </row>
    <row r="103" spans="1:2" x14ac:dyDescent="0.3">
      <c r="A103" t="s">
        <v>52</v>
      </c>
      <c r="B103">
        <v>947086</v>
      </c>
    </row>
    <row r="105" spans="1:2" x14ac:dyDescent="0.3">
      <c r="A105" t="s">
        <v>70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2" sqref="A2"/>
    </sheetView>
  </sheetViews>
  <sheetFormatPr defaultRowHeight="14.4" x14ac:dyDescent="0.3"/>
  <cols>
    <col min="1" max="1" width="19.77734375" customWidth="1"/>
    <col min="2" max="2" width="9.21875" customWidth="1"/>
    <col min="3" max="24" width="9.33203125" bestFit="1" customWidth="1"/>
    <col min="25" max="25" width="10.88671875" bestFit="1" customWidth="1"/>
    <col min="26" max="35" width="9.33203125" bestFit="1" customWidth="1"/>
  </cols>
  <sheetData>
    <row r="1" spans="1:35" x14ac:dyDescent="0.3">
      <c r="A1" s="2" t="s">
        <v>46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67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>
        <f>TREND(Data!$C$94:$D$94,Data!$C$93:$D$93,AD$1)</f>
        <v>-4584821.4285707474</v>
      </c>
      <c r="AE2">
        <f>TREND(Data!$C$94:$D$94,Data!$C$93:$D$93,AE$1)</f>
        <v>-1833928.571428299</v>
      </c>
      <c r="AF2">
        <f>TREND(Data!$C$94:$D$94,Data!$C$93:$D$93,AF$1)</f>
        <v>916964.28571510315</v>
      </c>
      <c r="AG2">
        <f>TREND(Data!$C$94:$D$94,Data!$C$93:$D$93,AG$1)</f>
        <v>3667857.1428575516</v>
      </c>
      <c r="AH2">
        <f>TREND(Data!$C$94:$D$94,Data!$C$93:$D$93,AH$1)</f>
        <v>6418750</v>
      </c>
      <c r="AI2">
        <f>TREND(Data!$C$94:$D$94,Data!$C$93:$D$93,AI$1)</f>
        <v>9169642.8571434021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B5" sqref="B5"/>
    </sheetView>
  </sheetViews>
  <sheetFormatPr defaultRowHeight="14.4" x14ac:dyDescent="0.3"/>
  <cols>
    <col min="1" max="1" width="24.77734375" customWidth="1"/>
    <col min="2" max="2" width="9.21875" customWidth="1"/>
  </cols>
  <sheetData>
    <row r="1" spans="1:35" x14ac:dyDescent="0.3">
      <c r="A1" s="2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57</v>
      </c>
      <c r="B2" s="12">
        <f>Data!$C$20*Data!$C$103</f>
        <v>0</v>
      </c>
      <c r="C2" s="12">
        <f t="shared" ref="C2:R11" si="0">$B2</f>
        <v>0</v>
      </c>
      <c r="D2" s="12">
        <f t="shared" si="0"/>
        <v>0</v>
      </c>
      <c r="E2" s="12">
        <f t="shared" si="0"/>
        <v>0</v>
      </c>
      <c r="F2" s="12">
        <f t="shared" si="0"/>
        <v>0</v>
      </c>
      <c r="G2" s="12">
        <f t="shared" si="0"/>
        <v>0</v>
      </c>
      <c r="H2" s="12">
        <f t="shared" si="0"/>
        <v>0</v>
      </c>
      <c r="I2" s="12">
        <f t="shared" si="0"/>
        <v>0</v>
      </c>
      <c r="J2" s="12">
        <f t="shared" si="0"/>
        <v>0</v>
      </c>
      <c r="K2" s="12">
        <f t="shared" si="0"/>
        <v>0</v>
      </c>
      <c r="L2" s="12">
        <f t="shared" si="0"/>
        <v>0</v>
      </c>
      <c r="M2" s="12">
        <f t="shared" si="0"/>
        <v>0</v>
      </c>
      <c r="N2" s="12">
        <f t="shared" si="0"/>
        <v>0</v>
      </c>
      <c r="O2" s="12">
        <f t="shared" si="0"/>
        <v>0</v>
      </c>
      <c r="P2" s="12">
        <f t="shared" si="0"/>
        <v>0</v>
      </c>
      <c r="Q2" s="12">
        <f t="shared" si="0"/>
        <v>0</v>
      </c>
      <c r="R2" s="12">
        <f t="shared" si="0"/>
        <v>0</v>
      </c>
      <c r="S2" s="12">
        <f t="shared" ref="S2:AI2" si="1">$B2</f>
        <v>0</v>
      </c>
      <c r="T2" s="12">
        <f t="shared" si="1"/>
        <v>0</v>
      </c>
      <c r="U2" s="12">
        <f t="shared" si="1"/>
        <v>0</v>
      </c>
      <c r="V2" s="12">
        <f t="shared" si="1"/>
        <v>0</v>
      </c>
      <c r="W2" s="12">
        <f t="shared" si="1"/>
        <v>0</v>
      </c>
      <c r="X2" s="12">
        <f t="shared" si="1"/>
        <v>0</v>
      </c>
      <c r="Y2" s="12">
        <f t="shared" si="1"/>
        <v>0</v>
      </c>
      <c r="Z2" s="12">
        <f t="shared" si="1"/>
        <v>0</v>
      </c>
      <c r="AA2" s="12">
        <f t="shared" si="1"/>
        <v>0</v>
      </c>
      <c r="AB2" s="12">
        <f t="shared" si="1"/>
        <v>0</v>
      </c>
      <c r="AC2" s="12">
        <f t="shared" si="1"/>
        <v>0</v>
      </c>
      <c r="AD2" s="12">
        <f t="shared" si="1"/>
        <v>0</v>
      </c>
      <c r="AE2" s="12">
        <f t="shared" si="1"/>
        <v>0</v>
      </c>
      <c r="AF2" s="12">
        <f t="shared" si="1"/>
        <v>0</v>
      </c>
      <c r="AG2" s="12">
        <f t="shared" si="1"/>
        <v>0</v>
      </c>
      <c r="AH2" s="12">
        <f t="shared" si="1"/>
        <v>0</v>
      </c>
      <c r="AI2" s="12">
        <f t="shared" si="1"/>
        <v>0</v>
      </c>
    </row>
    <row r="3" spans="1:35" x14ac:dyDescent="0.3">
      <c r="A3" t="s">
        <v>58</v>
      </c>
      <c r="B3">
        <v>0</v>
      </c>
      <c r="C3" s="12">
        <f t="shared" si="0"/>
        <v>0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ref="D2:AI10" si="2">$B3</f>
        <v>0</v>
      </c>
      <c r="T3" s="12">
        <f t="shared" si="2"/>
        <v>0</v>
      </c>
      <c r="U3" s="12">
        <f t="shared" si="2"/>
        <v>0</v>
      </c>
      <c r="V3" s="12">
        <f t="shared" si="2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2"/>
        <v>0</v>
      </c>
      <c r="AG3" s="12">
        <f t="shared" si="2"/>
        <v>0</v>
      </c>
      <c r="AH3" s="12">
        <f t="shared" si="2"/>
        <v>0</v>
      </c>
      <c r="AI3" s="12">
        <f t="shared" si="2"/>
        <v>0</v>
      </c>
    </row>
    <row r="4" spans="1:35" x14ac:dyDescent="0.3">
      <c r="A4" t="s">
        <v>59</v>
      </c>
      <c r="B4" s="12">
        <f>Data!$C$26*Data!$B$103</f>
        <v>6819019.2000000002</v>
      </c>
      <c r="C4" s="12">
        <f t="shared" si="0"/>
        <v>6819019.2000000002</v>
      </c>
      <c r="D4" s="12">
        <f t="shared" si="0"/>
        <v>6819019.2000000002</v>
      </c>
      <c r="E4" s="12">
        <f t="shared" si="0"/>
        <v>6819019.2000000002</v>
      </c>
      <c r="F4" s="12">
        <f t="shared" si="0"/>
        <v>6819019.2000000002</v>
      </c>
      <c r="G4" s="12">
        <f t="shared" si="0"/>
        <v>6819019.2000000002</v>
      </c>
      <c r="H4" s="12">
        <f t="shared" si="0"/>
        <v>6819019.2000000002</v>
      </c>
      <c r="I4" s="12">
        <f t="shared" si="0"/>
        <v>6819019.2000000002</v>
      </c>
      <c r="J4" s="12">
        <f t="shared" si="0"/>
        <v>6819019.2000000002</v>
      </c>
      <c r="K4" s="12">
        <f t="shared" si="0"/>
        <v>6819019.2000000002</v>
      </c>
      <c r="L4" s="12">
        <f t="shared" si="0"/>
        <v>6819019.2000000002</v>
      </c>
      <c r="M4" s="12">
        <f t="shared" si="0"/>
        <v>6819019.2000000002</v>
      </c>
      <c r="N4" s="12">
        <f t="shared" si="0"/>
        <v>6819019.2000000002</v>
      </c>
      <c r="O4" s="12">
        <f t="shared" si="0"/>
        <v>6819019.2000000002</v>
      </c>
      <c r="P4" s="12">
        <f t="shared" si="0"/>
        <v>6819019.2000000002</v>
      </c>
      <c r="Q4" s="12">
        <f t="shared" si="0"/>
        <v>6819019.2000000002</v>
      </c>
      <c r="R4" s="12">
        <f t="shared" si="0"/>
        <v>6819019.2000000002</v>
      </c>
      <c r="S4" s="12">
        <f t="shared" ref="S4:AI4" si="3">$B4</f>
        <v>6819019.2000000002</v>
      </c>
      <c r="T4" s="12">
        <f t="shared" si="3"/>
        <v>6819019.2000000002</v>
      </c>
      <c r="U4" s="12">
        <f t="shared" si="3"/>
        <v>6819019.2000000002</v>
      </c>
      <c r="V4" s="12">
        <f t="shared" si="3"/>
        <v>6819019.2000000002</v>
      </c>
      <c r="W4" s="12">
        <f t="shared" si="3"/>
        <v>6819019.2000000002</v>
      </c>
      <c r="X4" s="12">
        <f t="shared" si="3"/>
        <v>6819019.2000000002</v>
      </c>
      <c r="Y4" s="12">
        <f t="shared" si="3"/>
        <v>6819019.2000000002</v>
      </c>
      <c r="Z4" s="12">
        <f t="shared" si="3"/>
        <v>6819019.2000000002</v>
      </c>
      <c r="AA4" s="12">
        <f t="shared" si="3"/>
        <v>6819019.2000000002</v>
      </c>
      <c r="AB4" s="12">
        <f t="shared" si="3"/>
        <v>6819019.2000000002</v>
      </c>
      <c r="AC4" s="12">
        <f t="shared" si="3"/>
        <v>6819019.2000000002</v>
      </c>
      <c r="AD4" s="12">
        <f t="shared" si="3"/>
        <v>6819019.2000000002</v>
      </c>
      <c r="AE4" s="12">
        <f t="shared" si="3"/>
        <v>6819019.2000000002</v>
      </c>
      <c r="AF4" s="12">
        <f t="shared" si="3"/>
        <v>6819019.2000000002</v>
      </c>
      <c r="AG4" s="12">
        <f t="shared" si="3"/>
        <v>6819019.2000000002</v>
      </c>
      <c r="AH4" s="12">
        <f t="shared" si="3"/>
        <v>6819019.2000000002</v>
      </c>
      <c r="AI4" s="12">
        <f t="shared" si="3"/>
        <v>6819019.2000000002</v>
      </c>
    </row>
    <row r="5" spans="1:35" x14ac:dyDescent="0.3">
      <c r="A5" t="s">
        <v>60</v>
      </c>
      <c r="B5">
        <v>0</v>
      </c>
      <c r="C5" s="12">
        <f t="shared" si="0"/>
        <v>0</v>
      </c>
      <c r="D5" s="12">
        <f t="shared" si="2"/>
        <v>0</v>
      </c>
      <c r="E5" s="12">
        <f t="shared" si="2"/>
        <v>0</v>
      </c>
      <c r="F5" s="12">
        <f t="shared" si="2"/>
        <v>0</v>
      </c>
      <c r="G5" s="12">
        <f t="shared" si="2"/>
        <v>0</v>
      </c>
      <c r="H5" s="12">
        <f t="shared" si="2"/>
        <v>0</v>
      </c>
      <c r="I5" s="12">
        <f t="shared" si="2"/>
        <v>0</v>
      </c>
      <c r="J5" s="12">
        <f t="shared" si="2"/>
        <v>0</v>
      </c>
      <c r="K5" s="12">
        <f t="shared" si="2"/>
        <v>0</v>
      </c>
      <c r="L5" s="12">
        <f t="shared" si="2"/>
        <v>0</v>
      </c>
      <c r="M5" s="12">
        <f t="shared" si="2"/>
        <v>0</v>
      </c>
      <c r="N5" s="12">
        <f t="shared" si="2"/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0</v>
      </c>
      <c r="S5" s="12">
        <f t="shared" si="2"/>
        <v>0</v>
      </c>
      <c r="T5" s="12">
        <f t="shared" si="2"/>
        <v>0</v>
      </c>
      <c r="U5" s="12">
        <f t="shared" si="2"/>
        <v>0</v>
      </c>
      <c r="V5" s="12">
        <f t="shared" si="2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2"/>
        <v>0</v>
      </c>
      <c r="AG5" s="12">
        <f t="shared" si="2"/>
        <v>0</v>
      </c>
      <c r="AH5" s="12">
        <f t="shared" si="2"/>
        <v>0</v>
      </c>
      <c r="AI5" s="12">
        <f t="shared" si="2"/>
        <v>0</v>
      </c>
    </row>
    <row r="6" spans="1:35" x14ac:dyDescent="0.3">
      <c r="A6" t="s">
        <v>61</v>
      </c>
      <c r="B6">
        <v>0</v>
      </c>
      <c r="C6" s="12">
        <f t="shared" si="0"/>
        <v>0</v>
      </c>
      <c r="D6" s="12">
        <f t="shared" si="2"/>
        <v>0</v>
      </c>
      <c r="E6" s="12">
        <f t="shared" si="2"/>
        <v>0</v>
      </c>
      <c r="F6" s="12">
        <f t="shared" si="2"/>
        <v>0</v>
      </c>
      <c r="G6" s="12">
        <f t="shared" si="2"/>
        <v>0</v>
      </c>
      <c r="H6" s="12">
        <f t="shared" si="2"/>
        <v>0</v>
      </c>
      <c r="I6" s="12">
        <f t="shared" si="2"/>
        <v>0</v>
      </c>
      <c r="J6" s="12">
        <f t="shared" si="2"/>
        <v>0</v>
      </c>
      <c r="K6" s="12">
        <f t="shared" si="2"/>
        <v>0</v>
      </c>
      <c r="L6" s="12">
        <f t="shared" si="2"/>
        <v>0</v>
      </c>
      <c r="M6" s="12">
        <f t="shared" si="2"/>
        <v>0</v>
      </c>
      <c r="N6" s="12">
        <f t="shared" si="2"/>
        <v>0</v>
      </c>
      <c r="O6" s="12">
        <f t="shared" si="2"/>
        <v>0</v>
      </c>
      <c r="P6" s="12">
        <f t="shared" si="2"/>
        <v>0</v>
      </c>
      <c r="Q6" s="12">
        <f t="shared" si="2"/>
        <v>0</v>
      </c>
      <c r="R6" s="12">
        <f t="shared" si="2"/>
        <v>0</v>
      </c>
      <c r="S6" s="12">
        <f t="shared" si="2"/>
        <v>0</v>
      </c>
      <c r="T6" s="12">
        <f t="shared" si="2"/>
        <v>0</v>
      </c>
      <c r="U6" s="12">
        <f t="shared" si="2"/>
        <v>0</v>
      </c>
      <c r="V6" s="12">
        <f t="shared" si="2"/>
        <v>0</v>
      </c>
      <c r="W6" s="12">
        <f t="shared" si="2"/>
        <v>0</v>
      </c>
      <c r="X6" s="12">
        <f t="shared" si="2"/>
        <v>0</v>
      </c>
      <c r="Y6" s="12">
        <f t="shared" si="2"/>
        <v>0</v>
      </c>
      <c r="Z6" s="12">
        <f t="shared" si="2"/>
        <v>0</v>
      </c>
      <c r="AA6" s="12">
        <f t="shared" si="2"/>
        <v>0</v>
      </c>
      <c r="AB6" s="12">
        <f t="shared" si="2"/>
        <v>0</v>
      </c>
      <c r="AC6" s="12">
        <f t="shared" si="2"/>
        <v>0</v>
      </c>
      <c r="AD6" s="12">
        <f t="shared" si="2"/>
        <v>0</v>
      </c>
      <c r="AE6" s="12">
        <f t="shared" si="2"/>
        <v>0</v>
      </c>
      <c r="AF6" s="12">
        <f t="shared" si="2"/>
        <v>0</v>
      </c>
      <c r="AG6" s="12">
        <f t="shared" si="2"/>
        <v>0</v>
      </c>
      <c r="AH6" s="12">
        <f t="shared" si="2"/>
        <v>0</v>
      </c>
      <c r="AI6" s="12">
        <f t="shared" si="2"/>
        <v>0</v>
      </c>
    </row>
    <row r="7" spans="1:35" x14ac:dyDescent="0.3">
      <c r="A7" t="s">
        <v>62</v>
      </c>
      <c r="B7">
        <v>0</v>
      </c>
      <c r="C7" s="12">
        <f t="shared" si="0"/>
        <v>0</v>
      </c>
      <c r="D7" s="12">
        <f t="shared" si="2"/>
        <v>0</v>
      </c>
      <c r="E7" s="12">
        <f t="shared" si="2"/>
        <v>0</v>
      </c>
      <c r="F7" s="12">
        <f t="shared" si="2"/>
        <v>0</v>
      </c>
      <c r="G7" s="12">
        <f t="shared" si="2"/>
        <v>0</v>
      </c>
      <c r="H7" s="12">
        <f t="shared" si="2"/>
        <v>0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si="2"/>
        <v>0</v>
      </c>
      <c r="N7" s="12">
        <f t="shared" si="2"/>
        <v>0</v>
      </c>
      <c r="O7" s="12">
        <f t="shared" si="2"/>
        <v>0</v>
      </c>
      <c r="P7" s="12">
        <f t="shared" si="2"/>
        <v>0</v>
      </c>
      <c r="Q7" s="12">
        <f t="shared" si="2"/>
        <v>0</v>
      </c>
      <c r="R7" s="12">
        <f t="shared" si="2"/>
        <v>0</v>
      </c>
      <c r="S7" s="12">
        <f t="shared" si="2"/>
        <v>0</v>
      </c>
      <c r="T7" s="12">
        <f t="shared" si="2"/>
        <v>0</v>
      </c>
      <c r="U7" s="12">
        <f t="shared" si="2"/>
        <v>0</v>
      </c>
      <c r="V7" s="12">
        <f t="shared" si="2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2"/>
        <v>0</v>
      </c>
      <c r="AG7" s="12">
        <f t="shared" si="2"/>
        <v>0</v>
      </c>
      <c r="AH7" s="12">
        <f t="shared" si="2"/>
        <v>0</v>
      </c>
      <c r="AI7" s="12">
        <f t="shared" si="2"/>
        <v>0</v>
      </c>
    </row>
    <row r="8" spans="1:35" x14ac:dyDescent="0.3">
      <c r="A8" t="s">
        <v>63</v>
      </c>
      <c r="B8">
        <v>0</v>
      </c>
      <c r="C8" s="12">
        <f t="shared" si="0"/>
        <v>0</v>
      </c>
      <c r="D8" s="12">
        <f t="shared" si="2"/>
        <v>0</v>
      </c>
      <c r="E8" s="12">
        <f t="shared" si="2"/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2">
        <f t="shared" si="2"/>
        <v>0</v>
      </c>
      <c r="K8" s="12">
        <f t="shared" si="2"/>
        <v>0</v>
      </c>
      <c r="L8" s="12">
        <f t="shared" si="2"/>
        <v>0</v>
      </c>
      <c r="M8" s="12">
        <f t="shared" si="2"/>
        <v>0</v>
      </c>
      <c r="N8" s="12">
        <f t="shared" si="2"/>
        <v>0</v>
      </c>
      <c r="O8" s="12">
        <f t="shared" si="2"/>
        <v>0</v>
      </c>
      <c r="P8" s="12">
        <f t="shared" si="2"/>
        <v>0</v>
      </c>
      <c r="Q8" s="12">
        <f t="shared" si="2"/>
        <v>0</v>
      </c>
      <c r="R8" s="12">
        <f t="shared" si="2"/>
        <v>0</v>
      </c>
      <c r="S8" s="12">
        <f t="shared" si="2"/>
        <v>0</v>
      </c>
      <c r="T8" s="12">
        <f t="shared" si="2"/>
        <v>0</v>
      </c>
      <c r="U8" s="12">
        <f t="shared" si="2"/>
        <v>0</v>
      </c>
      <c r="V8" s="12">
        <f t="shared" si="2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2"/>
        <v>0</v>
      </c>
      <c r="AG8" s="12">
        <f t="shared" si="2"/>
        <v>0</v>
      </c>
      <c r="AH8" s="12">
        <f t="shared" si="2"/>
        <v>0</v>
      </c>
      <c r="AI8" s="12">
        <f t="shared" si="2"/>
        <v>0</v>
      </c>
    </row>
    <row r="9" spans="1:35" x14ac:dyDescent="0.3">
      <c r="A9" t="s">
        <v>64</v>
      </c>
      <c r="B9">
        <v>0</v>
      </c>
      <c r="C9" s="12">
        <f t="shared" si="0"/>
        <v>0</v>
      </c>
      <c r="D9" s="12">
        <f t="shared" si="2"/>
        <v>0</v>
      </c>
      <c r="E9" s="12">
        <f t="shared" si="2"/>
        <v>0</v>
      </c>
      <c r="F9" s="12">
        <f t="shared" si="2"/>
        <v>0</v>
      </c>
      <c r="G9" s="12">
        <f t="shared" si="2"/>
        <v>0</v>
      </c>
      <c r="H9" s="12">
        <f t="shared" si="2"/>
        <v>0</v>
      </c>
      <c r="I9" s="12">
        <f t="shared" si="2"/>
        <v>0</v>
      </c>
      <c r="J9" s="12">
        <f t="shared" si="2"/>
        <v>0</v>
      </c>
      <c r="K9" s="12">
        <f t="shared" si="2"/>
        <v>0</v>
      </c>
      <c r="L9" s="12">
        <f t="shared" si="2"/>
        <v>0</v>
      </c>
      <c r="M9" s="12">
        <f t="shared" si="2"/>
        <v>0</v>
      </c>
      <c r="N9" s="12">
        <f t="shared" si="2"/>
        <v>0</v>
      </c>
      <c r="O9" s="12">
        <f t="shared" si="2"/>
        <v>0</v>
      </c>
      <c r="P9" s="12">
        <f t="shared" si="2"/>
        <v>0</v>
      </c>
      <c r="Q9" s="12">
        <f t="shared" si="2"/>
        <v>0</v>
      </c>
      <c r="R9" s="12">
        <f t="shared" si="2"/>
        <v>0</v>
      </c>
      <c r="S9" s="12">
        <f t="shared" si="2"/>
        <v>0</v>
      </c>
      <c r="T9" s="12">
        <f t="shared" si="2"/>
        <v>0</v>
      </c>
      <c r="U9" s="12">
        <f t="shared" si="2"/>
        <v>0</v>
      </c>
      <c r="V9" s="12">
        <f t="shared" si="2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2"/>
        <v>0</v>
      </c>
      <c r="AG9" s="12">
        <f t="shared" si="2"/>
        <v>0</v>
      </c>
      <c r="AH9" s="12">
        <f t="shared" si="2"/>
        <v>0</v>
      </c>
      <c r="AI9" s="12">
        <f t="shared" si="2"/>
        <v>0</v>
      </c>
    </row>
    <row r="10" spans="1:35" x14ac:dyDescent="0.3">
      <c r="A10" t="s">
        <v>65</v>
      </c>
      <c r="B10">
        <v>0</v>
      </c>
      <c r="C10" s="12">
        <f t="shared" si="0"/>
        <v>0</v>
      </c>
      <c r="D10" s="12">
        <f t="shared" si="2"/>
        <v>0</v>
      </c>
      <c r="E10" s="12">
        <f t="shared" si="2"/>
        <v>0</v>
      </c>
      <c r="F10" s="12">
        <f t="shared" si="2"/>
        <v>0</v>
      </c>
      <c r="G10" s="12">
        <f t="shared" si="2"/>
        <v>0</v>
      </c>
      <c r="H10" s="12">
        <f t="shared" si="2"/>
        <v>0</v>
      </c>
      <c r="I10" s="12">
        <f t="shared" si="2"/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ref="D10:AI11" si="4">$B10</f>
        <v>0</v>
      </c>
      <c r="S10" s="12">
        <f t="shared" si="4"/>
        <v>0</v>
      </c>
      <c r="T10" s="12">
        <f t="shared" si="4"/>
        <v>0</v>
      </c>
      <c r="U10" s="12">
        <f t="shared" si="4"/>
        <v>0</v>
      </c>
      <c r="V10" s="12">
        <f t="shared" si="4"/>
        <v>0</v>
      </c>
      <c r="W10" s="12">
        <f t="shared" si="4"/>
        <v>0</v>
      </c>
      <c r="X10" s="12">
        <f t="shared" si="4"/>
        <v>0</v>
      </c>
      <c r="Y10" s="12">
        <f t="shared" si="4"/>
        <v>0</v>
      </c>
      <c r="Z10" s="12">
        <f t="shared" si="4"/>
        <v>0</v>
      </c>
      <c r="AA10" s="12">
        <f t="shared" si="4"/>
        <v>0</v>
      </c>
      <c r="AB10" s="12">
        <f t="shared" si="4"/>
        <v>0</v>
      </c>
      <c r="AC10" s="12">
        <f t="shared" si="4"/>
        <v>0</v>
      </c>
      <c r="AD10" s="12">
        <f t="shared" si="4"/>
        <v>0</v>
      </c>
      <c r="AE10" s="12">
        <f t="shared" si="4"/>
        <v>0</v>
      </c>
      <c r="AF10" s="12">
        <f t="shared" si="4"/>
        <v>0</v>
      </c>
      <c r="AG10" s="12">
        <f t="shared" si="4"/>
        <v>0</v>
      </c>
      <c r="AH10" s="12">
        <f t="shared" si="4"/>
        <v>0</v>
      </c>
      <c r="AI10" s="12">
        <f t="shared" si="4"/>
        <v>0</v>
      </c>
    </row>
    <row r="11" spans="1:35" x14ac:dyDescent="0.3">
      <c r="A11" t="s">
        <v>66</v>
      </c>
      <c r="B11">
        <v>0</v>
      </c>
      <c r="C11" s="12">
        <f t="shared" si="0"/>
        <v>0</v>
      </c>
      <c r="D11" s="12">
        <f t="shared" si="4"/>
        <v>0</v>
      </c>
      <c r="E11" s="12">
        <f t="shared" si="4"/>
        <v>0</v>
      </c>
      <c r="F11" s="12">
        <f t="shared" si="4"/>
        <v>0</v>
      </c>
      <c r="G11" s="12">
        <f t="shared" si="4"/>
        <v>0</v>
      </c>
      <c r="H11" s="12">
        <f t="shared" si="4"/>
        <v>0</v>
      </c>
      <c r="I11" s="12">
        <f t="shared" si="4"/>
        <v>0</v>
      </c>
      <c r="J11" s="12">
        <f t="shared" si="4"/>
        <v>0</v>
      </c>
      <c r="K11" s="12">
        <f t="shared" si="4"/>
        <v>0</v>
      </c>
      <c r="L11" s="12">
        <f t="shared" si="4"/>
        <v>0</v>
      </c>
      <c r="M11" s="12">
        <f t="shared" si="4"/>
        <v>0</v>
      </c>
      <c r="N11" s="12">
        <f t="shared" si="4"/>
        <v>0</v>
      </c>
      <c r="O11" s="12">
        <f t="shared" si="4"/>
        <v>0</v>
      </c>
      <c r="P11" s="12">
        <f t="shared" si="4"/>
        <v>0</v>
      </c>
      <c r="Q11" s="12">
        <f t="shared" si="4"/>
        <v>0</v>
      </c>
      <c r="R11" s="12">
        <f t="shared" si="4"/>
        <v>0</v>
      </c>
      <c r="S11" s="12">
        <f t="shared" si="4"/>
        <v>0</v>
      </c>
      <c r="T11" s="12">
        <f t="shared" si="4"/>
        <v>0</v>
      </c>
      <c r="U11" s="12">
        <f t="shared" si="4"/>
        <v>0</v>
      </c>
      <c r="V11" s="12">
        <f t="shared" si="4"/>
        <v>0</v>
      </c>
      <c r="W11" s="12">
        <f t="shared" si="4"/>
        <v>0</v>
      </c>
      <c r="X11" s="12">
        <f t="shared" si="4"/>
        <v>0</v>
      </c>
      <c r="Y11" s="12">
        <f t="shared" si="4"/>
        <v>0</v>
      </c>
      <c r="Z11" s="12">
        <f t="shared" si="4"/>
        <v>0</v>
      </c>
      <c r="AA11" s="12">
        <f t="shared" si="4"/>
        <v>0</v>
      </c>
      <c r="AB11" s="12">
        <f t="shared" si="4"/>
        <v>0</v>
      </c>
      <c r="AC11" s="12">
        <f t="shared" si="4"/>
        <v>0</v>
      </c>
      <c r="AD11" s="12">
        <f t="shared" si="4"/>
        <v>0</v>
      </c>
      <c r="AE11" s="12">
        <f t="shared" si="4"/>
        <v>0</v>
      </c>
      <c r="AF11" s="12">
        <f t="shared" si="4"/>
        <v>0</v>
      </c>
      <c r="AG11" s="12">
        <f t="shared" si="4"/>
        <v>0</v>
      </c>
      <c r="AH11" s="12">
        <f t="shared" si="4"/>
        <v>0</v>
      </c>
      <c r="AI11" s="12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tabSelected="1" workbookViewId="0">
      <selection activeCell="C2" sqref="C2"/>
    </sheetView>
  </sheetViews>
  <sheetFormatPr defaultRowHeight="14.4" x14ac:dyDescent="0.3"/>
  <cols>
    <col min="1" max="1" width="24.77734375" customWidth="1"/>
    <col min="2" max="2" width="9.21875" customWidth="1"/>
  </cols>
  <sheetData>
    <row r="1" spans="1:35" x14ac:dyDescent="0.3">
      <c r="A1" s="2" t="s">
        <v>54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">
      <c r="A2" t="s">
        <v>55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About</vt:lpstr>
      <vt:lpstr>CDR potential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2019-12-04T00:52:30Z</dcterms:created>
  <dcterms:modified xsi:type="dcterms:W3CDTF">2024-06-10T23:57:38Z</dcterms:modified>
</cp:coreProperties>
</file>