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VAbIC\"/>
    </mc:Choice>
  </mc:AlternateContent>
  <xr:revisionPtr revIDLastSave="0" documentId="13_ncr:1_{DF7DD422-3E1D-4CBE-92C1-7049868CF84D}" xr6:coauthVersionLast="47" xr6:coauthVersionMax="47" xr10:uidLastSave="{00000000-0000-0000-0000-000000000000}"/>
  <bookViews>
    <workbookView xWindow="5436" yWindow="0" windowWidth="17280" windowHeight="13776" activeTab="2" xr2:uid="{00000000-000D-0000-FFFF-FFFF00000000}"/>
  </bookViews>
  <sheets>
    <sheet name="About" sheetId="1" r:id="rId1"/>
    <sheet name="OECD TTL" sheetId="7" r:id="rId2"/>
    <sheet name="BR Data for ISIC Splits" sheetId="10" r:id="rId3"/>
    <sheet name="BVA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0" l="1"/>
  <c r="Q6" i="10" l="1"/>
  <c r="P6" i="10"/>
  <c r="S6" i="10"/>
  <c r="R6" i="10"/>
  <c r="N6" i="10"/>
  <c r="M6" i="10"/>
  <c r="L6" i="10"/>
  <c r="G18" i="10"/>
  <c r="D20" i="10" s="1"/>
  <c r="J6" i="10" s="1"/>
  <c r="H6" i="10"/>
  <c r="G6" i="10"/>
  <c r="F6" i="10"/>
  <c r="E6" i="10"/>
  <c r="D6" i="10"/>
  <c r="C6" i="10"/>
  <c r="O6" i="10" l="1"/>
  <c r="D19" i="10"/>
  <c r="K6" i="10" s="1"/>
  <c r="I6" i="10"/>
  <c r="P2" i="2" l="1"/>
  <c r="O2" i="2"/>
  <c r="D2" i="2"/>
  <c r="C2" i="2" l="1"/>
  <c r="Q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1" i="7"/>
  <c r="R2" i="2" l="1"/>
  <c r="M2" i="2"/>
  <c r="L2" i="2"/>
  <c r="AA2" i="2"/>
  <c r="Z2" i="2"/>
  <c r="AB2" i="2"/>
</calcChain>
</file>

<file path=xl/sharedStrings.xml><?xml version="1.0" encoding="utf-8"?>
<sst xmlns="http://schemas.openxmlformats.org/spreadsheetml/2006/main" count="316" uniqueCount="224">
  <si>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</si>
  <si>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</si>
  <si>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</si>
  <si>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</si>
  <si>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</si>
  <si>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</si>
  <si>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</si>
  <si>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</si>
  <si>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</si>
  <si>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</si>
  <si>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</si>
  <si>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</si>
  <si>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</si>
  <si>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</si>
  <si>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</si>
  <si>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</si>
  <si>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</si>
  <si>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</si>
  <si>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</si>
  <si>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</si>
  <si>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</si>
  <si>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</si>
  <si>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</si>
  <si>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</si>
  <si>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</si>
  <si>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</si>
  <si>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</si>
  <si>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</si>
  <si>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</si>
  <si>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</si>
  <si>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</si>
  <si>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</si>
  <si>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</si>
  <si>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</si>
  <si>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</si>
  <si>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</si>
  <si>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</si>
  <si>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</si>
  <si>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</si>
  <si>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</si>
  <si>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</si>
  <si>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</si>
  <si>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</si>
  <si>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</si>
  <si>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</si>
  <si>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</si>
  <si>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</si>
  <si>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</si>
  <si>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</si>
  <si>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</si>
  <si>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</si>
  <si>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</si>
  <si>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</si>
  <si>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</si>
  <si>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</si>
  <si>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</si>
  <si>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</si>
  <si>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</si>
  <si>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</si>
  <si>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</si>
  <si>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</si>
  <si>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</si>
  <si>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</si>
  <si>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</si>
  <si>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</si>
  <si>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</si>
  <si>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</si>
  <si>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</si>
  <si>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</si>
  <si>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</si>
  <si>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</si>
  <si>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</si>
  <si>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</si>
  <si>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</si>
  <si>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</si>
  <si>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</si>
  <si>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</si>
  <si>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</si>
  <si>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</si>
  <si>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</si>
  <si>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</si>
  <si>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</si>
  <si>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</si>
  <si>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</si>
  <si>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</si>
  <si>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</si>
  <si>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</si>
  <si>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</si>
  <si>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</si>
  <si>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</si>
  <si>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</si>
  <si>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</si>
  <si>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</si>
  <si>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</si>
  <si>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</si>
  <si>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</si>
  <si>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</si>
  <si>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</si>
  <si>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</si>
  <si>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</si>
  <si>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</si>
  <si>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</si>
  <si>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</si>
  <si>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</si>
  <si>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</si>
  <si>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</si>
  <si>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</si>
  <si>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</si>
  <si>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</si>
  <si>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</si>
  <si>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</si>
  <si>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</si>
  <si>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</si>
  <si>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</si>
  <si>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</si>
  <si>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</si>
  <si>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</si>
  <si>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</si>
  <si>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</si>
  <si>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</si>
  <si>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</si>
  <si>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</si>
  <si>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</si>
  <si>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</si>
  <si>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</si>
  <si>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</si>
  <si>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</si>
  <si>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</si>
  <si>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</si>
  <si>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</si>
  <si>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</si>
  <si>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</si>
  <si>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</si>
  <si>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</si>
  <si>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</si>
  <si>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</si>
  <si>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</si>
  <si>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</si>
  <si>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</si>
  <si>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</si>
  <si>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</si>
  <si>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</si>
  <si>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</si>
  <si>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</si>
  <si>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</si>
  <si>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</si>
  <si>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Current Employment Statistics (Dec 2015 release)</t>
  </si>
  <si>
    <t>Data for Year 2015</t>
  </si>
  <si>
    <t>Coal Mining</t>
  </si>
  <si>
    <t>Oil and gas extraction</t>
  </si>
  <si>
    <t>NAICS Code</t>
  </si>
  <si>
    <t>ISIC Code</t>
  </si>
  <si>
    <t>05</t>
  </si>
  <si>
    <t>06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</si>
  <si>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</si>
  <si>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</si>
  <si>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</si>
  <si>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</si>
  <si>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</si>
  <si>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</si>
  <si>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</si>
  <si>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</si>
  <si>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</si>
  <si>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</si>
  <si>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</si>
  <si>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</si>
  <si>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</si>
  <si>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</si>
  <si>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</si>
  <si>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</si>
  <si>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</si>
  <si>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</si>
  <si>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</si>
  <si>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</si>
  <si>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05 + 07T08</t>
  </si>
  <si>
    <t>20T21</t>
  </si>
  <si>
    <t>352T353</t>
  </si>
  <si>
    <t>36T39</t>
  </si>
  <si>
    <t>35T39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</si>
  <si>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</si>
  <si>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</si>
  <si>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</si>
  <si>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</si>
  <si>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</si>
  <si>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</si>
  <si>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</si>
  <si>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</si>
  <si>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</si>
  <si>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</si>
  <si>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</si>
  <si>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</si>
  <si>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Data extracted on 15 May 2024 14:54 UTC (GMT) from OECD.Stat</t>
  </si>
  <si>
    <t>Vidros, cerâmicos e outros prod. de minerais não-metálicos</t>
  </si>
  <si>
    <t>Artefatos de cimento, gesso e semelhantes</t>
  </si>
  <si>
    <t>Cimento</t>
  </si>
  <si>
    <t>Extração de petróleo e gás, inclusive as atividades de apoio</t>
  </si>
  <si>
    <t>Extração de minério de ferro, inclusive beneficiamentos e a aglomeração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</si>
  <si>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</si>
  <si>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</si>
  <si>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</si>
  <si>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</si>
  <si>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Produção de ferro-gusa/ferroligas, siderurgia e tubos de aço sem costura</t>
  </si>
  <si>
    <t>Energia elétrica, gás natural e outras utilidades</t>
  </si>
  <si>
    <t>Água, esgoto e gestão de resíduos</t>
  </si>
  <si>
    <t>Extração de carvão mineral e de minerais não-metálicos</t>
  </si>
  <si>
    <t>Extração de minerais metálicos não-ferrosos, inclusive beneficiamentos</t>
  </si>
  <si>
    <t>Fabricação de produtos de minerais não-metálicos</t>
  </si>
  <si>
    <t>Metalurgia de metais não-ferosos e a fundição de metais</t>
  </si>
  <si>
    <t>00580 + 0791 + 0792</t>
  </si>
  <si>
    <t>2091 to 2093</t>
  </si>
  <si>
    <t>Cimento + Artefatos de cimento, gesso e semelhantes</t>
  </si>
  <si>
    <t>23001 + 23002</t>
  </si>
  <si>
    <t>2091 to 2094</t>
  </si>
  <si>
    <t>Brazil Value Added for sectors</t>
  </si>
  <si>
    <t>weight by average revenue between 2013-2022</t>
  </si>
  <si>
    <t>MR$</t>
  </si>
  <si>
    <t>23001+23002</t>
  </si>
  <si>
    <t>23001 + 23002 + 23003</t>
  </si>
  <si>
    <t>24911 + 24912</t>
  </si>
  <si>
    <t>24921 + 24922</t>
  </si>
  <si>
    <t>BRA: Brazil</t>
  </si>
  <si>
    <t>https://www.ibge.gov.br/estatisticas/economicas/contas-nacionais/9052-sistema-de-contas-nacionais-brasil.html?=&amp;t=downloads</t>
  </si>
  <si>
    <t>Table 2 2015</t>
  </si>
  <si>
    <t>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</si>
</sst>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"/>
    <numFmt numFmtId="166" formatCode="0000"/>
    <numFmt numFmtId="167" formatCode="00000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name val="Calibri"/>
      <family val="2"/>
    </font>
    <font>
      <sz val="10"/>
      <color theme="1"/>
      <name val="Calibri"/>
      <family val="2"/>
    </font>
    <font>
      <sz val="5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16" fillId="0" borderId="0"/>
    <xf numFmtId="0" fontId="17" fillId="0" borderId="0"/>
    <xf numFmtId="9" fontId="18" fillId="0" borderId="0" applyFont="0" applyFill="0" applyBorder="0" applyAlignment="0" applyProtection="0"/>
    <xf numFmtId="0" fontId="19" fillId="0" borderId="0"/>
  </cellStyleXfs>
  <cellXfs count="8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  <xf numFmtId="0" fontId="5" fillId="0" borderId="1" xfId="2" applyFont="1" applyBorder="1"/>
    <xf numFmtId="0" fontId="4" fillId="0" borderId="0" xfId="2"/>
    <xf numFmtId="0" fontId="6" fillId="0" borderId="1" xfId="2" applyFont="1" applyBorder="1" applyAlignment="1">
      <alignment horizontal="left" wrapText="1"/>
    </xf>
    <xf numFmtId="0" fontId="9" fillId="3" borderId="1" xfId="2" applyFont="1" applyFill="1" applyBorder="1" applyAlignment="1">
      <alignment horizontal="center" vertical="top" wrapText="1"/>
    </xf>
    <xf numFmtId="0" fontId="10" fillId="4" borderId="1" xfId="2" applyFont="1" applyFill="1" applyBorder="1" applyAlignment="1">
      <alignment wrapText="1"/>
    </xf>
    <xf numFmtId="0" fontId="11" fillId="5" borderId="1" xfId="2" applyFont="1" applyFill="1" applyBorder="1" applyAlignment="1">
      <alignment horizontal="center"/>
    </xf>
    <xf numFmtId="0" fontId="12" fillId="4" borderId="1" xfId="2" applyFont="1" applyFill="1" applyBorder="1" applyAlignment="1">
      <alignment vertical="top" wrapText="1"/>
    </xf>
    <xf numFmtId="164" fontId="5" fillId="0" borderId="1" xfId="2" applyNumberFormat="1" applyFont="1" applyBorder="1" applyAlignment="1">
      <alignment horizontal="right"/>
    </xf>
    <xf numFmtId="164" fontId="5" fillId="6" borderId="1" xfId="2" applyNumberFormat="1" applyFont="1" applyFill="1" applyBorder="1" applyAlignment="1">
      <alignment horizontal="right"/>
    </xf>
    <xf numFmtId="0" fontId="13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165" fontId="0" fillId="0" borderId="0" xfId="0" applyNumberFormat="1"/>
    <xf numFmtId="0" fontId="2" fillId="7" borderId="0" xfId="0" applyFont="1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7" borderId="5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5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/>
    </xf>
    <xf numFmtId="166" fontId="0" fillId="0" borderId="0" xfId="0" quotePrefix="1" applyNumberFormat="1" applyAlignment="1">
      <alignment horizontal="right" vertical="center"/>
    </xf>
    <xf numFmtId="166" fontId="0" fillId="0" borderId="7" xfId="0" quotePrefix="1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7" xfId="0" quotePrefix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3" fillId="0" borderId="0" xfId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11" fontId="0" fillId="0" borderId="7" xfId="0" applyNumberFormat="1" applyBorder="1" applyAlignment="1">
      <alignment vertical="center"/>
    </xf>
    <xf numFmtId="0" fontId="15" fillId="0" borderId="0" xfId="7" applyFont="1" applyAlignment="1">
      <alignment vertical="center" wrapText="1"/>
    </xf>
    <xf numFmtId="0" fontId="15" fillId="10" borderId="0" xfId="7" applyFont="1" applyFill="1" applyAlignment="1">
      <alignment vertical="center" wrapText="1"/>
    </xf>
    <xf numFmtId="38" fontId="20" fillId="10" borderId="0" xfId="7" applyNumberFormat="1" applyFont="1" applyFill="1" applyAlignment="1">
      <alignment vertical="center"/>
    </xf>
    <xf numFmtId="167" fontId="20" fillId="10" borderId="0" xfId="7" applyNumberFormat="1" applyFont="1" applyFill="1" applyAlignment="1">
      <alignment horizontal="center" vertical="center"/>
    </xf>
    <xf numFmtId="0" fontId="15" fillId="9" borderId="0" xfId="7" applyFont="1" applyFill="1" applyAlignment="1">
      <alignment vertical="center" wrapText="1"/>
    </xf>
    <xf numFmtId="9" fontId="20" fillId="9" borderId="0" xfId="6" applyFont="1" applyFill="1" applyAlignment="1">
      <alignment horizontal="left" vertical="center"/>
    </xf>
    <xf numFmtId="166" fontId="20" fillId="0" borderId="14" xfId="7" applyNumberFormat="1" applyFont="1" applyBorder="1" applyAlignment="1">
      <alignment horizontal="center" vertical="center"/>
    </xf>
    <xf numFmtId="0" fontId="15" fillId="0" borderId="15" xfId="7" applyFont="1" applyBorder="1" applyAlignment="1">
      <alignment vertical="center" wrapText="1"/>
    </xf>
    <xf numFmtId="38" fontId="20" fillId="0" borderId="16" xfId="7" applyNumberFormat="1" applyFont="1" applyBorder="1" applyAlignment="1">
      <alignment vertical="center"/>
    </xf>
    <xf numFmtId="166" fontId="20" fillId="0" borderId="17" xfId="7" applyNumberFormat="1" applyFont="1" applyBorder="1" applyAlignment="1">
      <alignment horizontal="center" vertical="center"/>
    </xf>
    <xf numFmtId="38" fontId="20" fillId="0" borderId="18" xfId="7" applyNumberFormat="1" applyFont="1" applyBorder="1" applyAlignment="1">
      <alignment vertical="center"/>
    </xf>
    <xf numFmtId="166" fontId="20" fillId="0" borderId="19" xfId="7" applyNumberFormat="1" applyFont="1" applyBorder="1" applyAlignment="1">
      <alignment horizontal="center" vertical="center"/>
    </xf>
    <xf numFmtId="0" fontId="15" fillId="0" borderId="20" xfId="7" applyFont="1" applyBorder="1" applyAlignment="1">
      <alignment vertical="center" wrapText="1"/>
    </xf>
    <xf numFmtId="38" fontId="20" fillId="0" borderId="21" xfId="7" applyNumberFormat="1" applyFont="1" applyBorder="1" applyAlignment="1">
      <alignment vertical="center"/>
    </xf>
    <xf numFmtId="0" fontId="20" fillId="0" borderId="14" xfId="7" applyFont="1" applyBorder="1" applyAlignment="1">
      <alignment horizontal="center" vertical="center"/>
    </xf>
    <xf numFmtId="0" fontId="20" fillId="0" borderId="17" xfId="7" applyFont="1" applyBorder="1" applyAlignment="1">
      <alignment horizontal="center" vertical="center"/>
    </xf>
    <xf numFmtId="0" fontId="20" fillId="0" borderId="19" xfId="7" applyFont="1" applyBorder="1" applyAlignment="1">
      <alignment horizontal="center" vertical="center"/>
    </xf>
    <xf numFmtId="166" fontId="20" fillId="10" borderId="14" xfId="7" applyNumberFormat="1" applyFont="1" applyFill="1" applyBorder="1" applyAlignment="1">
      <alignment horizontal="center" vertical="center"/>
    </xf>
    <xf numFmtId="0" fontId="15" fillId="10" borderId="15" xfId="7" applyFont="1" applyFill="1" applyBorder="1" applyAlignment="1">
      <alignment vertical="center" wrapText="1"/>
    </xf>
    <xf numFmtId="38" fontId="20" fillId="10" borderId="16" xfId="7" applyNumberFormat="1" applyFont="1" applyFill="1" applyBorder="1" applyAlignment="1">
      <alignment vertical="center"/>
    </xf>
    <xf numFmtId="166" fontId="20" fillId="10" borderId="17" xfId="7" applyNumberFormat="1" applyFont="1" applyFill="1" applyBorder="1" applyAlignment="1">
      <alignment horizontal="center" vertical="center"/>
    </xf>
    <xf numFmtId="0" fontId="15" fillId="10" borderId="0" xfId="7" applyFont="1" applyFill="1" applyAlignment="1">
      <alignment horizontal="left" vertical="center" wrapText="1"/>
    </xf>
    <xf numFmtId="38" fontId="20" fillId="10" borderId="18" xfId="7" applyNumberFormat="1" applyFont="1" applyFill="1" applyBorder="1" applyAlignment="1">
      <alignment vertical="center"/>
    </xf>
    <xf numFmtId="166" fontId="20" fillId="10" borderId="19" xfId="7" applyNumberFormat="1" applyFont="1" applyFill="1" applyBorder="1" applyAlignment="1">
      <alignment horizontal="center" vertical="center"/>
    </xf>
    <xf numFmtId="0" fontId="15" fillId="10" borderId="20" xfId="7" applyFont="1" applyFill="1" applyBorder="1" applyAlignment="1">
      <alignment horizontal="left" vertical="center" wrapText="1"/>
    </xf>
    <xf numFmtId="38" fontId="20" fillId="10" borderId="21" xfId="7" applyNumberFormat="1" applyFont="1" applyFill="1" applyBorder="1" applyAlignment="1">
      <alignment vertical="center"/>
    </xf>
    <xf numFmtId="166" fontId="20" fillId="9" borderId="14" xfId="7" applyNumberFormat="1" applyFont="1" applyFill="1" applyBorder="1" applyAlignment="1">
      <alignment horizontal="center" vertical="center"/>
    </xf>
    <xf numFmtId="0" fontId="15" fillId="9" borderId="15" xfId="7" applyFont="1" applyFill="1" applyBorder="1" applyAlignment="1">
      <alignment vertical="center" wrapText="1"/>
    </xf>
    <xf numFmtId="38" fontId="20" fillId="9" borderId="16" xfId="7" applyNumberFormat="1" applyFont="1" applyFill="1" applyBorder="1" applyAlignment="1">
      <alignment vertical="center"/>
    </xf>
    <xf numFmtId="0" fontId="7" fillId="2" borderId="2" xfId="2" applyFont="1" applyFill="1" applyBorder="1" applyAlignment="1">
      <alignment horizontal="right" vertical="top" wrapText="1"/>
    </xf>
    <xf numFmtId="0" fontId="7" fillId="2" borderId="3" xfId="2" applyFont="1" applyFill="1" applyBorder="1" applyAlignment="1">
      <alignment horizontal="right" vertical="top" wrapText="1"/>
    </xf>
    <xf numFmtId="0" fontId="9" fillId="2" borderId="2" xfId="2" applyFont="1" applyFill="1" applyBorder="1" applyAlignment="1">
      <alignment vertical="top" wrapText="1"/>
    </xf>
    <xf numFmtId="0" fontId="9" fillId="2" borderId="4" xfId="2" applyFont="1" applyFill="1" applyBorder="1" applyAlignment="1">
      <alignment vertical="top" wrapText="1"/>
    </xf>
    <xf numFmtId="0" fontId="9" fillId="2" borderId="3" xfId="2" applyFont="1" applyFill="1" applyBorder="1" applyAlignment="1">
      <alignment vertical="top" wrapText="1"/>
    </xf>
    <xf numFmtId="0" fontId="7" fillId="3" borderId="2" xfId="2" applyFont="1" applyFill="1" applyBorder="1" applyAlignment="1">
      <alignment horizontal="right" vertical="center" wrapText="1"/>
    </xf>
    <xf numFmtId="0" fontId="7" fillId="3" borderId="3" xfId="2" applyFont="1" applyFill="1" applyBorder="1" applyAlignment="1">
      <alignment horizontal="right" vertical="center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15" fillId="9" borderId="0" xfId="7" applyFont="1" applyFill="1" applyAlignment="1">
      <alignment horizontal="center" vertical="center" wrapText="1"/>
    </xf>
  </cellXfs>
  <cellStyles count="8">
    <cellStyle name="Hiperlink" xfId="1" builtinId="8"/>
    <cellStyle name="Normal" xfId="0" builtinId="0"/>
    <cellStyle name="Normal 2" xfId="2" xr:uid="{3ADF3FF5-E4D2-4BC8-9960-7408DCCB591E}"/>
    <cellStyle name="Normal 2 2" xfId="5" xr:uid="{CCDDAA41-E683-4CAC-932A-28AAA70973BA}"/>
    <cellStyle name="Normal 3" xfId="3" xr:uid="{2377C8B8-C42C-41FC-ACF3-DE99CDF5F633}"/>
    <cellStyle name="Normal 3 2" xfId="4" xr:uid="{AEA83702-15D0-4D23-B641-4F8A1F6F8165}"/>
    <cellStyle name="Normal 4" xfId="7" xr:uid="{BA595452-5878-43F4-BAF5-FFC4C0208AB2}"/>
    <cellStyle name="Porcentagem" xfId="6" builtinId="5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B16" sqref="A16:XFD23"/>
    </sheetView>
  </sheetViews>
  <sheetFormatPr defaultRowHeight="14.4" x14ac:dyDescent="0.3"/>
  <cols>
    <col min="2" max="2" width="77.5546875" customWidth="1"/>
  </cols>
  <sheetData>
    <row r="1" spans="1:2" x14ac:dyDescent="0.3">
      <c r="A1" s="1" t="s">
        <v>140</v>
      </c>
    </row>
    <row r="3" spans="1:2" x14ac:dyDescent="0.3">
      <c r="A3" s="1" t="s">
        <v>0</v>
      </c>
      <c r="B3" s="17" t="s">
        <v>142</v>
      </c>
    </row>
    <row r="4" spans="1:2" x14ac:dyDescent="0.3">
      <c r="B4" t="s">
        <v>1</v>
      </c>
    </row>
    <row r="5" spans="1:2" x14ac:dyDescent="0.3">
      <c r="B5" s="2">
        <v>2018</v>
      </c>
    </row>
    <row r="6" spans="1:2" x14ac:dyDescent="0.3">
      <c r="B6" t="s">
        <v>132</v>
      </c>
    </row>
    <row r="7" spans="1:2" x14ac:dyDescent="0.3">
      <c r="B7" s="3" t="s">
        <v>141</v>
      </c>
    </row>
    <row r="8" spans="1:2" x14ac:dyDescent="0.3">
      <c r="B8" t="s">
        <v>133</v>
      </c>
    </row>
    <row r="10" spans="1:2" x14ac:dyDescent="0.3">
      <c r="B10" s="17" t="s">
        <v>186</v>
      </c>
    </row>
    <row r="11" spans="1:2" x14ac:dyDescent="0.3">
      <c r="B11" t="s">
        <v>223</v>
      </c>
    </row>
    <row r="12" spans="1:2" x14ac:dyDescent="0.3">
      <c r="B12" s="2">
        <v>2015</v>
      </c>
    </row>
    <row r="13" spans="1:2" x14ac:dyDescent="0.3">
      <c r="B13" t="s">
        <v>146</v>
      </c>
    </row>
    <row r="14" spans="1:2" x14ac:dyDescent="0.3">
      <c r="B14" s="3" t="s">
        <v>221</v>
      </c>
    </row>
    <row r="15" spans="1:2" x14ac:dyDescent="0.3">
      <c r="B15" t="s">
        <v>222</v>
      </c>
    </row>
    <row r="17" spans="1:2" x14ac:dyDescent="0.3">
      <c r="A17" s="1" t="s">
        <v>2</v>
      </c>
    </row>
    <row r="18" spans="1:2" x14ac:dyDescent="0.3">
      <c r="A18" t="s">
        <v>137</v>
      </c>
    </row>
    <row r="19" spans="1:2" x14ac:dyDescent="0.3">
      <c r="A19" t="s">
        <v>138</v>
      </c>
    </row>
    <row r="21" spans="1:2" x14ac:dyDescent="0.3">
      <c r="A21" t="s">
        <v>187</v>
      </c>
    </row>
    <row r="22" spans="1:2" x14ac:dyDescent="0.3">
      <c r="A22" t="s">
        <v>188</v>
      </c>
    </row>
    <row r="23" spans="1:2" x14ac:dyDescent="0.3">
      <c r="A23" t="s">
        <v>189</v>
      </c>
    </row>
    <row r="24" spans="1:2" x14ac:dyDescent="0.3">
      <c r="A24" t="s">
        <v>190</v>
      </c>
    </row>
    <row r="25" spans="1:2" x14ac:dyDescent="0.3">
      <c r="A25" s="3" t="s">
        <v>143</v>
      </c>
    </row>
    <row r="27" spans="1:2" x14ac:dyDescent="0.3">
      <c r="A27" t="s">
        <v>135</v>
      </c>
    </row>
    <row r="28" spans="1:2" x14ac:dyDescent="0.3">
      <c r="A28" s="16">
        <v>0.9686815713640794</v>
      </c>
      <c r="B28" t="s">
        <v>136</v>
      </c>
    </row>
  </sheetData>
  <hyperlinks>
    <hyperlink ref="B7" r:id="rId1" xr:uid="{78047928-9A65-447B-AA35-A63260CA12DE}"/>
    <hyperlink ref="A25" r:id="rId2" xr:uid="{D8C27E79-CB81-4862-A061-33DB4CEED8C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40" workbookViewId="0">
      <selection activeCell="C50" sqref="C50"/>
    </sheetView>
  </sheetViews>
  <sheetFormatPr defaultColWidth="9.109375" defaultRowHeight="13.2" x14ac:dyDescent="0.25"/>
  <cols>
    <col min="1" max="1" width="27.44140625" style="6" customWidth="1"/>
    <col min="2" max="2" width="2.44140625" style="6" customWidth="1"/>
    <col min="3" max="23" width="9.33203125" style="6" bestFit="1" customWidth="1"/>
    <col min="24" max="26" width="9.5546875" style="6" bestFit="1" customWidth="1"/>
    <col min="27" max="30" width="9.33203125" style="6" bestFit="1" customWidth="1"/>
    <col min="31" max="36" width="9.5546875" style="6" bestFit="1" customWidth="1"/>
    <col min="37" max="38" width="9.33203125" style="6" bestFit="1" customWidth="1"/>
    <col min="39" max="39" width="10.44140625" style="6" bestFit="1" customWidth="1"/>
    <col min="40" max="40" width="9.33203125" style="6" bestFit="1" customWidth="1"/>
    <col min="41" max="42" width="9.5546875" style="6" bestFit="1" customWidth="1"/>
    <col min="43" max="45" width="9.33203125" style="6" bestFit="1" customWidth="1"/>
    <col min="46" max="46" width="9.5546875" style="6" bestFit="1" customWidth="1"/>
    <col min="47" max="47" width="10.109375" style="6" bestFit="1" customWidth="1"/>
    <col min="48" max="16384" width="9.1093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.4" x14ac:dyDescent="0.25">
      <c r="A2" s="7" t="s">
        <v>40</v>
      </c>
    </row>
    <row r="3" spans="1:47" x14ac:dyDescent="0.25">
      <c r="A3" s="78" t="s">
        <v>41</v>
      </c>
      <c r="B3" s="79"/>
      <c r="C3" s="85" t="s">
        <v>42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7"/>
    </row>
    <row r="4" spans="1:47" x14ac:dyDescent="0.25">
      <c r="A4" s="78" t="s">
        <v>4</v>
      </c>
      <c r="B4" s="79"/>
      <c r="C4" s="80" t="s">
        <v>220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2"/>
    </row>
    <row r="5" spans="1:47" x14ac:dyDescent="0.25">
      <c r="A5" s="78" t="s">
        <v>5</v>
      </c>
      <c r="B5" s="79"/>
      <c r="C5" s="80" t="s">
        <v>6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2"/>
    </row>
    <row r="6" spans="1:47" x14ac:dyDescent="0.25">
      <c r="A6" s="78" t="s">
        <v>7</v>
      </c>
      <c r="B6" s="79"/>
      <c r="C6" s="80" t="s">
        <v>43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2"/>
    </row>
    <row r="7" spans="1:47" ht="102" x14ac:dyDescent="0.25">
      <c r="A7" s="83" t="s">
        <v>44</v>
      </c>
      <c r="B7" s="84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  <c r="AM7" s="8" t="s">
        <v>81</v>
      </c>
      <c r="AN7" s="8" t="s">
        <v>82</v>
      </c>
      <c r="AO7" s="8" t="s">
        <v>83</v>
      </c>
      <c r="AP7" s="8" t="s">
        <v>84</v>
      </c>
      <c r="AQ7" s="8" t="s">
        <v>85</v>
      </c>
      <c r="AR7" s="8" t="s">
        <v>86</v>
      </c>
      <c r="AS7" s="8" t="s">
        <v>87</v>
      </c>
      <c r="AT7" s="8" t="s">
        <v>88</v>
      </c>
      <c r="AU7" s="8" t="s">
        <v>89</v>
      </c>
    </row>
    <row r="8" spans="1:47" ht="13.8" x14ac:dyDescent="0.3">
      <c r="A8" s="9" t="s">
        <v>90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 t="s">
        <v>8</v>
      </c>
      <c r="R8" s="10" t="s">
        <v>8</v>
      </c>
      <c r="S8" s="10" t="s">
        <v>8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8</v>
      </c>
      <c r="AD8" s="10" t="s">
        <v>8</v>
      </c>
      <c r="AE8" s="10" t="s">
        <v>8</v>
      </c>
      <c r="AF8" s="10" t="s">
        <v>8</v>
      </c>
      <c r="AG8" s="10" t="s">
        <v>8</v>
      </c>
      <c r="AH8" s="10" t="s">
        <v>8</v>
      </c>
      <c r="AI8" s="10" t="s">
        <v>8</v>
      </c>
      <c r="AJ8" s="10" t="s">
        <v>8</v>
      </c>
      <c r="AK8" s="10" t="s">
        <v>8</v>
      </c>
      <c r="AL8" s="10" t="s">
        <v>8</v>
      </c>
      <c r="AM8" s="10" t="s">
        <v>8</v>
      </c>
      <c r="AN8" s="10" t="s">
        <v>8</v>
      </c>
      <c r="AO8" s="10" t="s">
        <v>8</v>
      </c>
      <c r="AP8" s="10" t="s">
        <v>8</v>
      </c>
      <c r="AQ8" s="10" t="s">
        <v>8</v>
      </c>
      <c r="AR8" s="10" t="s">
        <v>8</v>
      </c>
      <c r="AS8" s="10" t="s">
        <v>8</v>
      </c>
      <c r="AT8" s="10" t="s">
        <v>8</v>
      </c>
      <c r="AU8" s="10" t="s">
        <v>8</v>
      </c>
    </row>
    <row r="9" spans="1:47" ht="20.399999999999999" x14ac:dyDescent="0.3">
      <c r="A9" s="11" t="s">
        <v>91</v>
      </c>
      <c r="B9" s="10" t="s">
        <v>8</v>
      </c>
      <c r="C9" s="12">
        <v>6071.2</v>
      </c>
      <c r="D9" s="12">
        <v>22.9</v>
      </c>
      <c r="E9" s="12">
        <v>12.6</v>
      </c>
      <c r="F9" s="12">
        <v>5.4</v>
      </c>
      <c r="G9" s="12">
        <v>54628.4</v>
      </c>
      <c r="H9" s="12">
        <v>1070.9000000000001</v>
      </c>
      <c r="I9" s="12">
        <v>950.5</v>
      </c>
      <c r="J9" s="12">
        <v>1220.4000000000001</v>
      </c>
      <c r="K9" s="12">
        <v>3732.1</v>
      </c>
      <c r="L9" s="12">
        <v>116.1</v>
      </c>
      <c r="M9" s="12">
        <v>376.9</v>
      </c>
      <c r="N9" s="12">
        <v>55</v>
      </c>
      <c r="O9" s="12">
        <v>271.2</v>
      </c>
      <c r="P9" s="12">
        <v>7.4</v>
      </c>
      <c r="Q9" s="12">
        <v>1.9</v>
      </c>
      <c r="R9" s="12">
        <v>1.6</v>
      </c>
      <c r="S9" s="12">
        <v>2.6</v>
      </c>
      <c r="T9" s="12">
        <v>17</v>
      </c>
      <c r="U9" s="12">
        <v>4.9000000000000004</v>
      </c>
      <c r="V9" s="12">
        <v>15.4</v>
      </c>
      <c r="W9" s="12">
        <v>16.5</v>
      </c>
      <c r="X9" s="12">
        <v>420</v>
      </c>
      <c r="Y9" s="12">
        <v>820.1</v>
      </c>
      <c r="Z9" s="12">
        <v>24.6</v>
      </c>
      <c r="AA9" s="12">
        <v>1503.9</v>
      </c>
      <c r="AB9" s="12">
        <v>3.6</v>
      </c>
      <c r="AC9" s="12">
        <v>19.5</v>
      </c>
      <c r="AD9" s="12">
        <v>5.6</v>
      </c>
      <c r="AE9" s="12">
        <v>25.7</v>
      </c>
      <c r="AF9" s="12">
        <v>52</v>
      </c>
      <c r="AG9" s="12">
        <v>88.9</v>
      </c>
      <c r="AH9" s="12">
        <v>360.6</v>
      </c>
      <c r="AI9" s="12">
        <v>254.5</v>
      </c>
      <c r="AJ9" s="12">
        <v>170.5</v>
      </c>
      <c r="AK9" s="12">
        <v>156</v>
      </c>
      <c r="AL9" s="12">
        <v>0</v>
      </c>
      <c r="AM9" s="12">
        <v>35490.9</v>
      </c>
      <c r="AN9" s="12">
        <v>0</v>
      </c>
      <c r="AO9" s="12">
        <v>2021.7</v>
      </c>
      <c r="AP9" s="12">
        <v>5117.2</v>
      </c>
      <c r="AQ9" s="12">
        <v>-280.5</v>
      </c>
      <c r="AR9" s="12">
        <v>150.19999999999999</v>
      </c>
      <c r="AS9" s="12">
        <v>17.399999999999999</v>
      </c>
      <c r="AT9" s="12">
        <v>34291.800000000003</v>
      </c>
      <c r="AU9" s="12">
        <v>-3343.4</v>
      </c>
    </row>
    <row r="10" spans="1:47" ht="20.399999999999999" x14ac:dyDescent="0.3">
      <c r="A10" s="11" t="s">
        <v>92</v>
      </c>
      <c r="B10" s="10" t="s">
        <v>8</v>
      </c>
      <c r="C10" s="13">
        <v>35.200000000000003</v>
      </c>
      <c r="D10" s="13">
        <v>3165.2</v>
      </c>
      <c r="E10" s="13">
        <v>72.900000000000006</v>
      </c>
      <c r="F10" s="13">
        <v>283.8</v>
      </c>
      <c r="G10" s="13">
        <v>439.3</v>
      </c>
      <c r="H10" s="13">
        <v>57.8</v>
      </c>
      <c r="I10" s="13">
        <v>17.3</v>
      </c>
      <c r="J10" s="13">
        <v>268.7</v>
      </c>
      <c r="K10" s="13">
        <v>32198.400000000001</v>
      </c>
      <c r="L10" s="13">
        <v>855.8</v>
      </c>
      <c r="M10" s="13">
        <v>35.9</v>
      </c>
      <c r="N10" s="13">
        <v>233.3</v>
      </c>
      <c r="O10" s="13">
        <v>1547.6</v>
      </c>
      <c r="P10" s="13">
        <v>152.19999999999999</v>
      </c>
      <c r="Q10" s="13">
        <v>1.2</v>
      </c>
      <c r="R10" s="13">
        <v>10.199999999999999</v>
      </c>
      <c r="S10" s="13">
        <v>11.8</v>
      </c>
      <c r="T10" s="13">
        <v>112.3</v>
      </c>
      <c r="U10" s="13">
        <v>13.9</v>
      </c>
      <c r="V10" s="13">
        <v>3.6</v>
      </c>
      <c r="W10" s="13">
        <v>4544.1000000000004</v>
      </c>
      <c r="X10" s="13">
        <v>241</v>
      </c>
      <c r="Y10" s="13">
        <v>260.3</v>
      </c>
      <c r="Z10" s="13">
        <v>138.4</v>
      </c>
      <c r="AA10" s="13">
        <v>6.9</v>
      </c>
      <c r="AB10" s="13">
        <v>2.1</v>
      </c>
      <c r="AC10" s="13">
        <v>20</v>
      </c>
      <c r="AD10" s="13">
        <v>4.4000000000000004</v>
      </c>
      <c r="AE10" s="13">
        <v>45.9</v>
      </c>
      <c r="AF10" s="13">
        <v>82.2</v>
      </c>
      <c r="AG10" s="13">
        <v>80.7</v>
      </c>
      <c r="AH10" s="13">
        <v>75</v>
      </c>
      <c r="AI10" s="13">
        <v>12.5</v>
      </c>
      <c r="AJ10" s="13">
        <v>199.1</v>
      </c>
      <c r="AK10" s="13">
        <v>150.6</v>
      </c>
      <c r="AL10" s="13">
        <v>0</v>
      </c>
      <c r="AM10" s="13">
        <v>161.6</v>
      </c>
      <c r="AN10" s="13">
        <v>0</v>
      </c>
      <c r="AO10" s="13">
        <v>32.700000000000003</v>
      </c>
      <c r="AP10" s="13">
        <v>4254.8</v>
      </c>
      <c r="AQ10" s="13">
        <v>-228.8</v>
      </c>
      <c r="AR10" s="13">
        <v>6.4</v>
      </c>
      <c r="AS10" s="13">
        <v>0.2</v>
      </c>
      <c r="AT10" s="13">
        <v>11513.1</v>
      </c>
      <c r="AU10" s="13">
        <v>-13509.9</v>
      </c>
    </row>
    <row r="11" spans="1:47" ht="20.399999999999999" x14ac:dyDescent="0.3">
      <c r="A11" s="11" t="s">
        <v>93</v>
      </c>
      <c r="B11" s="10" t="s">
        <v>8</v>
      </c>
      <c r="C11" s="12">
        <v>148.4</v>
      </c>
      <c r="D11" s="12">
        <v>134.80000000000001</v>
      </c>
      <c r="E11" s="12">
        <v>774.1</v>
      </c>
      <c r="F11" s="12">
        <v>24.4</v>
      </c>
      <c r="G11" s="12">
        <v>141.5</v>
      </c>
      <c r="H11" s="12">
        <v>4.0999999999999996</v>
      </c>
      <c r="I11" s="12">
        <v>0.7</v>
      </c>
      <c r="J11" s="12">
        <v>18.5</v>
      </c>
      <c r="K11" s="12">
        <v>66.900000000000006</v>
      </c>
      <c r="L11" s="12">
        <v>1065.0999999999999</v>
      </c>
      <c r="M11" s="12">
        <v>12.7</v>
      </c>
      <c r="N11" s="12">
        <v>1577.5</v>
      </c>
      <c r="O11" s="12">
        <v>6004.1</v>
      </c>
      <c r="P11" s="12">
        <v>79.900000000000006</v>
      </c>
      <c r="Q11" s="12">
        <v>5.5</v>
      </c>
      <c r="R11" s="12">
        <v>196.1</v>
      </c>
      <c r="S11" s="12">
        <v>33.4</v>
      </c>
      <c r="T11" s="12">
        <v>118.3</v>
      </c>
      <c r="U11" s="12">
        <v>22</v>
      </c>
      <c r="V11" s="12">
        <v>84.1</v>
      </c>
      <c r="W11" s="12">
        <v>34.6</v>
      </c>
      <c r="X11" s="12">
        <v>1914.2</v>
      </c>
      <c r="Y11" s="12">
        <v>60.7</v>
      </c>
      <c r="Z11" s="12">
        <v>17.100000000000001</v>
      </c>
      <c r="AA11" s="12">
        <v>3</v>
      </c>
      <c r="AB11" s="12">
        <v>0.3</v>
      </c>
      <c r="AC11" s="12">
        <v>0.7</v>
      </c>
      <c r="AD11" s="12">
        <v>0.5</v>
      </c>
      <c r="AE11" s="12">
        <v>6.2</v>
      </c>
      <c r="AF11" s="12">
        <v>30.5</v>
      </c>
      <c r="AG11" s="12">
        <v>12.9</v>
      </c>
      <c r="AH11" s="12">
        <v>80.599999999999994</v>
      </c>
      <c r="AI11" s="12">
        <v>6</v>
      </c>
      <c r="AJ11" s="12">
        <v>7.9</v>
      </c>
      <c r="AK11" s="12">
        <v>23.6</v>
      </c>
      <c r="AL11" s="12">
        <v>0</v>
      </c>
      <c r="AM11" s="12">
        <v>86.6</v>
      </c>
      <c r="AN11" s="12">
        <v>0</v>
      </c>
      <c r="AO11" s="12">
        <v>3.6</v>
      </c>
      <c r="AP11" s="12">
        <v>68.900000000000006</v>
      </c>
      <c r="AQ11" s="12">
        <v>-49.2</v>
      </c>
      <c r="AR11" s="12">
        <v>1.1000000000000001</v>
      </c>
      <c r="AS11" s="12">
        <v>0</v>
      </c>
      <c r="AT11" s="12">
        <v>15903.2</v>
      </c>
      <c r="AU11" s="12">
        <v>-2324.1</v>
      </c>
    </row>
    <row r="12" spans="1:47" ht="20.399999999999999" x14ac:dyDescent="0.3">
      <c r="A12" s="11" t="s">
        <v>94</v>
      </c>
      <c r="B12" s="10" t="s">
        <v>8</v>
      </c>
      <c r="C12" s="13">
        <v>390.2</v>
      </c>
      <c r="D12" s="13">
        <v>1981.2</v>
      </c>
      <c r="E12" s="13">
        <v>412.9</v>
      </c>
      <c r="F12" s="13">
        <v>281.3</v>
      </c>
      <c r="G12" s="13">
        <v>96.6</v>
      </c>
      <c r="H12" s="13">
        <v>0</v>
      </c>
      <c r="I12" s="13">
        <v>2.6</v>
      </c>
      <c r="J12" s="13">
        <v>22.8</v>
      </c>
      <c r="K12" s="13">
        <v>67.599999999999994</v>
      </c>
      <c r="L12" s="13">
        <v>28.6</v>
      </c>
      <c r="M12" s="13">
        <v>29.1</v>
      </c>
      <c r="N12" s="13">
        <v>15</v>
      </c>
      <c r="O12" s="13">
        <v>6.5</v>
      </c>
      <c r="P12" s="13">
        <v>0.7</v>
      </c>
      <c r="Q12" s="13">
        <v>0</v>
      </c>
      <c r="R12" s="13">
        <v>0.1</v>
      </c>
      <c r="S12" s="13">
        <v>13.2</v>
      </c>
      <c r="T12" s="13">
        <v>0.5</v>
      </c>
      <c r="U12" s="13">
        <v>0.1</v>
      </c>
      <c r="V12" s="13">
        <v>6.9</v>
      </c>
      <c r="W12" s="13">
        <v>166.7</v>
      </c>
      <c r="X12" s="13">
        <v>439.9</v>
      </c>
      <c r="Y12" s="13">
        <v>0.8</v>
      </c>
      <c r="Z12" s="13">
        <v>14.5</v>
      </c>
      <c r="AA12" s="13">
        <v>0.1</v>
      </c>
      <c r="AB12" s="13">
        <v>0</v>
      </c>
      <c r="AC12" s="13">
        <v>0</v>
      </c>
      <c r="AD12" s="13">
        <v>0.1</v>
      </c>
      <c r="AE12" s="13">
        <v>0.2</v>
      </c>
      <c r="AF12" s="13">
        <v>0</v>
      </c>
      <c r="AG12" s="13">
        <v>9.4</v>
      </c>
      <c r="AH12" s="13">
        <v>53.2</v>
      </c>
      <c r="AI12" s="13">
        <v>17.899999999999999</v>
      </c>
      <c r="AJ12" s="13">
        <v>0.5</v>
      </c>
      <c r="AK12" s="13">
        <v>0.5</v>
      </c>
      <c r="AL12" s="13">
        <v>0</v>
      </c>
      <c r="AM12" s="13">
        <v>0.4</v>
      </c>
      <c r="AN12" s="13">
        <v>0</v>
      </c>
      <c r="AO12" s="13">
        <v>781.8</v>
      </c>
      <c r="AP12" s="13">
        <v>0.7</v>
      </c>
      <c r="AQ12" s="13">
        <v>0.5</v>
      </c>
      <c r="AR12" s="13">
        <v>0.2</v>
      </c>
      <c r="AS12" s="13">
        <v>0</v>
      </c>
      <c r="AT12" s="13">
        <v>62.1</v>
      </c>
      <c r="AU12" s="13">
        <v>-73.5</v>
      </c>
    </row>
    <row r="13" spans="1:47" ht="20.399999999999999" x14ac:dyDescent="0.3">
      <c r="A13" s="11" t="s">
        <v>95</v>
      </c>
      <c r="B13" s="10" t="s">
        <v>8</v>
      </c>
      <c r="C13" s="12">
        <v>4743.3</v>
      </c>
      <c r="D13" s="12">
        <v>149.80000000000001</v>
      </c>
      <c r="E13" s="12">
        <v>51.6</v>
      </c>
      <c r="F13" s="12">
        <v>7.4</v>
      </c>
      <c r="G13" s="12">
        <v>27878.5</v>
      </c>
      <c r="H13" s="12">
        <v>668.7</v>
      </c>
      <c r="I13" s="12">
        <v>34</v>
      </c>
      <c r="J13" s="12">
        <v>335.2</v>
      </c>
      <c r="K13" s="12">
        <v>1174.7</v>
      </c>
      <c r="L13" s="12">
        <v>3015</v>
      </c>
      <c r="M13" s="12">
        <v>451.2</v>
      </c>
      <c r="N13" s="12">
        <v>114.2</v>
      </c>
      <c r="O13" s="12">
        <v>97.4</v>
      </c>
      <c r="P13" s="12">
        <v>98.3</v>
      </c>
      <c r="Q13" s="12">
        <v>40.5</v>
      </c>
      <c r="R13" s="12">
        <v>87.7</v>
      </c>
      <c r="S13" s="12">
        <v>59.5</v>
      </c>
      <c r="T13" s="12">
        <v>93.1</v>
      </c>
      <c r="U13" s="12">
        <v>33.299999999999997</v>
      </c>
      <c r="V13" s="12">
        <v>122.2</v>
      </c>
      <c r="W13" s="12">
        <v>85.3</v>
      </c>
      <c r="X13" s="12">
        <v>290.89999999999998</v>
      </c>
      <c r="Y13" s="12">
        <v>1161.8</v>
      </c>
      <c r="Z13" s="12">
        <v>160.4</v>
      </c>
      <c r="AA13" s="12">
        <v>14989</v>
      </c>
      <c r="AB13" s="12">
        <v>28</v>
      </c>
      <c r="AC13" s="12">
        <v>60.4</v>
      </c>
      <c r="AD13" s="12">
        <v>33.9</v>
      </c>
      <c r="AE13" s="12">
        <v>96.7</v>
      </c>
      <c r="AF13" s="12">
        <v>34.799999999999997</v>
      </c>
      <c r="AG13" s="12">
        <v>228.4</v>
      </c>
      <c r="AH13" s="12">
        <v>991.2</v>
      </c>
      <c r="AI13" s="12">
        <v>994.4</v>
      </c>
      <c r="AJ13" s="12">
        <v>936.3</v>
      </c>
      <c r="AK13" s="12">
        <v>468.5</v>
      </c>
      <c r="AL13" s="12">
        <v>0</v>
      </c>
      <c r="AM13" s="12">
        <v>110403.4</v>
      </c>
      <c r="AN13" s="12">
        <v>0.3</v>
      </c>
      <c r="AO13" s="12">
        <v>1487.2</v>
      </c>
      <c r="AP13" s="12">
        <v>372.6</v>
      </c>
      <c r="AQ13" s="12">
        <v>109.8</v>
      </c>
      <c r="AR13" s="12">
        <v>583.79999999999995</v>
      </c>
      <c r="AS13" s="12">
        <v>53.8</v>
      </c>
      <c r="AT13" s="12">
        <v>30575.3</v>
      </c>
      <c r="AU13" s="12">
        <v>-7327.9</v>
      </c>
    </row>
    <row r="14" spans="1:47" ht="30.6" x14ac:dyDescent="0.3">
      <c r="A14" s="11" t="s">
        <v>96</v>
      </c>
      <c r="B14" s="10" t="s">
        <v>8</v>
      </c>
      <c r="C14" s="13">
        <v>228.6</v>
      </c>
      <c r="D14" s="13">
        <v>38.4</v>
      </c>
      <c r="E14" s="13">
        <v>10.7</v>
      </c>
      <c r="F14" s="13">
        <v>6.9</v>
      </c>
      <c r="G14" s="13">
        <v>164</v>
      </c>
      <c r="H14" s="13">
        <v>10509.7</v>
      </c>
      <c r="I14" s="13">
        <v>3.1</v>
      </c>
      <c r="J14" s="13">
        <v>108.6</v>
      </c>
      <c r="K14" s="13">
        <v>30.3</v>
      </c>
      <c r="L14" s="13">
        <v>167.6</v>
      </c>
      <c r="M14" s="13">
        <v>151.19999999999999</v>
      </c>
      <c r="N14" s="13">
        <v>16.5</v>
      </c>
      <c r="O14" s="13">
        <v>11.2</v>
      </c>
      <c r="P14" s="13">
        <v>55.8</v>
      </c>
      <c r="Q14" s="13">
        <v>7.8</v>
      </c>
      <c r="R14" s="13">
        <v>12.7</v>
      </c>
      <c r="S14" s="13">
        <v>15.3</v>
      </c>
      <c r="T14" s="13">
        <v>374.8</v>
      </c>
      <c r="U14" s="13">
        <v>65.900000000000006</v>
      </c>
      <c r="V14" s="13">
        <v>389.3</v>
      </c>
      <c r="W14" s="13">
        <v>130.19999999999999</v>
      </c>
      <c r="X14" s="13">
        <v>216.5</v>
      </c>
      <c r="Y14" s="13">
        <v>650.20000000000005</v>
      </c>
      <c r="Z14" s="13">
        <v>75.8</v>
      </c>
      <c r="AA14" s="13">
        <v>112.6</v>
      </c>
      <c r="AB14" s="13">
        <v>23.9</v>
      </c>
      <c r="AC14" s="13">
        <v>9.3000000000000007</v>
      </c>
      <c r="AD14" s="13">
        <v>5.3</v>
      </c>
      <c r="AE14" s="13">
        <v>82.5</v>
      </c>
      <c r="AF14" s="13">
        <v>7.7</v>
      </c>
      <c r="AG14" s="13">
        <v>100.3</v>
      </c>
      <c r="AH14" s="13">
        <v>238</v>
      </c>
      <c r="AI14" s="13">
        <v>75.7</v>
      </c>
      <c r="AJ14" s="13">
        <v>323.39999999999998</v>
      </c>
      <c r="AK14" s="13">
        <v>261.60000000000002</v>
      </c>
      <c r="AL14" s="13">
        <v>0</v>
      </c>
      <c r="AM14" s="13">
        <v>33181.699999999997</v>
      </c>
      <c r="AN14" s="13">
        <v>0</v>
      </c>
      <c r="AO14" s="13">
        <v>176.4</v>
      </c>
      <c r="AP14" s="13">
        <v>151</v>
      </c>
      <c r="AQ14" s="13">
        <v>12.1</v>
      </c>
      <c r="AR14" s="13">
        <v>213.7</v>
      </c>
      <c r="AS14" s="13">
        <v>31.1</v>
      </c>
      <c r="AT14" s="13">
        <v>3595.2</v>
      </c>
      <c r="AU14" s="13">
        <v>-7272.9</v>
      </c>
    </row>
    <row r="15" spans="1:47" ht="20.399999999999999" x14ac:dyDescent="0.3">
      <c r="A15" s="11" t="s">
        <v>97</v>
      </c>
      <c r="B15" s="10" t="s">
        <v>8</v>
      </c>
      <c r="C15" s="12">
        <v>227.7</v>
      </c>
      <c r="D15" s="12">
        <v>2.6</v>
      </c>
      <c r="E15" s="12">
        <v>12.4</v>
      </c>
      <c r="F15" s="12">
        <v>6.4</v>
      </c>
      <c r="G15" s="12">
        <v>139.9</v>
      </c>
      <c r="H15" s="12">
        <v>10.3</v>
      </c>
      <c r="I15" s="12">
        <v>921.6</v>
      </c>
      <c r="J15" s="12">
        <v>114.9</v>
      </c>
      <c r="K15" s="12">
        <v>1.8</v>
      </c>
      <c r="L15" s="12">
        <v>24.1</v>
      </c>
      <c r="M15" s="12">
        <v>6.6</v>
      </c>
      <c r="N15" s="12">
        <v>12.4</v>
      </c>
      <c r="O15" s="12">
        <v>10.9</v>
      </c>
      <c r="P15" s="12">
        <v>66.3</v>
      </c>
      <c r="Q15" s="12">
        <v>2.4</v>
      </c>
      <c r="R15" s="12">
        <v>2.8</v>
      </c>
      <c r="S15" s="12">
        <v>79.400000000000006</v>
      </c>
      <c r="T15" s="12">
        <v>68.5</v>
      </c>
      <c r="U15" s="12">
        <v>48</v>
      </c>
      <c r="V15" s="12">
        <v>1515.3</v>
      </c>
      <c r="W15" s="12">
        <v>114.7</v>
      </c>
      <c r="X15" s="12">
        <v>1317.5</v>
      </c>
      <c r="Y15" s="12">
        <v>246.9</v>
      </c>
      <c r="Z15" s="12">
        <v>34.799999999999997</v>
      </c>
      <c r="AA15" s="12">
        <v>5.6</v>
      </c>
      <c r="AB15" s="12">
        <v>21.3</v>
      </c>
      <c r="AC15" s="12">
        <v>3.5</v>
      </c>
      <c r="AD15" s="12">
        <v>2</v>
      </c>
      <c r="AE15" s="12">
        <v>22.8</v>
      </c>
      <c r="AF15" s="12">
        <v>233.6</v>
      </c>
      <c r="AG15" s="12">
        <v>70.900000000000006</v>
      </c>
      <c r="AH15" s="12">
        <v>80.3</v>
      </c>
      <c r="AI15" s="12">
        <v>13</v>
      </c>
      <c r="AJ15" s="12">
        <v>28.2</v>
      </c>
      <c r="AK15" s="12">
        <v>112.8</v>
      </c>
      <c r="AL15" s="12">
        <v>0</v>
      </c>
      <c r="AM15" s="12">
        <v>629.29999999999995</v>
      </c>
      <c r="AN15" s="12">
        <v>0</v>
      </c>
      <c r="AO15" s="12">
        <v>24.3</v>
      </c>
      <c r="AP15" s="12">
        <v>66.099999999999994</v>
      </c>
      <c r="AQ15" s="12">
        <v>7.1</v>
      </c>
      <c r="AR15" s="12">
        <v>18.7</v>
      </c>
      <c r="AS15" s="12">
        <v>2.1</v>
      </c>
      <c r="AT15" s="12">
        <v>1946.9</v>
      </c>
      <c r="AU15" s="12">
        <v>-231.7</v>
      </c>
    </row>
    <row r="16" spans="1:47" ht="20.399999999999999" x14ac:dyDescent="0.3">
      <c r="A16" s="11" t="s">
        <v>98</v>
      </c>
      <c r="B16" s="10" t="s">
        <v>8</v>
      </c>
      <c r="C16" s="13">
        <v>188.1</v>
      </c>
      <c r="D16" s="13">
        <v>20.7</v>
      </c>
      <c r="E16" s="13">
        <v>66.3</v>
      </c>
      <c r="F16" s="13">
        <v>5.3</v>
      </c>
      <c r="G16" s="13">
        <v>2522</v>
      </c>
      <c r="H16" s="13">
        <v>454.3</v>
      </c>
      <c r="I16" s="13">
        <v>219.3</v>
      </c>
      <c r="J16" s="13">
        <v>4083.1</v>
      </c>
      <c r="K16" s="13">
        <v>58.6</v>
      </c>
      <c r="L16" s="13">
        <v>898.6</v>
      </c>
      <c r="M16" s="13">
        <v>553.29999999999995</v>
      </c>
      <c r="N16" s="13">
        <v>536.1</v>
      </c>
      <c r="O16" s="13">
        <v>28.2</v>
      </c>
      <c r="P16" s="13">
        <v>389.4</v>
      </c>
      <c r="Q16" s="13">
        <v>372.5</v>
      </c>
      <c r="R16" s="13">
        <v>121.6</v>
      </c>
      <c r="S16" s="13">
        <v>80.400000000000006</v>
      </c>
      <c r="T16" s="13">
        <v>324.2</v>
      </c>
      <c r="U16" s="13">
        <v>32.700000000000003</v>
      </c>
      <c r="V16" s="13">
        <v>302.39999999999998</v>
      </c>
      <c r="W16" s="13">
        <v>180.4</v>
      </c>
      <c r="X16" s="13">
        <v>153.19999999999999</v>
      </c>
      <c r="Y16" s="13">
        <v>1780.9</v>
      </c>
      <c r="Z16" s="13">
        <v>253.2</v>
      </c>
      <c r="AA16" s="13">
        <v>293.10000000000002</v>
      </c>
      <c r="AB16" s="13">
        <v>882.7</v>
      </c>
      <c r="AC16" s="13">
        <v>278.2</v>
      </c>
      <c r="AD16" s="13">
        <v>274.3</v>
      </c>
      <c r="AE16" s="13">
        <v>850.9</v>
      </c>
      <c r="AF16" s="13">
        <v>81.5</v>
      </c>
      <c r="AG16" s="13">
        <v>1398.7</v>
      </c>
      <c r="AH16" s="13">
        <v>1180.5999999999999</v>
      </c>
      <c r="AI16" s="13">
        <v>452.2</v>
      </c>
      <c r="AJ16" s="13">
        <v>532.1</v>
      </c>
      <c r="AK16" s="13">
        <v>634.6</v>
      </c>
      <c r="AL16" s="13">
        <v>0</v>
      </c>
      <c r="AM16" s="13">
        <v>3926.1</v>
      </c>
      <c r="AN16" s="13">
        <v>0.1</v>
      </c>
      <c r="AO16" s="13">
        <v>89.5</v>
      </c>
      <c r="AP16" s="13">
        <v>232.6</v>
      </c>
      <c r="AQ16" s="13">
        <v>-2.9</v>
      </c>
      <c r="AR16" s="13">
        <v>80.900000000000006</v>
      </c>
      <c r="AS16" s="13">
        <v>5.5</v>
      </c>
      <c r="AT16" s="13">
        <v>6840.4</v>
      </c>
      <c r="AU16" s="13">
        <v>-1455.7</v>
      </c>
    </row>
    <row r="17" spans="1:47" ht="20.399999999999999" x14ac:dyDescent="0.3">
      <c r="A17" s="11" t="s">
        <v>99</v>
      </c>
      <c r="B17" s="10" t="s">
        <v>8</v>
      </c>
      <c r="C17" s="12">
        <v>5688.7</v>
      </c>
      <c r="D17" s="12">
        <v>827.5</v>
      </c>
      <c r="E17" s="12">
        <v>1510.3</v>
      </c>
      <c r="F17" s="12">
        <v>143.9</v>
      </c>
      <c r="G17" s="12">
        <v>2877.5</v>
      </c>
      <c r="H17" s="12">
        <v>364.4</v>
      </c>
      <c r="I17" s="12">
        <v>109.2</v>
      </c>
      <c r="J17" s="12">
        <v>672</v>
      </c>
      <c r="K17" s="12">
        <v>33940.1</v>
      </c>
      <c r="L17" s="12">
        <v>8081.3</v>
      </c>
      <c r="M17" s="12">
        <v>1029</v>
      </c>
      <c r="N17" s="12">
        <v>1292.0999999999999</v>
      </c>
      <c r="O17" s="12">
        <v>1540.9</v>
      </c>
      <c r="P17" s="12">
        <v>215.2</v>
      </c>
      <c r="Q17" s="12">
        <v>69.3</v>
      </c>
      <c r="R17" s="12">
        <v>320.10000000000002</v>
      </c>
      <c r="S17" s="12">
        <v>147.6</v>
      </c>
      <c r="T17" s="12">
        <v>502.1</v>
      </c>
      <c r="U17" s="12">
        <v>114.9</v>
      </c>
      <c r="V17" s="12">
        <v>269.7</v>
      </c>
      <c r="W17" s="12">
        <v>1787.7</v>
      </c>
      <c r="X17" s="12">
        <v>2515.1999999999998</v>
      </c>
      <c r="Y17" s="12">
        <v>2028.1</v>
      </c>
      <c r="Z17" s="12">
        <v>21335</v>
      </c>
      <c r="AA17" s="12">
        <v>463.2</v>
      </c>
      <c r="AB17" s="12">
        <v>29.2</v>
      </c>
      <c r="AC17" s="12">
        <v>36.4</v>
      </c>
      <c r="AD17" s="12">
        <v>38.299999999999997</v>
      </c>
      <c r="AE17" s="12">
        <v>419.7</v>
      </c>
      <c r="AF17" s="12">
        <v>148.69999999999999</v>
      </c>
      <c r="AG17" s="12">
        <v>742.5</v>
      </c>
      <c r="AH17" s="12">
        <v>1617.5</v>
      </c>
      <c r="AI17" s="12">
        <v>182.7</v>
      </c>
      <c r="AJ17" s="12">
        <v>614.9</v>
      </c>
      <c r="AK17" s="12">
        <v>473.1</v>
      </c>
      <c r="AL17" s="12">
        <v>0</v>
      </c>
      <c r="AM17" s="12">
        <v>24668</v>
      </c>
      <c r="AN17" s="12">
        <v>0</v>
      </c>
      <c r="AO17" s="12">
        <v>38.700000000000003</v>
      </c>
      <c r="AP17" s="12">
        <v>25.1</v>
      </c>
      <c r="AQ17" s="12">
        <v>44.1</v>
      </c>
      <c r="AR17" s="12">
        <v>186.4</v>
      </c>
      <c r="AS17" s="12">
        <v>15.6</v>
      </c>
      <c r="AT17" s="12">
        <v>4745.1000000000004</v>
      </c>
      <c r="AU17" s="12">
        <v>-8905.2000000000007</v>
      </c>
    </row>
    <row r="18" spans="1:47" ht="20.399999999999999" x14ac:dyDescent="0.3">
      <c r="A18" s="11" t="s">
        <v>100</v>
      </c>
      <c r="B18" s="10" t="s">
        <v>8</v>
      </c>
      <c r="C18" s="13">
        <v>19057.5</v>
      </c>
      <c r="D18" s="13">
        <v>1385.4</v>
      </c>
      <c r="E18" s="13">
        <v>418.3</v>
      </c>
      <c r="F18" s="13">
        <v>50.4</v>
      </c>
      <c r="G18" s="13">
        <v>2524.5</v>
      </c>
      <c r="H18" s="13">
        <v>2288.6999999999998</v>
      </c>
      <c r="I18" s="13">
        <v>422.4</v>
      </c>
      <c r="J18" s="13">
        <v>2499</v>
      </c>
      <c r="K18" s="13">
        <v>6057.7</v>
      </c>
      <c r="L18" s="13">
        <v>29472.799999999999</v>
      </c>
      <c r="M18" s="13">
        <v>6115.7</v>
      </c>
      <c r="N18" s="13">
        <v>1452.5</v>
      </c>
      <c r="O18" s="13">
        <v>1014</v>
      </c>
      <c r="P18" s="13">
        <v>997.2</v>
      </c>
      <c r="Q18" s="13">
        <v>207.7</v>
      </c>
      <c r="R18" s="13">
        <v>1029.4000000000001</v>
      </c>
      <c r="S18" s="13">
        <v>215.2</v>
      </c>
      <c r="T18" s="13">
        <v>849.5</v>
      </c>
      <c r="U18" s="13">
        <v>207.3</v>
      </c>
      <c r="V18" s="13">
        <v>1179.2</v>
      </c>
      <c r="W18" s="13">
        <v>280.2</v>
      </c>
      <c r="X18" s="13">
        <v>2741.7</v>
      </c>
      <c r="Y18" s="13">
        <v>1212.3</v>
      </c>
      <c r="Z18" s="13">
        <v>740.2</v>
      </c>
      <c r="AA18" s="13">
        <v>124.3</v>
      </c>
      <c r="AB18" s="13">
        <v>99.4</v>
      </c>
      <c r="AC18" s="13">
        <v>82.1</v>
      </c>
      <c r="AD18" s="13">
        <v>31.6</v>
      </c>
      <c r="AE18" s="13">
        <v>181.1</v>
      </c>
      <c r="AF18" s="13">
        <v>180</v>
      </c>
      <c r="AG18" s="13">
        <v>565.1</v>
      </c>
      <c r="AH18" s="13">
        <v>553.1</v>
      </c>
      <c r="AI18" s="13">
        <v>329.5</v>
      </c>
      <c r="AJ18" s="13">
        <v>1797.3</v>
      </c>
      <c r="AK18" s="13">
        <v>558.70000000000005</v>
      </c>
      <c r="AL18" s="13">
        <v>0</v>
      </c>
      <c r="AM18" s="13">
        <v>33283.1</v>
      </c>
      <c r="AN18" s="13">
        <v>0.3</v>
      </c>
      <c r="AO18" s="13">
        <v>10168.299999999999</v>
      </c>
      <c r="AP18" s="13">
        <v>1088.4000000000001</v>
      </c>
      <c r="AQ18" s="13">
        <v>27.5</v>
      </c>
      <c r="AR18" s="13">
        <v>144.19999999999999</v>
      </c>
      <c r="AS18" s="13">
        <v>10.6</v>
      </c>
      <c r="AT18" s="13">
        <v>8173.9</v>
      </c>
      <c r="AU18" s="13">
        <v>-30495.7</v>
      </c>
    </row>
    <row r="19" spans="1:47" ht="20.399999999999999" x14ac:dyDescent="0.3">
      <c r="A19" s="11" t="s">
        <v>101</v>
      </c>
      <c r="B19" s="10" t="s">
        <v>8</v>
      </c>
      <c r="C19" s="12">
        <v>316.89999999999998</v>
      </c>
      <c r="D19" s="12">
        <v>46.8</v>
      </c>
      <c r="E19" s="12">
        <v>216.1</v>
      </c>
      <c r="F19" s="12">
        <v>31</v>
      </c>
      <c r="G19" s="12">
        <v>4089.3</v>
      </c>
      <c r="H19" s="12">
        <v>357.3</v>
      </c>
      <c r="I19" s="12">
        <v>63.5</v>
      </c>
      <c r="J19" s="12">
        <v>465.7</v>
      </c>
      <c r="K19" s="12">
        <v>59.6</v>
      </c>
      <c r="L19" s="12">
        <v>1359.2</v>
      </c>
      <c r="M19" s="12">
        <v>4231.3999999999996</v>
      </c>
      <c r="N19" s="12">
        <v>624.20000000000005</v>
      </c>
      <c r="O19" s="12">
        <v>178.3</v>
      </c>
      <c r="P19" s="12">
        <v>244.5</v>
      </c>
      <c r="Q19" s="12">
        <v>372.3</v>
      </c>
      <c r="R19" s="12">
        <v>598.79999999999995</v>
      </c>
      <c r="S19" s="12">
        <v>629</v>
      </c>
      <c r="T19" s="12">
        <v>3840</v>
      </c>
      <c r="U19" s="12">
        <v>259.5</v>
      </c>
      <c r="V19" s="12">
        <v>1055.7</v>
      </c>
      <c r="W19" s="12">
        <v>166.9</v>
      </c>
      <c r="X19" s="12">
        <v>3479.3</v>
      </c>
      <c r="Y19" s="12">
        <v>1502.1</v>
      </c>
      <c r="Z19" s="12">
        <v>2097.6999999999998</v>
      </c>
      <c r="AA19" s="12">
        <v>110.2</v>
      </c>
      <c r="AB19" s="12">
        <v>7.2</v>
      </c>
      <c r="AC19" s="12">
        <v>11.5</v>
      </c>
      <c r="AD19" s="12">
        <v>7.9</v>
      </c>
      <c r="AE19" s="12">
        <v>115</v>
      </c>
      <c r="AF19" s="12">
        <v>81.099999999999994</v>
      </c>
      <c r="AG19" s="12">
        <v>395.5</v>
      </c>
      <c r="AH19" s="12">
        <v>315.8</v>
      </c>
      <c r="AI19" s="12">
        <v>77.7</v>
      </c>
      <c r="AJ19" s="12">
        <v>335.8</v>
      </c>
      <c r="AK19" s="12">
        <v>204.9</v>
      </c>
      <c r="AL19" s="12">
        <v>0</v>
      </c>
      <c r="AM19" s="12">
        <v>4315.3</v>
      </c>
      <c r="AN19" s="12">
        <v>0</v>
      </c>
      <c r="AO19" s="12">
        <v>70.900000000000006</v>
      </c>
      <c r="AP19" s="12">
        <v>440</v>
      </c>
      <c r="AQ19" s="12">
        <v>5.2</v>
      </c>
      <c r="AR19" s="12">
        <v>6</v>
      </c>
      <c r="AS19" s="12">
        <v>1</v>
      </c>
      <c r="AT19" s="12">
        <v>2440.1</v>
      </c>
      <c r="AU19" s="12">
        <v>-4614.6000000000004</v>
      </c>
    </row>
    <row r="20" spans="1:47" ht="20.399999999999999" x14ac:dyDescent="0.3">
      <c r="A20" s="11" t="s">
        <v>102</v>
      </c>
      <c r="B20" s="10" t="s">
        <v>8</v>
      </c>
      <c r="C20" s="13">
        <v>1582.3</v>
      </c>
      <c r="D20" s="13">
        <v>34.6</v>
      </c>
      <c r="E20" s="13">
        <v>110.2</v>
      </c>
      <c r="F20" s="13">
        <v>23.8</v>
      </c>
      <c r="G20" s="13">
        <v>1128.5</v>
      </c>
      <c r="H20" s="13">
        <v>32.6</v>
      </c>
      <c r="I20" s="13">
        <v>2.2000000000000002</v>
      </c>
      <c r="J20" s="13">
        <v>72.599999999999994</v>
      </c>
      <c r="K20" s="13">
        <v>46.4</v>
      </c>
      <c r="L20" s="13">
        <v>469</v>
      </c>
      <c r="M20" s="13">
        <v>145.9</v>
      </c>
      <c r="N20" s="13">
        <v>2812.8</v>
      </c>
      <c r="O20" s="13">
        <v>138.4</v>
      </c>
      <c r="P20" s="13">
        <v>65</v>
      </c>
      <c r="Q20" s="13">
        <v>8.1</v>
      </c>
      <c r="R20" s="13">
        <v>103.6</v>
      </c>
      <c r="S20" s="13">
        <v>110.9</v>
      </c>
      <c r="T20" s="13">
        <v>753.8</v>
      </c>
      <c r="U20" s="13">
        <v>66.099999999999994</v>
      </c>
      <c r="V20" s="13">
        <v>230.1</v>
      </c>
      <c r="W20" s="13">
        <v>527.20000000000005</v>
      </c>
      <c r="X20" s="13">
        <v>15760.3</v>
      </c>
      <c r="Y20" s="13">
        <v>387.1</v>
      </c>
      <c r="Z20" s="13">
        <v>80.5</v>
      </c>
      <c r="AA20" s="13">
        <v>187.1</v>
      </c>
      <c r="AB20" s="13">
        <v>2.8</v>
      </c>
      <c r="AC20" s="13">
        <v>7.7</v>
      </c>
      <c r="AD20" s="13">
        <v>4.2</v>
      </c>
      <c r="AE20" s="13">
        <v>52.6</v>
      </c>
      <c r="AF20" s="13">
        <v>156.9</v>
      </c>
      <c r="AG20" s="13">
        <v>90.7</v>
      </c>
      <c r="AH20" s="13">
        <v>202.5</v>
      </c>
      <c r="AI20" s="13">
        <v>58.2</v>
      </c>
      <c r="AJ20" s="13">
        <v>153.19999999999999</v>
      </c>
      <c r="AK20" s="13">
        <v>110.2</v>
      </c>
      <c r="AL20" s="13">
        <v>0</v>
      </c>
      <c r="AM20" s="13">
        <v>1092.2</v>
      </c>
      <c r="AN20" s="13">
        <v>0</v>
      </c>
      <c r="AO20" s="13">
        <v>49.3</v>
      </c>
      <c r="AP20" s="13">
        <v>139.30000000000001</v>
      </c>
      <c r="AQ20" s="13">
        <v>16.5</v>
      </c>
      <c r="AR20" s="13">
        <v>2.6</v>
      </c>
      <c r="AS20" s="13">
        <v>0.5</v>
      </c>
      <c r="AT20" s="13">
        <v>2037.5</v>
      </c>
      <c r="AU20" s="13">
        <v>-1954.8</v>
      </c>
    </row>
    <row r="21" spans="1:47" ht="20.399999999999999" x14ac:dyDescent="0.3">
      <c r="A21" s="11" t="s">
        <v>103</v>
      </c>
      <c r="B21" s="10" t="s">
        <v>8</v>
      </c>
      <c r="C21" s="12">
        <v>235.5</v>
      </c>
      <c r="D21" s="12">
        <v>355.3</v>
      </c>
      <c r="E21" s="12">
        <v>100.7</v>
      </c>
      <c r="F21" s="12">
        <v>128</v>
      </c>
      <c r="G21" s="12">
        <v>442.4</v>
      </c>
      <c r="H21" s="12">
        <v>21.8</v>
      </c>
      <c r="I21" s="12">
        <v>8.4</v>
      </c>
      <c r="J21" s="12">
        <v>190.8</v>
      </c>
      <c r="K21" s="12">
        <v>35.5</v>
      </c>
      <c r="L21" s="12">
        <v>237.4</v>
      </c>
      <c r="M21" s="12">
        <v>223.5</v>
      </c>
      <c r="N21" s="12">
        <v>248.9</v>
      </c>
      <c r="O21" s="12">
        <v>6350.5</v>
      </c>
      <c r="P21" s="12">
        <v>5558.1</v>
      </c>
      <c r="Q21" s="12">
        <v>81.7</v>
      </c>
      <c r="R21" s="12">
        <v>2888</v>
      </c>
      <c r="S21" s="12">
        <v>2563.8000000000002</v>
      </c>
      <c r="T21" s="12">
        <v>5437</v>
      </c>
      <c r="U21" s="12">
        <v>1086.9000000000001</v>
      </c>
      <c r="V21" s="12">
        <v>1610.5</v>
      </c>
      <c r="W21" s="12">
        <v>229.1</v>
      </c>
      <c r="X21" s="12">
        <v>5213.5</v>
      </c>
      <c r="Y21" s="12">
        <v>415.1</v>
      </c>
      <c r="Z21" s="12">
        <v>95.4</v>
      </c>
      <c r="AA21" s="12">
        <v>45.4</v>
      </c>
      <c r="AB21" s="12">
        <v>5</v>
      </c>
      <c r="AC21" s="12">
        <v>17</v>
      </c>
      <c r="AD21" s="12">
        <v>12</v>
      </c>
      <c r="AE21" s="12">
        <v>67.2</v>
      </c>
      <c r="AF21" s="12">
        <v>44.7</v>
      </c>
      <c r="AG21" s="12">
        <v>147.6</v>
      </c>
      <c r="AH21" s="12">
        <v>124.3</v>
      </c>
      <c r="AI21" s="12">
        <v>44</v>
      </c>
      <c r="AJ21" s="12">
        <v>88.4</v>
      </c>
      <c r="AK21" s="12">
        <v>114.2</v>
      </c>
      <c r="AL21" s="12">
        <v>0</v>
      </c>
      <c r="AM21" s="12">
        <v>989.3</v>
      </c>
      <c r="AN21" s="12">
        <v>0</v>
      </c>
      <c r="AO21" s="12">
        <v>151.5</v>
      </c>
      <c r="AP21" s="12">
        <v>549.79999999999995</v>
      </c>
      <c r="AQ21" s="12">
        <v>33.299999999999997</v>
      </c>
      <c r="AR21" s="12">
        <v>3.5</v>
      </c>
      <c r="AS21" s="12">
        <v>1.4</v>
      </c>
      <c r="AT21" s="12">
        <v>17571.099999999999</v>
      </c>
      <c r="AU21" s="12">
        <v>-5732.7</v>
      </c>
    </row>
    <row r="22" spans="1:47" ht="30.6" x14ac:dyDescent="0.3">
      <c r="A22" s="11" t="s">
        <v>104</v>
      </c>
      <c r="B22" s="10" t="s">
        <v>8</v>
      </c>
      <c r="C22" s="13">
        <v>319.89999999999998</v>
      </c>
      <c r="D22" s="13">
        <v>321.8</v>
      </c>
      <c r="E22" s="13">
        <v>313.89999999999998</v>
      </c>
      <c r="F22" s="13">
        <v>59.6</v>
      </c>
      <c r="G22" s="13">
        <v>2504.1</v>
      </c>
      <c r="H22" s="13">
        <v>68.599999999999994</v>
      </c>
      <c r="I22" s="13">
        <v>119.7</v>
      </c>
      <c r="J22" s="13">
        <v>52.6</v>
      </c>
      <c r="K22" s="13">
        <v>103.1</v>
      </c>
      <c r="L22" s="13">
        <v>719.3</v>
      </c>
      <c r="M22" s="13">
        <v>64</v>
      </c>
      <c r="N22" s="13">
        <v>76.5</v>
      </c>
      <c r="O22" s="13">
        <v>859.9</v>
      </c>
      <c r="P22" s="13">
        <v>2327.3000000000002</v>
      </c>
      <c r="Q22" s="13">
        <v>275.8</v>
      </c>
      <c r="R22" s="13">
        <v>630.70000000000005</v>
      </c>
      <c r="S22" s="13">
        <v>1472.8</v>
      </c>
      <c r="T22" s="13">
        <v>1661.9</v>
      </c>
      <c r="U22" s="13">
        <v>459.5</v>
      </c>
      <c r="V22" s="13">
        <v>1082.3</v>
      </c>
      <c r="W22" s="13">
        <v>746.5</v>
      </c>
      <c r="X22" s="13">
        <v>6169.3</v>
      </c>
      <c r="Y22" s="13">
        <v>618.5</v>
      </c>
      <c r="Z22" s="13">
        <v>170.7</v>
      </c>
      <c r="AA22" s="13">
        <v>434.3</v>
      </c>
      <c r="AB22" s="13">
        <v>6.9</v>
      </c>
      <c r="AC22" s="13">
        <v>17.7</v>
      </c>
      <c r="AD22" s="13">
        <v>8.6999999999999993</v>
      </c>
      <c r="AE22" s="13">
        <v>86.6</v>
      </c>
      <c r="AF22" s="13">
        <v>119.4</v>
      </c>
      <c r="AG22" s="13">
        <v>201.7</v>
      </c>
      <c r="AH22" s="13">
        <v>621.9</v>
      </c>
      <c r="AI22" s="13">
        <v>42</v>
      </c>
      <c r="AJ22" s="13">
        <v>126.8</v>
      </c>
      <c r="AK22" s="13">
        <v>163.30000000000001</v>
      </c>
      <c r="AL22" s="13">
        <v>0</v>
      </c>
      <c r="AM22" s="13">
        <v>3911.2</v>
      </c>
      <c r="AN22" s="13">
        <v>0.1</v>
      </c>
      <c r="AO22" s="13">
        <v>59.3</v>
      </c>
      <c r="AP22" s="13">
        <v>2813.4</v>
      </c>
      <c r="AQ22" s="13">
        <v>-98.1</v>
      </c>
      <c r="AR22" s="13">
        <v>7.6</v>
      </c>
      <c r="AS22" s="13">
        <v>0.6</v>
      </c>
      <c r="AT22" s="13">
        <v>2090.8000000000002</v>
      </c>
      <c r="AU22" s="13">
        <v>-4196.8</v>
      </c>
    </row>
    <row r="23" spans="1:47" ht="20.399999999999999" x14ac:dyDescent="0.3">
      <c r="A23" s="11" t="s">
        <v>105</v>
      </c>
      <c r="B23" s="10" t="s">
        <v>8</v>
      </c>
      <c r="C23" s="12">
        <v>29.9</v>
      </c>
      <c r="D23" s="12">
        <v>115.4</v>
      </c>
      <c r="E23" s="12">
        <v>48.6</v>
      </c>
      <c r="F23" s="12">
        <v>15.2</v>
      </c>
      <c r="G23" s="12">
        <v>48.4</v>
      </c>
      <c r="H23" s="12">
        <v>11.2</v>
      </c>
      <c r="I23" s="12">
        <v>3.2</v>
      </c>
      <c r="J23" s="12">
        <v>125.2</v>
      </c>
      <c r="K23" s="12">
        <v>12.5</v>
      </c>
      <c r="L23" s="12">
        <v>42</v>
      </c>
      <c r="M23" s="12">
        <v>12.6</v>
      </c>
      <c r="N23" s="12">
        <v>11.4</v>
      </c>
      <c r="O23" s="12">
        <v>35.6</v>
      </c>
      <c r="P23" s="12">
        <v>13.3</v>
      </c>
      <c r="Q23" s="12">
        <v>8016</v>
      </c>
      <c r="R23" s="12">
        <v>255.2</v>
      </c>
      <c r="S23" s="12">
        <v>347.5</v>
      </c>
      <c r="T23" s="12">
        <v>257.10000000000002</v>
      </c>
      <c r="U23" s="12">
        <v>134.5</v>
      </c>
      <c r="V23" s="12">
        <v>328.8</v>
      </c>
      <c r="W23" s="12">
        <v>165.4</v>
      </c>
      <c r="X23" s="12">
        <v>310.60000000000002</v>
      </c>
      <c r="Y23" s="12">
        <v>519.5</v>
      </c>
      <c r="Z23" s="12">
        <v>107.7</v>
      </c>
      <c r="AA23" s="12">
        <v>8.3000000000000007</v>
      </c>
      <c r="AB23" s="12">
        <v>88.9</v>
      </c>
      <c r="AC23" s="12">
        <v>113.7</v>
      </c>
      <c r="AD23" s="12">
        <v>622.1</v>
      </c>
      <c r="AE23" s="12">
        <v>322.5</v>
      </c>
      <c r="AF23" s="12">
        <v>24.3</v>
      </c>
      <c r="AG23" s="12">
        <v>427.3</v>
      </c>
      <c r="AH23" s="12">
        <v>785.7</v>
      </c>
      <c r="AI23" s="12">
        <v>312.3</v>
      </c>
      <c r="AJ23" s="12">
        <v>749</v>
      </c>
      <c r="AK23" s="12">
        <v>383.6</v>
      </c>
      <c r="AL23" s="12">
        <v>0</v>
      </c>
      <c r="AM23" s="12">
        <v>14458.2</v>
      </c>
      <c r="AN23" s="12">
        <v>0.1</v>
      </c>
      <c r="AO23" s="12">
        <v>21.8</v>
      </c>
      <c r="AP23" s="12">
        <v>11637.9</v>
      </c>
      <c r="AQ23" s="12">
        <v>-359</v>
      </c>
      <c r="AR23" s="12">
        <v>80.099999999999994</v>
      </c>
      <c r="AS23" s="12">
        <v>6</v>
      </c>
      <c r="AT23" s="12">
        <v>1209.0999999999999</v>
      </c>
      <c r="AU23" s="12">
        <v>-16076.7</v>
      </c>
    </row>
    <row r="24" spans="1:47" ht="13.8" x14ac:dyDescent="0.3">
      <c r="A24" s="11" t="s">
        <v>106</v>
      </c>
      <c r="B24" s="10" t="s">
        <v>8</v>
      </c>
      <c r="C24" s="13">
        <v>70.400000000000006</v>
      </c>
      <c r="D24" s="13">
        <v>76.7</v>
      </c>
      <c r="E24" s="13">
        <v>45.5</v>
      </c>
      <c r="F24" s="13">
        <v>15.7</v>
      </c>
      <c r="G24" s="13">
        <v>112.9</v>
      </c>
      <c r="H24" s="13">
        <v>25.5</v>
      </c>
      <c r="I24" s="13">
        <v>10</v>
      </c>
      <c r="J24" s="13">
        <v>30.5</v>
      </c>
      <c r="K24" s="13">
        <v>11.8</v>
      </c>
      <c r="L24" s="13">
        <v>83.5</v>
      </c>
      <c r="M24" s="13">
        <v>38</v>
      </c>
      <c r="N24" s="13">
        <v>53.8</v>
      </c>
      <c r="O24" s="13">
        <v>90.3</v>
      </c>
      <c r="P24" s="13">
        <v>52.5</v>
      </c>
      <c r="Q24" s="13">
        <v>792.4</v>
      </c>
      <c r="R24" s="13">
        <v>2899.9</v>
      </c>
      <c r="S24" s="13">
        <v>1014.2</v>
      </c>
      <c r="T24" s="13">
        <v>845.9</v>
      </c>
      <c r="U24" s="13">
        <v>255.5</v>
      </c>
      <c r="V24" s="13">
        <v>808.2</v>
      </c>
      <c r="W24" s="13">
        <v>1885.3</v>
      </c>
      <c r="X24" s="13">
        <v>3067.3</v>
      </c>
      <c r="Y24" s="13">
        <v>559.4</v>
      </c>
      <c r="Z24" s="13">
        <v>489.7</v>
      </c>
      <c r="AA24" s="13">
        <v>25.1</v>
      </c>
      <c r="AB24" s="13">
        <v>17.600000000000001</v>
      </c>
      <c r="AC24" s="13">
        <v>233</v>
      </c>
      <c r="AD24" s="13">
        <v>15.8</v>
      </c>
      <c r="AE24" s="13">
        <v>86.7</v>
      </c>
      <c r="AF24" s="13">
        <v>82.2</v>
      </c>
      <c r="AG24" s="13">
        <v>347.7</v>
      </c>
      <c r="AH24" s="13">
        <v>330.7</v>
      </c>
      <c r="AI24" s="13">
        <v>34.200000000000003</v>
      </c>
      <c r="AJ24" s="13">
        <v>152.80000000000001</v>
      </c>
      <c r="AK24" s="13">
        <v>266.89999999999998</v>
      </c>
      <c r="AL24" s="13">
        <v>0</v>
      </c>
      <c r="AM24" s="13">
        <v>7575.5</v>
      </c>
      <c r="AN24" s="13">
        <v>0</v>
      </c>
      <c r="AO24" s="13">
        <v>39.9</v>
      </c>
      <c r="AP24" s="13">
        <v>4964</v>
      </c>
      <c r="AQ24" s="13">
        <v>-155.6</v>
      </c>
      <c r="AR24" s="13">
        <v>26.7</v>
      </c>
      <c r="AS24" s="13">
        <v>2.8</v>
      </c>
      <c r="AT24" s="13">
        <v>2115.5</v>
      </c>
      <c r="AU24" s="13">
        <v>-7711.8</v>
      </c>
    </row>
    <row r="25" spans="1:47" ht="20.399999999999999" x14ac:dyDescent="0.3">
      <c r="A25" s="11" t="s">
        <v>107</v>
      </c>
      <c r="B25" s="10" t="s">
        <v>8</v>
      </c>
      <c r="C25" s="12">
        <v>123.2</v>
      </c>
      <c r="D25" s="12">
        <v>978.4</v>
      </c>
      <c r="E25" s="12">
        <v>1493.3</v>
      </c>
      <c r="F25" s="12">
        <v>168.7</v>
      </c>
      <c r="G25" s="12">
        <v>148</v>
      </c>
      <c r="H25" s="12">
        <v>21</v>
      </c>
      <c r="I25" s="12">
        <v>35.299999999999997</v>
      </c>
      <c r="J25" s="12">
        <v>39.9</v>
      </c>
      <c r="K25" s="12">
        <v>62.3</v>
      </c>
      <c r="L25" s="12">
        <v>87.6</v>
      </c>
      <c r="M25" s="12">
        <v>54.3</v>
      </c>
      <c r="N25" s="12">
        <v>34.4</v>
      </c>
      <c r="O25" s="12">
        <v>147.80000000000001</v>
      </c>
      <c r="P25" s="12">
        <v>123.1</v>
      </c>
      <c r="Q25" s="12">
        <v>152.80000000000001</v>
      </c>
      <c r="R25" s="12">
        <v>292.8</v>
      </c>
      <c r="S25" s="12">
        <v>6346.6</v>
      </c>
      <c r="T25" s="12">
        <v>852.6</v>
      </c>
      <c r="U25" s="12">
        <v>531.6</v>
      </c>
      <c r="V25" s="12">
        <v>2852.6</v>
      </c>
      <c r="W25" s="12">
        <v>205.5</v>
      </c>
      <c r="X25" s="12">
        <v>1679.6</v>
      </c>
      <c r="Y25" s="12">
        <v>671.7</v>
      </c>
      <c r="Z25" s="12">
        <v>253.2</v>
      </c>
      <c r="AA25" s="12">
        <v>25.7</v>
      </c>
      <c r="AB25" s="12">
        <v>9.6</v>
      </c>
      <c r="AC25" s="12">
        <v>39.799999999999997</v>
      </c>
      <c r="AD25" s="12">
        <v>19.5</v>
      </c>
      <c r="AE25" s="12">
        <v>135.19999999999999</v>
      </c>
      <c r="AF25" s="12">
        <v>62.9</v>
      </c>
      <c r="AG25" s="12">
        <v>224.6</v>
      </c>
      <c r="AH25" s="12">
        <v>1260.5999999999999</v>
      </c>
      <c r="AI25" s="12">
        <v>20.3</v>
      </c>
      <c r="AJ25" s="12">
        <v>161.9</v>
      </c>
      <c r="AK25" s="12">
        <v>179</v>
      </c>
      <c r="AL25" s="12">
        <v>0</v>
      </c>
      <c r="AM25" s="12">
        <v>2400.1</v>
      </c>
      <c r="AN25" s="12">
        <v>0.1</v>
      </c>
      <c r="AO25" s="12">
        <v>29.2</v>
      </c>
      <c r="AP25" s="12">
        <v>23166.1</v>
      </c>
      <c r="AQ25" s="12">
        <v>-1036.3</v>
      </c>
      <c r="AR25" s="12">
        <v>7.8</v>
      </c>
      <c r="AS25" s="12">
        <v>0.4</v>
      </c>
      <c r="AT25" s="12">
        <v>5927.6</v>
      </c>
      <c r="AU25" s="12">
        <v>-13488.6</v>
      </c>
    </row>
    <row r="26" spans="1:47" ht="20.399999999999999" x14ac:dyDescent="0.3">
      <c r="A26" s="11" t="s">
        <v>108</v>
      </c>
      <c r="B26" s="10" t="s">
        <v>8</v>
      </c>
      <c r="C26" s="13">
        <v>38.4</v>
      </c>
      <c r="D26" s="13">
        <v>38.299999999999997</v>
      </c>
      <c r="E26" s="13">
        <v>71.099999999999994</v>
      </c>
      <c r="F26" s="13">
        <v>17.5</v>
      </c>
      <c r="G26" s="13">
        <v>88.4</v>
      </c>
      <c r="H26" s="13">
        <v>35.1</v>
      </c>
      <c r="I26" s="13">
        <v>3.4</v>
      </c>
      <c r="J26" s="13">
        <v>7</v>
      </c>
      <c r="K26" s="13">
        <v>5.6</v>
      </c>
      <c r="L26" s="13">
        <v>51.9</v>
      </c>
      <c r="M26" s="13">
        <v>29.4</v>
      </c>
      <c r="N26" s="13">
        <v>34.9</v>
      </c>
      <c r="O26" s="13">
        <v>35.4</v>
      </c>
      <c r="P26" s="13">
        <v>52</v>
      </c>
      <c r="Q26" s="13">
        <v>62.1</v>
      </c>
      <c r="R26" s="13">
        <v>87.7</v>
      </c>
      <c r="S26" s="13">
        <v>221.5</v>
      </c>
      <c r="T26" s="13">
        <v>14763</v>
      </c>
      <c r="U26" s="13">
        <v>162</v>
      </c>
      <c r="V26" s="13">
        <v>103.6</v>
      </c>
      <c r="W26" s="13">
        <v>114.5</v>
      </c>
      <c r="X26" s="13">
        <v>291.3</v>
      </c>
      <c r="Y26" s="13">
        <v>2935.4</v>
      </c>
      <c r="Z26" s="13">
        <v>2752.6</v>
      </c>
      <c r="AA26" s="13">
        <v>16.399999999999999</v>
      </c>
      <c r="AB26" s="13">
        <v>3.8</v>
      </c>
      <c r="AC26" s="13">
        <v>14.6</v>
      </c>
      <c r="AD26" s="13">
        <v>6.8</v>
      </c>
      <c r="AE26" s="13">
        <v>73.8</v>
      </c>
      <c r="AF26" s="13">
        <v>20.3</v>
      </c>
      <c r="AG26" s="13">
        <v>149.4</v>
      </c>
      <c r="AH26" s="13">
        <v>349.4</v>
      </c>
      <c r="AI26" s="13">
        <v>83.5</v>
      </c>
      <c r="AJ26" s="13">
        <v>68.900000000000006</v>
      </c>
      <c r="AK26" s="13">
        <v>84.4</v>
      </c>
      <c r="AL26" s="13">
        <v>0</v>
      </c>
      <c r="AM26" s="13">
        <v>27855.8</v>
      </c>
      <c r="AN26" s="13">
        <v>0</v>
      </c>
      <c r="AO26" s="13">
        <v>63.5</v>
      </c>
      <c r="AP26" s="13">
        <v>17034.599999999999</v>
      </c>
      <c r="AQ26" s="13">
        <v>-594.1</v>
      </c>
      <c r="AR26" s="13">
        <v>51</v>
      </c>
      <c r="AS26" s="13">
        <v>5</v>
      </c>
      <c r="AT26" s="13">
        <v>10884.3</v>
      </c>
      <c r="AU26" s="13">
        <v>-12532.1</v>
      </c>
    </row>
    <row r="27" spans="1:47" ht="13.8" x14ac:dyDescent="0.3">
      <c r="A27" s="11" t="s">
        <v>109</v>
      </c>
      <c r="B27" s="10" t="s">
        <v>8</v>
      </c>
      <c r="C27" s="12">
        <v>47.5</v>
      </c>
      <c r="D27" s="12">
        <v>62.2</v>
      </c>
      <c r="E27" s="12">
        <v>23.6</v>
      </c>
      <c r="F27" s="12">
        <v>2.2999999999999998</v>
      </c>
      <c r="G27" s="12">
        <v>38.700000000000003</v>
      </c>
      <c r="H27" s="12">
        <v>5.4</v>
      </c>
      <c r="I27" s="12">
        <v>2.7</v>
      </c>
      <c r="J27" s="12">
        <v>9.9</v>
      </c>
      <c r="K27" s="12">
        <v>19.2</v>
      </c>
      <c r="L27" s="12">
        <v>20.399999999999999</v>
      </c>
      <c r="M27" s="12">
        <v>5.2</v>
      </c>
      <c r="N27" s="12">
        <v>8</v>
      </c>
      <c r="O27" s="12">
        <v>30.6</v>
      </c>
      <c r="P27" s="12">
        <v>28.5</v>
      </c>
      <c r="Q27" s="12">
        <v>15.9</v>
      </c>
      <c r="R27" s="12">
        <v>38.700000000000003</v>
      </c>
      <c r="S27" s="12">
        <v>171.3</v>
      </c>
      <c r="T27" s="12">
        <v>57.1</v>
      </c>
      <c r="U27" s="12">
        <v>3509.6</v>
      </c>
      <c r="V27" s="12">
        <v>38.4</v>
      </c>
      <c r="W27" s="12">
        <v>17.600000000000001</v>
      </c>
      <c r="X27" s="12">
        <v>232</v>
      </c>
      <c r="Y27" s="12">
        <v>201.5</v>
      </c>
      <c r="Z27" s="12">
        <v>892.1</v>
      </c>
      <c r="AA27" s="12">
        <v>7.8</v>
      </c>
      <c r="AB27" s="12">
        <v>3</v>
      </c>
      <c r="AC27" s="12">
        <v>5.9</v>
      </c>
      <c r="AD27" s="12">
        <v>5.6</v>
      </c>
      <c r="AE27" s="12">
        <v>12.6</v>
      </c>
      <c r="AF27" s="12">
        <v>7.6</v>
      </c>
      <c r="AG27" s="12">
        <v>203.4</v>
      </c>
      <c r="AH27" s="12">
        <v>2808.8</v>
      </c>
      <c r="AI27" s="12">
        <v>9.1</v>
      </c>
      <c r="AJ27" s="12">
        <v>19.3</v>
      </c>
      <c r="AK27" s="12">
        <v>35.299999999999997</v>
      </c>
      <c r="AL27" s="12">
        <v>0</v>
      </c>
      <c r="AM27" s="12">
        <v>4515.7</v>
      </c>
      <c r="AN27" s="12">
        <v>0</v>
      </c>
      <c r="AO27" s="12">
        <v>2150</v>
      </c>
      <c r="AP27" s="12">
        <v>4760.6000000000004</v>
      </c>
      <c r="AQ27" s="12">
        <v>-214.2</v>
      </c>
      <c r="AR27" s="12">
        <v>3.4</v>
      </c>
      <c r="AS27" s="12">
        <v>0.1</v>
      </c>
      <c r="AT27" s="12">
        <v>5643.5</v>
      </c>
      <c r="AU27" s="12">
        <v>-10020</v>
      </c>
    </row>
    <row r="28" spans="1:47" ht="30.6" x14ac:dyDescent="0.3">
      <c r="A28" s="11" t="s">
        <v>110</v>
      </c>
      <c r="B28" s="10" t="s">
        <v>8</v>
      </c>
      <c r="C28" s="13">
        <v>245.9</v>
      </c>
      <c r="D28" s="13">
        <v>741.2</v>
      </c>
      <c r="E28" s="13">
        <v>665.2</v>
      </c>
      <c r="F28" s="13">
        <v>75</v>
      </c>
      <c r="G28" s="13">
        <v>994.3</v>
      </c>
      <c r="H28" s="13">
        <v>414.3</v>
      </c>
      <c r="I28" s="13">
        <v>180.2</v>
      </c>
      <c r="J28" s="13">
        <v>1075.5</v>
      </c>
      <c r="K28" s="13">
        <v>341.4</v>
      </c>
      <c r="L28" s="13">
        <v>903</v>
      </c>
      <c r="M28" s="13">
        <v>204.1</v>
      </c>
      <c r="N28" s="13">
        <v>820.1</v>
      </c>
      <c r="O28" s="13">
        <v>3220.1</v>
      </c>
      <c r="P28" s="13">
        <v>299.2</v>
      </c>
      <c r="Q28" s="13">
        <v>130.69999999999999</v>
      </c>
      <c r="R28" s="13">
        <v>218.9</v>
      </c>
      <c r="S28" s="13">
        <v>514.5</v>
      </c>
      <c r="T28" s="13">
        <v>606.29999999999995</v>
      </c>
      <c r="U28" s="13">
        <v>181.6</v>
      </c>
      <c r="V28" s="13">
        <v>1370.5</v>
      </c>
      <c r="W28" s="13">
        <v>596.29999999999995</v>
      </c>
      <c r="X28" s="13">
        <v>1386.7</v>
      </c>
      <c r="Y28" s="13">
        <v>967.7</v>
      </c>
      <c r="Z28" s="13">
        <v>1098</v>
      </c>
      <c r="AA28" s="13">
        <v>142.80000000000001</v>
      </c>
      <c r="AB28" s="13">
        <v>177.6</v>
      </c>
      <c r="AC28" s="13">
        <v>159.1</v>
      </c>
      <c r="AD28" s="13">
        <v>205.3</v>
      </c>
      <c r="AE28" s="13">
        <v>334.6</v>
      </c>
      <c r="AF28" s="13">
        <v>616.9</v>
      </c>
      <c r="AG28" s="13">
        <v>796.9</v>
      </c>
      <c r="AH28" s="13">
        <v>1118.5999999999999</v>
      </c>
      <c r="AI28" s="13">
        <v>439.5</v>
      </c>
      <c r="AJ28" s="13">
        <v>1935.1</v>
      </c>
      <c r="AK28" s="13">
        <v>345.9</v>
      </c>
      <c r="AL28" s="13">
        <v>0</v>
      </c>
      <c r="AM28" s="13">
        <v>12699.4</v>
      </c>
      <c r="AN28" s="13">
        <v>0.1</v>
      </c>
      <c r="AO28" s="13">
        <v>80.099999999999994</v>
      </c>
      <c r="AP28" s="13">
        <v>6663.6</v>
      </c>
      <c r="AQ28" s="13">
        <v>-221.6</v>
      </c>
      <c r="AR28" s="13">
        <v>205.4</v>
      </c>
      <c r="AS28" s="13">
        <v>22.6</v>
      </c>
      <c r="AT28" s="13">
        <v>1672.7</v>
      </c>
      <c r="AU28" s="13">
        <v>-4445.6000000000004</v>
      </c>
    </row>
    <row r="29" spans="1:47" ht="30.6" x14ac:dyDescent="0.3">
      <c r="A29" s="11" t="s">
        <v>111</v>
      </c>
      <c r="B29" s="10" t="s">
        <v>8</v>
      </c>
      <c r="C29" s="12">
        <v>3771.7</v>
      </c>
      <c r="D29" s="12">
        <v>127.4</v>
      </c>
      <c r="E29" s="12">
        <v>780.1</v>
      </c>
      <c r="F29" s="12">
        <v>126.9</v>
      </c>
      <c r="G29" s="12">
        <v>2709.5</v>
      </c>
      <c r="H29" s="12">
        <v>731</v>
      </c>
      <c r="I29" s="12">
        <v>300.2</v>
      </c>
      <c r="J29" s="12">
        <v>1396.7</v>
      </c>
      <c r="K29" s="12">
        <v>124.1</v>
      </c>
      <c r="L29" s="12">
        <v>2170.6999999999998</v>
      </c>
      <c r="M29" s="12">
        <v>903.6</v>
      </c>
      <c r="N29" s="12">
        <v>1689</v>
      </c>
      <c r="O29" s="12">
        <v>4403.6000000000004</v>
      </c>
      <c r="P29" s="12">
        <v>731.4</v>
      </c>
      <c r="Q29" s="12">
        <v>70.7</v>
      </c>
      <c r="R29" s="12">
        <v>219.2</v>
      </c>
      <c r="S29" s="12">
        <v>237.6</v>
      </c>
      <c r="T29" s="12">
        <v>695.9</v>
      </c>
      <c r="U29" s="12">
        <v>172.5</v>
      </c>
      <c r="V29" s="12">
        <v>223.8</v>
      </c>
      <c r="W29" s="12">
        <v>27179.3</v>
      </c>
      <c r="X29" s="12">
        <v>264.5</v>
      </c>
      <c r="Y29" s="12">
        <v>3999.1</v>
      </c>
      <c r="Z29" s="12">
        <v>1483.1</v>
      </c>
      <c r="AA29" s="12">
        <v>938.4</v>
      </c>
      <c r="AB29" s="12">
        <v>159.80000000000001</v>
      </c>
      <c r="AC29" s="12">
        <v>612.9</v>
      </c>
      <c r="AD29" s="12">
        <v>223.5</v>
      </c>
      <c r="AE29" s="12">
        <v>1079.0999999999999</v>
      </c>
      <c r="AF29" s="12">
        <v>1262.8</v>
      </c>
      <c r="AG29" s="12">
        <v>1390.4</v>
      </c>
      <c r="AH29" s="12">
        <v>3091.5</v>
      </c>
      <c r="AI29" s="12">
        <v>1496.3</v>
      </c>
      <c r="AJ29" s="12">
        <v>2844.5</v>
      </c>
      <c r="AK29" s="12">
        <v>1448.7</v>
      </c>
      <c r="AL29" s="12">
        <v>0</v>
      </c>
      <c r="AM29" s="12">
        <v>29391</v>
      </c>
      <c r="AN29" s="12">
        <v>3.1</v>
      </c>
      <c r="AO29" s="12">
        <v>612.5</v>
      </c>
      <c r="AP29" s="12">
        <v>168.5</v>
      </c>
      <c r="AQ29" s="12">
        <v>1.5</v>
      </c>
      <c r="AR29" s="12">
        <v>5.9</v>
      </c>
      <c r="AS29" s="12">
        <v>1.1000000000000001</v>
      </c>
      <c r="AT29" s="12">
        <v>32.6</v>
      </c>
      <c r="AU29" s="12">
        <v>-1363.5</v>
      </c>
    </row>
    <row r="30" spans="1:47" ht="13.8" x14ac:dyDescent="0.3">
      <c r="A30" s="11" t="s">
        <v>112</v>
      </c>
      <c r="B30" s="10" t="s">
        <v>8</v>
      </c>
      <c r="C30" s="13">
        <v>155.19999999999999</v>
      </c>
      <c r="D30" s="13">
        <v>501.3</v>
      </c>
      <c r="E30" s="13">
        <v>559.5</v>
      </c>
      <c r="F30" s="13">
        <v>66.900000000000006</v>
      </c>
      <c r="G30" s="13">
        <v>21.2</v>
      </c>
      <c r="H30" s="13">
        <v>10.8</v>
      </c>
      <c r="I30" s="13">
        <v>1.1000000000000001</v>
      </c>
      <c r="J30" s="13">
        <v>18</v>
      </c>
      <c r="K30" s="13">
        <v>16.899999999999999</v>
      </c>
      <c r="L30" s="13">
        <v>36</v>
      </c>
      <c r="M30" s="13">
        <v>3.8</v>
      </c>
      <c r="N30" s="13">
        <v>14.3</v>
      </c>
      <c r="O30" s="13">
        <v>547.79999999999995</v>
      </c>
      <c r="P30" s="13">
        <v>22.2</v>
      </c>
      <c r="Q30" s="13">
        <v>26.2</v>
      </c>
      <c r="R30" s="13">
        <v>6.4</v>
      </c>
      <c r="S30" s="13">
        <v>32.1</v>
      </c>
      <c r="T30" s="13">
        <v>102.2</v>
      </c>
      <c r="U30" s="13">
        <v>37.6</v>
      </c>
      <c r="V30" s="13">
        <v>11.9</v>
      </c>
      <c r="W30" s="13">
        <v>289.2</v>
      </c>
      <c r="X30" s="13">
        <v>17704.3</v>
      </c>
      <c r="Y30" s="13">
        <v>1899.1</v>
      </c>
      <c r="Z30" s="13">
        <v>799.4</v>
      </c>
      <c r="AA30" s="13">
        <v>156.30000000000001</v>
      </c>
      <c r="AB30" s="13">
        <v>49.4</v>
      </c>
      <c r="AC30" s="13">
        <v>1257.8</v>
      </c>
      <c r="AD30" s="13">
        <v>179.3</v>
      </c>
      <c r="AE30" s="13">
        <v>874.3</v>
      </c>
      <c r="AF30" s="13">
        <v>4192.1000000000004</v>
      </c>
      <c r="AG30" s="13">
        <v>1021.1</v>
      </c>
      <c r="AH30" s="13">
        <v>4835.1000000000004</v>
      </c>
      <c r="AI30" s="13">
        <v>500.3</v>
      </c>
      <c r="AJ30" s="13">
        <v>1014.7</v>
      </c>
      <c r="AK30" s="13">
        <v>706.8</v>
      </c>
      <c r="AL30" s="13">
        <v>0</v>
      </c>
      <c r="AM30" s="13">
        <v>161.30000000000001</v>
      </c>
      <c r="AN30" s="13">
        <v>0</v>
      </c>
      <c r="AO30" s="13">
        <v>46</v>
      </c>
      <c r="AP30" s="13">
        <v>153632.29999999999</v>
      </c>
      <c r="AQ30" s="13">
        <v>-0.5</v>
      </c>
      <c r="AR30" s="13">
        <v>11.2</v>
      </c>
      <c r="AS30" s="13">
        <v>0.5</v>
      </c>
      <c r="AT30" s="13">
        <v>22.2</v>
      </c>
      <c r="AU30" s="13">
        <v>-224</v>
      </c>
    </row>
    <row r="31" spans="1:47" ht="20.399999999999999" x14ac:dyDescent="0.3">
      <c r="A31" s="11" t="s">
        <v>113</v>
      </c>
      <c r="B31" s="10" t="s">
        <v>8</v>
      </c>
      <c r="C31" s="12">
        <v>8384.6</v>
      </c>
      <c r="D31" s="12">
        <v>1587.1</v>
      </c>
      <c r="E31" s="12">
        <v>1765.9</v>
      </c>
      <c r="F31" s="12">
        <v>308.2</v>
      </c>
      <c r="G31" s="12">
        <v>18297.3</v>
      </c>
      <c r="H31" s="12">
        <v>4154.1000000000004</v>
      </c>
      <c r="I31" s="12">
        <v>414</v>
      </c>
      <c r="J31" s="12">
        <v>1988</v>
      </c>
      <c r="K31" s="12">
        <v>8980.2999999999993</v>
      </c>
      <c r="L31" s="12">
        <v>10603</v>
      </c>
      <c r="M31" s="12">
        <v>2623.2</v>
      </c>
      <c r="N31" s="12">
        <v>1740.6</v>
      </c>
      <c r="O31" s="12">
        <v>2839.8</v>
      </c>
      <c r="P31" s="12">
        <v>1035</v>
      </c>
      <c r="Q31" s="12">
        <v>3657.6</v>
      </c>
      <c r="R31" s="12">
        <v>1874.3</v>
      </c>
      <c r="S31" s="12">
        <v>3927.6</v>
      </c>
      <c r="T31" s="12">
        <v>4206.8</v>
      </c>
      <c r="U31" s="12">
        <v>1395</v>
      </c>
      <c r="V31" s="12">
        <v>3222.6</v>
      </c>
      <c r="W31" s="12">
        <v>5072.3999999999996</v>
      </c>
      <c r="X31" s="12">
        <v>9515.4</v>
      </c>
      <c r="Y31" s="12">
        <v>44040.1</v>
      </c>
      <c r="Z31" s="12">
        <v>14411.2</v>
      </c>
      <c r="AA31" s="12">
        <v>5310.5</v>
      </c>
      <c r="AB31" s="12">
        <v>1801.5</v>
      </c>
      <c r="AC31" s="12">
        <v>3598.9</v>
      </c>
      <c r="AD31" s="12">
        <v>2780.6</v>
      </c>
      <c r="AE31" s="12">
        <v>2977.3</v>
      </c>
      <c r="AF31" s="12">
        <v>662.6</v>
      </c>
      <c r="AG31" s="12">
        <v>9596.2000000000007</v>
      </c>
      <c r="AH31" s="12">
        <v>5890.6</v>
      </c>
      <c r="AI31" s="12">
        <v>2938.7</v>
      </c>
      <c r="AJ31" s="12">
        <v>5585.3</v>
      </c>
      <c r="AK31" s="12">
        <v>3795.8</v>
      </c>
      <c r="AL31" s="12">
        <v>0</v>
      </c>
      <c r="AM31" s="12">
        <v>113680.7</v>
      </c>
      <c r="AN31" s="12">
        <v>12.2</v>
      </c>
      <c r="AO31" s="12">
        <v>7293.3</v>
      </c>
      <c r="AP31" s="12">
        <v>15190.8</v>
      </c>
      <c r="AQ31" s="12">
        <v>-605.5</v>
      </c>
      <c r="AR31" s="12">
        <v>804.4</v>
      </c>
      <c r="AS31" s="12">
        <v>65</v>
      </c>
      <c r="AT31" s="12">
        <v>21901.3</v>
      </c>
      <c r="AU31" s="12">
        <v>-26262.2</v>
      </c>
    </row>
    <row r="32" spans="1:47" ht="20.399999999999999" x14ac:dyDescent="0.3">
      <c r="A32" s="11" t="s">
        <v>114</v>
      </c>
      <c r="B32" s="10" t="s">
        <v>8</v>
      </c>
      <c r="C32" s="13">
        <v>3081.3</v>
      </c>
      <c r="D32" s="13">
        <v>3239.1</v>
      </c>
      <c r="E32" s="13">
        <v>968.6</v>
      </c>
      <c r="F32" s="13">
        <v>119</v>
      </c>
      <c r="G32" s="13">
        <v>10128.4</v>
      </c>
      <c r="H32" s="13">
        <v>1606.6</v>
      </c>
      <c r="I32" s="13">
        <v>360.1</v>
      </c>
      <c r="J32" s="13">
        <v>1617</v>
      </c>
      <c r="K32" s="13">
        <v>3385.9</v>
      </c>
      <c r="L32" s="13">
        <v>4794.8999999999996</v>
      </c>
      <c r="M32" s="13">
        <v>1065.5999999999999</v>
      </c>
      <c r="N32" s="13">
        <v>1128.3</v>
      </c>
      <c r="O32" s="13">
        <v>2422.1</v>
      </c>
      <c r="P32" s="13">
        <v>910.6</v>
      </c>
      <c r="Q32" s="13">
        <v>1371.2</v>
      </c>
      <c r="R32" s="13">
        <v>974.8</v>
      </c>
      <c r="S32" s="13">
        <v>1446</v>
      </c>
      <c r="T32" s="13">
        <v>3091.1</v>
      </c>
      <c r="U32" s="13">
        <v>532.5</v>
      </c>
      <c r="V32" s="13">
        <v>1285</v>
      </c>
      <c r="W32" s="13">
        <v>2160.1</v>
      </c>
      <c r="X32" s="13">
        <v>4509.3999999999996</v>
      </c>
      <c r="Y32" s="13">
        <v>5839.6</v>
      </c>
      <c r="Z32" s="13">
        <v>8548</v>
      </c>
      <c r="AA32" s="13">
        <v>1881.2</v>
      </c>
      <c r="AB32" s="13">
        <v>271.7</v>
      </c>
      <c r="AC32" s="13">
        <v>533.1</v>
      </c>
      <c r="AD32" s="13">
        <v>346.1</v>
      </c>
      <c r="AE32" s="13">
        <v>2841.2</v>
      </c>
      <c r="AF32" s="13">
        <v>254.4</v>
      </c>
      <c r="AG32" s="13">
        <v>2960.6</v>
      </c>
      <c r="AH32" s="13">
        <v>3807.7</v>
      </c>
      <c r="AI32" s="13">
        <v>1695</v>
      </c>
      <c r="AJ32" s="13">
        <v>1529.7</v>
      </c>
      <c r="AK32" s="13">
        <v>1364.2</v>
      </c>
      <c r="AL32" s="13">
        <v>0</v>
      </c>
      <c r="AM32" s="13">
        <v>53675.6</v>
      </c>
      <c r="AN32" s="13">
        <v>3.5</v>
      </c>
      <c r="AO32" s="13">
        <v>5521.8</v>
      </c>
      <c r="AP32" s="13">
        <v>6701.4</v>
      </c>
      <c r="AQ32" s="13">
        <v>-1240.5999999999999</v>
      </c>
      <c r="AR32" s="13">
        <v>1990.7</v>
      </c>
      <c r="AS32" s="13">
        <v>179.6</v>
      </c>
      <c r="AT32" s="13">
        <v>16498.7</v>
      </c>
      <c r="AU32" s="13">
        <v>-12474.9</v>
      </c>
    </row>
    <row r="33" spans="1:47" ht="20.399999999999999" x14ac:dyDescent="0.3">
      <c r="A33" s="11" t="s">
        <v>115</v>
      </c>
      <c r="B33" s="10" t="s">
        <v>8</v>
      </c>
      <c r="C33" s="12">
        <v>94.1</v>
      </c>
      <c r="D33" s="12">
        <v>235</v>
      </c>
      <c r="E33" s="12">
        <v>67</v>
      </c>
      <c r="F33" s="12">
        <v>63.5</v>
      </c>
      <c r="G33" s="12">
        <v>415.6</v>
      </c>
      <c r="H33" s="12">
        <v>43.1</v>
      </c>
      <c r="I33" s="12">
        <v>3.8</v>
      </c>
      <c r="J33" s="12">
        <v>49.3</v>
      </c>
      <c r="K33" s="12">
        <v>20.3</v>
      </c>
      <c r="L33" s="12">
        <v>669.7</v>
      </c>
      <c r="M33" s="12">
        <v>45.4</v>
      </c>
      <c r="N33" s="12">
        <v>32.9</v>
      </c>
      <c r="O33" s="12">
        <v>158.9</v>
      </c>
      <c r="P33" s="12">
        <v>91.8</v>
      </c>
      <c r="Q33" s="12">
        <v>62.2</v>
      </c>
      <c r="R33" s="12">
        <v>46.2</v>
      </c>
      <c r="S33" s="12">
        <v>174.2</v>
      </c>
      <c r="T33" s="12">
        <v>456.6</v>
      </c>
      <c r="U33" s="12">
        <v>117.4</v>
      </c>
      <c r="V33" s="12">
        <v>127.1</v>
      </c>
      <c r="W33" s="12">
        <v>387.8</v>
      </c>
      <c r="X33" s="12">
        <v>436.8</v>
      </c>
      <c r="Y33" s="12">
        <v>2322.1999999999998</v>
      </c>
      <c r="Z33" s="12">
        <v>1242.9000000000001</v>
      </c>
      <c r="AA33" s="12">
        <v>163.4</v>
      </c>
      <c r="AB33" s="12">
        <v>425</v>
      </c>
      <c r="AC33" s="12">
        <v>90.2</v>
      </c>
      <c r="AD33" s="12">
        <v>132.5</v>
      </c>
      <c r="AE33" s="12">
        <v>1774.9</v>
      </c>
      <c r="AF33" s="12">
        <v>331.1</v>
      </c>
      <c r="AG33" s="12">
        <v>5596.6</v>
      </c>
      <c r="AH33" s="12">
        <v>2744.7</v>
      </c>
      <c r="AI33" s="12">
        <v>1852.8</v>
      </c>
      <c r="AJ33" s="12">
        <v>4001.7</v>
      </c>
      <c r="AK33" s="12">
        <v>1674.7</v>
      </c>
      <c r="AL33" s="12">
        <v>0</v>
      </c>
      <c r="AM33" s="12">
        <v>48299.7</v>
      </c>
      <c r="AN33" s="12">
        <v>0.4</v>
      </c>
      <c r="AO33" s="12">
        <v>50.3</v>
      </c>
      <c r="AP33" s="12">
        <v>27.6</v>
      </c>
      <c r="AQ33" s="12">
        <v>0</v>
      </c>
      <c r="AR33" s="12">
        <v>5605.9</v>
      </c>
      <c r="AS33" s="12">
        <v>435.9</v>
      </c>
      <c r="AT33" s="12">
        <v>23.3</v>
      </c>
      <c r="AU33" s="12">
        <v>-5732.8</v>
      </c>
    </row>
    <row r="34" spans="1:47" ht="20.399999999999999" x14ac:dyDescent="0.3">
      <c r="A34" s="11" t="s">
        <v>116</v>
      </c>
      <c r="B34" s="10" t="s">
        <v>8</v>
      </c>
      <c r="C34" s="13">
        <v>16.399999999999999</v>
      </c>
      <c r="D34" s="13">
        <v>20.2</v>
      </c>
      <c r="E34" s="13">
        <v>8.8000000000000007</v>
      </c>
      <c r="F34" s="13">
        <v>1.6</v>
      </c>
      <c r="G34" s="13">
        <v>26.7</v>
      </c>
      <c r="H34" s="13">
        <v>3.4</v>
      </c>
      <c r="I34" s="13">
        <v>0.8</v>
      </c>
      <c r="J34" s="13">
        <v>15.5</v>
      </c>
      <c r="K34" s="13">
        <v>4.8</v>
      </c>
      <c r="L34" s="13">
        <v>50.8</v>
      </c>
      <c r="M34" s="13">
        <v>3.9</v>
      </c>
      <c r="N34" s="13">
        <v>2.4</v>
      </c>
      <c r="O34" s="13">
        <v>3.9</v>
      </c>
      <c r="P34" s="13">
        <v>3.2</v>
      </c>
      <c r="Q34" s="13">
        <v>6.9</v>
      </c>
      <c r="R34" s="13">
        <v>2.7</v>
      </c>
      <c r="S34" s="13">
        <v>3.6</v>
      </c>
      <c r="T34" s="13">
        <v>14.9</v>
      </c>
      <c r="U34" s="13">
        <v>45.6</v>
      </c>
      <c r="V34" s="13">
        <v>7.5</v>
      </c>
      <c r="W34" s="13">
        <v>77.599999999999994</v>
      </c>
      <c r="X34" s="13">
        <v>17.5</v>
      </c>
      <c r="Y34" s="13">
        <v>1479.4</v>
      </c>
      <c r="Z34" s="13">
        <v>66.3</v>
      </c>
      <c r="AA34" s="13">
        <v>20.399999999999999</v>
      </c>
      <c r="AB34" s="13">
        <v>3085.2</v>
      </c>
      <c r="AC34" s="13">
        <v>4042.2</v>
      </c>
      <c r="AD34" s="13">
        <v>25.4</v>
      </c>
      <c r="AE34" s="13">
        <v>796.7</v>
      </c>
      <c r="AF34" s="13">
        <v>70.599999999999994</v>
      </c>
      <c r="AG34" s="13">
        <v>3856.6</v>
      </c>
      <c r="AH34" s="13">
        <v>1075.3</v>
      </c>
      <c r="AI34" s="13">
        <v>1102.7</v>
      </c>
      <c r="AJ34" s="13">
        <v>347.3</v>
      </c>
      <c r="AK34" s="13">
        <v>1265.2</v>
      </c>
      <c r="AL34" s="13">
        <v>0</v>
      </c>
      <c r="AM34" s="13">
        <v>3135.5</v>
      </c>
      <c r="AN34" s="13">
        <v>0.4</v>
      </c>
      <c r="AO34" s="13">
        <v>18.8</v>
      </c>
      <c r="AP34" s="13">
        <v>152.30000000000001</v>
      </c>
      <c r="AQ34" s="13">
        <v>0.7</v>
      </c>
      <c r="AR34" s="13">
        <v>97.3</v>
      </c>
      <c r="AS34" s="13">
        <v>4.0999999999999996</v>
      </c>
      <c r="AT34" s="13">
        <v>190</v>
      </c>
      <c r="AU34" s="13">
        <v>-1839.9</v>
      </c>
    </row>
    <row r="35" spans="1:47" ht="13.8" x14ac:dyDescent="0.3">
      <c r="A35" s="11" t="s">
        <v>117</v>
      </c>
      <c r="B35" s="10" t="s">
        <v>8</v>
      </c>
      <c r="C35" s="12">
        <v>24.4</v>
      </c>
      <c r="D35" s="12">
        <v>164.9</v>
      </c>
      <c r="E35" s="12">
        <v>54.8</v>
      </c>
      <c r="F35" s="12">
        <v>19.3</v>
      </c>
      <c r="G35" s="12">
        <v>907.5</v>
      </c>
      <c r="H35" s="12">
        <v>339.2</v>
      </c>
      <c r="I35" s="12">
        <v>28.3</v>
      </c>
      <c r="J35" s="12">
        <v>209.8</v>
      </c>
      <c r="K35" s="12">
        <v>99.1</v>
      </c>
      <c r="L35" s="12">
        <v>292.8</v>
      </c>
      <c r="M35" s="12">
        <v>93</v>
      </c>
      <c r="N35" s="12">
        <v>155</v>
      </c>
      <c r="O35" s="12">
        <v>86.5</v>
      </c>
      <c r="P35" s="12">
        <v>135.1</v>
      </c>
      <c r="Q35" s="12">
        <v>276.7</v>
      </c>
      <c r="R35" s="12">
        <v>139</v>
      </c>
      <c r="S35" s="12">
        <v>144.30000000000001</v>
      </c>
      <c r="T35" s="12">
        <v>853.6</v>
      </c>
      <c r="U35" s="12">
        <v>46.8</v>
      </c>
      <c r="V35" s="12">
        <v>184.1</v>
      </c>
      <c r="W35" s="12">
        <v>190.4</v>
      </c>
      <c r="X35" s="12">
        <v>364.8</v>
      </c>
      <c r="Y35" s="12">
        <v>1690.5</v>
      </c>
      <c r="Z35" s="12">
        <v>605.79999999999995</v>
      </c>
      <c r="AA35" s="12">
        <v>204.8</v>
      </c>
      <c r="AB35" s="12">
        <v>100.2</v>
      </c>
      <c r="AC35" s="12">
        <v>6058.4</v>
      </c>
      <c r="AD35" s="12">
        <v>317.89999999999998</v>
      </c>
      <c r="AE35" s="12">
        <v>1826.4</v>
      </c>
      <c r="AF35" s="12">
        <v>129.80000000000001</v>
      </c>
      <c r="AG35" s="12">
        <v>1475.3</v>
      </c>
      <c r="AH35" s="12">
        <v>1902.3</v>
      </c>
      <c r="AI35" s="12">
        <v>740.4</v>
      </c>
      <c r="AJ35" s="12">
        <v>683.3</v>
      </c>
      <c r="AK35" s="12">
        <v>633.79999999999995</v>
      </c>
      <c r="AL35" s="12">
        <v>0</v>
      </c>
      <c r="AM35" s="12">
        <v>27658.7</v>
      </c>
      <c r="AN35" s="12">
        <v>0.1</v>
      </c>
      <c r="AO35" s="12">
        <v>40.799999999999997</v>
      </c>
      <c r="AP35" s="12">
        <v>118.2</v>
      </c>
      <c r="AQ35" s="12">
        <v>0</v>
      </c>
      <c r="AR35" s="12">
        <v>359</v>
      </c>
      <c r="AS35" s="12">
        <v>25.1</v>
      </c>
      <c r="AT35" s="12">
        <v>346.7</v>
      </c>
      <c r="AU35" s="12">
        <v>-1000.6</v>
      </c>
    </row>
    <row r="36" spans="1:47" ht="20.399999999999999" x14ac:dyDescent="0.3">
      <c r="A36" s="11" t="s">
        <v>118</v>
      </c>
      <c r="B36" s="10" t="s">
        <v>8</v>
      </c>
      <c r="C36" s="13">
        <v>43.8</v>
      </c>
      <c r="D36" s="13">
        <v>162.4</v>
      </c>
      <c r="E36" s="13">
        <v>134.80000000000001</v>
      </c>
      <c r="F36" s="13">
        <v>13.8</v>
      </c>
      <c r="G36" s="13">
        <v>659.1</v>
      </c>
      <c r="H36" s="13">
        <v>53.3</v>
      </c>
      <c r="I36" s="13">
        <v>7.1</v>
      </c>
      <c r="J36" s="13">
        <v>80.900000000000006</v>
      </c>
      <c r="K36" s="13">
        <v>34.4</v>
      </c>
      <c r="L36" s="13">
        <v>460.1</v>
      </c>
      <c r="M36" s="13">
        <v>61</v>
      </c>
      <c r="N36" s="13">
        <v>45.4</v>
      </c>
      <c r="O36" s="13">
        <v>98.7</v>
      </c>
      <c r="P36" s="13">
        <v>59.3</v>
      </c>
      <c r="Q36" s="13">
        <v>114.5</v>
      </c>
      <c r="R36" s="13">
        <v>132.69999999999999</v>
      </c>
      <c r="S36" s="13">
        <v>83.2</v>
      </c>
      <c r="T36" s="13">
        <v>429.8</v>
      </c>
      <c r="U36" s="13">
        <v>69</v>
      </c>
      <c r="V36" s="13">
        <v>90.3</v>
      </c>
      <c r="W36" s="13">
        <v>599.79999999999995</v>
      </c>
      <c r="X36" s="13">
        <v>257.60000000000002</v>
      </c>
      <c r="Y36" s="13">
        <v>2125.8000000000002</v>
      </c>
      <c r="Z36" s="13">
        <v>1123.5999999999999</v>
      </c>
      <c r="AA36" s="13">
        <v>67.3</v>
      </c>
      <c r="AB36" s="13">
        <v>458.4</v>
      </c>
      <c r="AC36" s="13">
        <v>1092.4000000000001</v>
      </c>
      <c r="AD36" s="13">
        <v>2225.3000000000002</v>
      </c>
      <c r="AE36" s="13">
        <v>4618.2</v>
      </c>
      <c r="AF36" s="13">
        <v>170.1</v>
      </c>
      <c r="AG36" s="13">
        <v>2300.6999999999998</v>
      </c>
      <c r="AH36" s="13">
        <v>3041.9</v>
      </c>
      <c r="AI36" s="13">
        <v>812.9</v>
      </c>
      <c r="AJ36" s="13">
        <v>1049</v>
      </c>
      <c r="AK36" s="13">
        <v>952.2</v>
      </c>
      <c r="AL36" s="13">
        <v>0</v>
      </c>
      <c r="AM36" s="13">
        <v>355.9</v>
      </c>
      <c r="AN36" s="13">
        <v>0.2</v>
      </c>
      <c r="AO36" s="13">
        <v>20.399999999999999</v>
      </c>
      <c r="AP36" s="13">
        <v>20456.2</v>
      </c>
      <c r="AQ36" s="13">
        <v>3.1</v>
      </c>
      <c r="AR36" s="13">
        <v>20.100000000000001</v>
      </c>
      <c r="AS36" s="13">
        <v>0.4</v>
      </c>
      <c r="AT36" s="13">
        <v>991.3</v>
      </c>
      <c r="AU36" s="13">
        <v>-7592.3</v>
      </c>
    </row>
    <row r="37" spans="1:47" ht="20.399999999999999" x14ac:dyDescent="0.3">
      <c r="A37" s="11" t="s">
        <v>119</v>
      </c>
      <c r="B37" s="10" t="s">
        <v>8</v>
      </c>
      <c r="C37" s="12">
        <v>3575.9</v>
      </c>
      <c r="D37" s="12">
        <v>1480.9</v>
      </c>
      <c r="E37" s="12">
        <v>879.1</v>
      </c>
      <c r="F37" s="12">
        <v>100.8</v>
      </c>
      <c r="G37" s="12">
        <v>3026.6</v>
      </c>
      <c r="H37" s="12">
        <v>939.6</v>
      </c>
      <c r="I37" s="12">
        <v>164.1</v>
      </c>
      <c r="J37" s="12">
        <v>612.9</v>
      </c>
      <c r="K37" s="12">
        <v>1348.6</v>
      </c>
      <c r="L37" s="12">
        <v>2024.6</v>
      </c>
      <c r="M37" s="12">
        <v>550.9</v>
      </c>
      <c r="N37" s="12">
        <v>563.5</v>
      </c>
      <c r="O37" s="12">
        <v>1427.8</v>
      </c>
      <c r="P37" s="12">
        <v>591.20000000000005</v>
      </c>
      <c r="Q37" s="12">
        <v>453.5</v>
      </c>
      <c r="R37" s="12">
        <v>377.9</v>
      </c>
      <c r="S37" s="12">
        <v>688.9</v>
      </c>
      <c r="T37" s="12">
        <v>1344.2</v>
      </c>
      <c r="U37" s="12">
        <v>346.4</v>
      </c>
      <c r="V37" s="12">
        <v>731.6</v>
      </c>
      <c r="W37" s="12">
        <v>1882.3</v>
      </c>
      <c r="X37" s="12">
        <v>3645.4</v>
      </c>
      <c r="Y37" s="12">
        <v>7222.1</v>
      </c>
      <c r="Z37" s="12">
        <v>4640.7</v>
      </c>
      <c r="AA37" s="12">
        <v>1063.9000000000001</v>
      </c>
      <c r="AB37" s="12">
        <v>318</v>
      </c>
      <c r="AC37" s="12">
        <v>982.3</v>
      </c>
      <c r="AD37" s="12">
        <v>738.6</v>
      </c>
      <c r="AE37" s="12">
        <v>28129.7</v>
      </c>
      <c r="AF37" s="12">
        <v>5886.5</v>
      </c>
      <c r="AG37" s="12">
        <v>4312.3</v>
      </c>
      <c r="AH37" s="12">
        <v>4612.8</v>
      </c>
      <c r="AI37" s="12">
        <v>1713.4</v>
      </c>
      <c r="AJ37" s="12">
        <v>2060.4</v>
      </c>
      <c r="AK37" s="12">
        <v>1721.3</v>
      </c>
      <c r="AL37" s="12">
        <v>0</v>
      </c>
      <c r="AM37" s="12">
        <v>86690.5</v>
      </c>
      <c r="AN37" s="12">
        <v>33.299999999999997</v>
      </c>
      <c r="AO37" s="12">
        <v>3188.6</v>
      </c>
      <c r="AP37" s="12">
        <v>362.8</v>
      </c>
      <c r="AQ37" s="12">
        <v>7.4</v>
      </c>
      <c r="AR37" s="12">
        <v>320.39999999999998</v>
      </c>
      <c r="AS37" s="12">
        <v>30.7</v>
      </c>
      <c r="AT37" s="12">
        <v>1525.8</v>
      </c>
      <c r="AU37" s="12">
        <v>-6437.8</v>
      </c>
    </row>
    <row r="38" spans="1:47" ht="13.8" x14ac:dyDescent="0.3">
      <c r="A38" s="11" t="s">
        <v>120</v>
      </c>
      <c r="B38" s="10" t="s">
        <v>8</v>
      </c>
      <c r="C38" s="13">
        <v>33.799999999999997</v>
      </c>
      <c r="D38" s="13">
        <v>93.7</v>
      </c>
      <c r="E38" s="13">
        <v>42.9</v>
      </c>
      <c r="F38" s="13">
        <v>10.6</v>
      </c>
      <c r="G38" s="13">
        <v>499.3</v>
      </c>
      <c r="H38" s="13">
        <v>281.7</v>
      </c>
      <c r="I38" s="13">
        <v>12.1</v>
      </c>
      <c r="J38" s="13">
        <v>68.099999999999994</v>
      </c>
      <c r="K38" s="13">
        <v>101.9</v>
      </c>
      <c r="L38" s="13">
        <v>254.9</v>
      </c>
      <c r="M38" s="13">
        <v>119.5</v>
      </c>
      <c r="N38" s="13">
        <v>70.3</v>
      </c>
      <c r="O38" s="13">
        <v>102.8</v>
      </c>
      <c r="P38" s="13">
        <v>90.8</v>
      </c>
      <c r="Q38" s="13">
        <v>68</v>
      </c>
      <c r="R38" s="13">
        <v>38.5</v>
      </c>
      <c r="S38" s="13">
        <v>68.900000000000006</v>
      </c>
      <c r="T38" s="13">
        <v>113.2</v>
      </c>
      <c r="U38" s="13">
        <v>107.6</v>
      </c>
      <c r="V38" s="13">
        <v>97.8</v>
      </c>
      <c r="W38" s="13">
        <v>502.8</v>
      </c>
      <c r="X38" s="13">
        <v>427.6</v>
      </c>
      <c r="Y38" s="13">
        <v>11923.7</v>
      </c>
      <c r="Z38" s="13">
        <v>1301.7</v>
      </c>
      <c r="AA38" s="13">
        <v>1420.8</v>
      </c>
      <c r="AB38" s="13">
        <v>157.19999999999999</v>
      </c>
      <c r="AC38" s="13">
        <v>703.7</v>
      </c>
      <c r="AD38" s="13">
        <v>360.5</v>
      </c>
      <c r="AE38" s="13">
        <v>2871.6</v>
      </c>
      <c r="AF38" s="13">
        <v>1343.7</v>
      </c>
      <c r="AG38" s="13">
        <v>3350.3</v>
      </c>
      <c r="AH38" s="13">
        <v>3520.4</v>
      </c>
      <c r="AI38" s="13">
        <v>1593.8</v>
      </c>
      <c r="AJ38" s="13">
        <v>2528.6</v>
      </c>
      <c r="AK38" s="13">
        <v>1795.6</v>
      </c>
      <c r="AL38" s="13">
        <v>0</v>
      </c>
      <c r="AM38" s="13">
        <v>120381.8</v>
      </c>
      <c r="AN38" s="13">
        <v>0.1</v>
      </c>
      <c r="AO38" s="13">
        <v>7917</v>
      </c>
      <c r="AP38" s="13">
        <v>4463.1000000000004</v>
      </c>
      <c r="AQ38" s="13">
        <v>6.7</v>
      </c>
      <c r="AR38" s="13">
        <v>804</v>
      </c>
      <c r="AS38" s="13">
        <v>72.8</v>
      </c>
      <c r="AT38" s="13">
        <v>1163.2</v>
      </c>
      <c r="AU38" s="13">
        <v>-1964.2</v>
      </c>
    </row>
    <row r="39" spans="1:47" ht="20.399999999999999" x14ac:dyDescent="0.3">
      <c r="A39" s="11" t="s">
        <v>121</v>
      </c>
      <c r="B39" s="10" t="s">
        <v>8</v>
      </c>
      <c r="C39" s="12">
        <v>2556.5</v>
      </c>
      <c r="D39" s="12">
        <v>6983.4</v>
      </c>
      <c r="E39" s="12">
        <v>2295.8000000000002</v>
      </c>
      <c r="F39" s="12">
        <v>367.8</v>
      </c>
      <c r="G39" s="12">
        <v>14876.8</v>
      </c>
      <c r="H39" s="12">
        <v>1293.5</v>
      </c>
      <c r="I39" s="12">
        <v>334.7</v>
      </c>
      <c r="J39" s="12">
        <v>1840.2</v>
      </c>
      <c r="K39" s="12">
        <v>3753.6</v>
      </c>
      <c r="L39" s="12">
        <v>8745.4</v>
      </c>
      <c r="M39" s="12">
        <v>1670.2</v>
      </c>
      <c r="N39" s="12">
        <v>1832.3</v>
      </c>
      <c r="O39" s="12">
        <v>1886.5</v>
      </c>
      <c r="P39" s="12">
        <v>1559.1</v>
      </c>
      <c r="Q39" s="12">
        <v>2481.4</v>
      </c>
      <c r="R39" s="12">
        <v>1612.5</v>
      </c>
      <c r="S39" s="12">
        <v>2524.4</v>
      </c>
      <c r="T39" s="12">
        <v>5586.7</v>
      </c>
      <c r="U39" s="12">
        <v>1020.7</v>
      </c>
      <c r="V39" s="12">
        <v>2779.1</v>
      </c>
      <c r="W39" s="12">
        <v>4072.9</v>
      </c>
      <c r="X39" s="12">
        <v>7901.8</v>
      </c>
      <c r="Y39" s="12">
        <v>19570.8</v>
      </c>
      <c r="Z39" s="12">
        <v>13115.3</v>
      </c>
      <c r="AA39" s="12">
        <v>2785.3</v>
      </c>
      <c r="AB39" s="12">
        <v>1924.3</v>
      </c>
      <c r="AC39" s="12">
        <v>5452.2</v>
      </c>
      <c r="AD39" s="12">
        <v>3335.2</v>
      </c>
      <c r="AE39" s="12">
        <v>11114</v>
      </c>
      <c r="AF39" s="12">
        <v>1424.8</v>
      </c>
      <c r="AG39" s="12">
        <v>23937.9</v>
      </c>
      <c r="AH39" s="12">
        <v>8635</v>
      </c>
      <c r="AI39" s="12">
        <v>6256.7</v>
      </c>
      <c r="AJ39" s="12">
        <v>5620.8</v>
      </c>
      <c r="AK39" s="12">
        <v>4593.7</v>
      </c>
      <c r="AL39" s="12">
        <v>0</v>
      </c>
      <c r="AM39" s="12">
        <v>8227.5</v>
      </c>
      <c r="AN39" s="12">
        <v>216.2</v>
      </c>
      <c r="AO39" s="12">
        <v>10025.6</v>
      </c>
      <c r="AP39" s="12">
        <v>5068.1000000000004</v>
      </c>
      <c r="AQ39" s="12">
        <v>88.1</v>
      </c>
      <c r="AR39" s="12">
        <v>449.9</v>
      </c>
      <c r="AS39" s="12">
        <v>27.3</v>
      </c>
      <c r="AT39" s="12">
        <v>12986.1</v>
      </c>
      <c r="AU39" s="12">
        <v>-27033.5</v>
      </c>
    </row>
    <row r="40" spans="1:47" ht="30.6" x14ac:dyDescent="0.3">
      <c r="A40" s="11" t="s">
        <v>122</v>
      </c>
      <c r="B40" s="10" t="s">
        <v>8</v>
      </c>
      <c r="C40" s="13">
        <v>108.8</v>
      </c>
      <c r="D40" s="13">
        <v>137.6</v>
      </c>
      <c r="E40" s="13">
        <v>88.5</v>
      </c>
      <c r="F40" s="13">
        <v>12.1</v>
      </c>
      <c r="G40" s="13">
        <v>536.79999999999995</v>
      </c>
      <c r="H40" s="13">
        <v>50.2</v>
      </c>
      <c r="I40" s="13">
        <v>11</v>
      </c>
      <c r="J40" s="13">
        <v>55.9</v>
      </c>
      <c r="K40" s="13">
        <v>132.4</v>
      </c>
      <c r="L40" s="13">
        <v>364.2</v>
      </c>
      <c r="M40" s="13">
        <v>57.2</v>
      </c>
      <c r="N40" s="13">
        <v>58.8</v>
      </c>
      <c r="O40" s="13">
        <v>127</v>
      </c>
      <c r="P40" s="13">
        <v>37.9</v>
      </c>
      <c r="Q40" s="13">
        <v>66.400000000000006</v>
      </c>
      <c r="R40" s="13">
        <v>64.599999999999994</v>
      </c>
      <c r="S40" s="13">
        <v>82.7</v>
      </c>
      <c r="T40" s="13">
        <v>176.8</v>
      </c>
      <c r="U40" s="13">
        <v>29.4</v>
      </c>
      <c r="V40" s="13">
        <v>47.8</v>
      </c>
      <c r="W40" s="13">
        <v>179.4</v>
      </c>
      <c r="X40" s="13">
        <v>176</v>
      </c>
      <c r="Y40" s="13">
        <v>613</v>
      </c>
      <c r="Z40" s="13">
        <v>243</v>
      </c>
      <c r="AA40" s="13">
        <v>55.8</v>
      </c>
      <c r="AB40" s="13">
        <v>41.9</v>
      </c>
      <c r="AC40" s="13">
        <v>82.6</v>
      </c>
      <c r="AD40" s="13">
        <v>69.900000000000006</v>
      </c>
      <c r="AE40" s="13">
        <v>487.3</v>
      </c>
      <c r="AF40" s="13">
        <v>73.400000000000006</v>
      </c>
      <c r="AG40" s="13">
        <v>570.9</v>
      </c>
      <c r="AH40" s="13">
        <v>903.1</v>
      </c>
      <c r="AI40" s="13">
        <v>117.4</v>
      </c>
      <c r="AJ40" s="13">
        <v>548.6</v>
      </c>
      <c r="AK40" s="13">
        <v>247.1</v>
      </c>
      <c r="AL40" s="13">
        <v>0</v>
      </c>
      <c r="AM40" s="13">
        <v>10084.5</v>
      </c>
      <c r="AN40" s="13">
        <v>39.4</v>
      </c>
      <c r="AO40" s="13">
        <v>196719.4</v>
      </c>
      <c r="AP40" s="13">
        <v>3625.1</v>
      </c>
      <c r="AQ40" s="13">
        <v>-61.3</v>
      </c>
      <c r="AR40" s="13">
        <v>24.3</v>
      </c>
      <c r="AS40" s="13">
        <v>11.4</v>
      </c>
      <c r="AT40" s="13">
        <v>849.9</v>
      </c>
      <c r="AU40" s="13">
        <v>-210.2</v>
      </c>
    </row>
    <row r="41" spans="1:47" ht="13.8" x14ac:dyDescent="0.3">
      <c r="A41" s="11" t="s">
        <v>123</v>
      </c>
      <c r="B41" s="10" t="s">
        <v>8</v>
      </c>
      <c r="C41" s="12">
        <v>5.6</v>
      </c>
      <c r="D41" s="12">
        <v>10.9</v>
      </c>
      <c r="E41" s="12">
        <v>29.8</v>
      </c>
      <c r="F41" s="12">
        <v>0.9</v>
      </c>
      <c r="G41" s="12">
        <v>54.6</v>
      </c>
      <c r="H41" s="12">
        <v>7.4</v>
      </c>
      <c r="I41" s="12">
        <v>1.9</v>
      </c>
      <c r="J41" s="12">
        <v>9.9</v>
      </c>
      <c r="K41" s="12">
        <v>4</v>
      </c>
      <c r="L41" s="12">
        <v>84.9</v>
      </c>
      <c r="M41" s="12">
        <v>7.1</v>
      </c>
      <c r="N41" s="12">
        <v>6.3</v>
      </c>
      <c r="O41" s="12">
        <v>43.1</v>
      </c>
      <c r="P41" s="12">
        <v>8.1</v>
      </c>
      <c r="Q41" s="12">
        <v>9.9</v>
      </c>
      <c r="R41" s="12">
        <v>21.2</v>
      </c>
      <c r="S41" s="12">
        <v>20.8</v>
      </c>
      <c r="T41" s="12">
        <v>70.8</v>
      </c>
      <c r="U41" s="12">
        <v>2.8</v>
      </c>
      <c r="V41" s="12">
        <v>6.6</v>
      </c>
      <c r="W41" s="12">
        <v>52.2</v>
      </c>
      <c r="X41" s="12">
        <v>12.5</v>
      </c>
      <c r="Y41" s="12">
        <v>133.69999999999999</v>
      </c>
      <c r="Z41" s="12">
        <v>103.6</v>
      </c>
      <c r="AA41" s="12">
        <v>4.5999999999999996</v>
      </c>
      <c r="AB41" s="12">
        <v>3.7</v>
      </c>
      <c r="AC41" s="12">
        <v>27.1</v>
      </c>
      <c r="AD41" s="12">
        <v>16.600000000000001</v>
      </c>
      <c r="AE41" s="12">
        <v>268.89999999999998</v>
      </c>
      <c r="AF41" s="12">
        <v>8.9</v>
      </c>
      <c r="AG41" s="12">
        <v>385.5</v>
      </c>
      <c r="AH41" s="12">
        <v>343.4</v>
      </c>
      <c r="AI41" s="12">
        <v>54.7</v>
      </c>
      <c r="AJ41" s="12">
        <v>202.4</v>
      </c>
      <c r="AK41" s="12">
        <v>127.4</v>
      </c>
      <c r="AL41" s="12">
        <v>0</v>
      </c>
      <c r="AM41" s="12">
        <v>26373.599999999999</v>
      </c>
      <c r="AN41" s="12">
        <v>7.4</v>
      </c>
      <c r="AO41" s="12">
        <v>93661</v>
      </c>
      <c r="AP41" s="12">
        <v>4887.2</v>
      </c>
      <c r="AQ41" s="12">
        <v>0.4</v>
      </c>
      <c r="AR41" s="12">
        <v>1792.8</v>
      </c>
      <c r="AS41" s="12">
        <v>29.3</v>
      </c>
      <c r="AT41" s="12">
        <v>211.9</v>
      </c>
      <c r="AU41" s="12">
        <v>-2088.6</v>
      </c>
    </row>
    <row r="42" spans="1:47" ht="20.399999999999999" x14ac:dyDescent="0.3">
      <c r="A42" s="11" t="s">
        <v>124</v>
      </c>
      <c r="B42" s="10" t="s">
        <v>8</v>
      </c>
      <c r="C42" s="13">
        <v>20</v>
      </c>
      <c r="D42" s="13">
        <v>1.4</v>
      </c>
      <c r="E42" s="13">
        <v>4.5</v>
      </c>
      <c r="F42" s="13">
        <v>0.3</v>
      </c>
      <c r="G42" s="13">
        <v>8.3000000000000007</v>
      </c>
      <c r="H42" s="13">
        <v>2.5</v>
      </c>
      <c r="I42" s="13">
        <v>0.2</v>
      </c>
      <c r="J42" s="13">
        <v>1.2</v>
      </c>
      <c r="K42" s="13">
        <v>3.3</v>
      </c>
      <c r="L42" s="13">
        <v>5.3</v>
      </c>
      <c r="M42" s="13">
        <v>1.5</v>
      </c>
      <c r="N42" s="13">
        <v>1</v>
      </c>
      <c r="O42" s="13">
        <v>2.7</v>
      </c>
      <c r="P42" s="13">
        <v>1</v>
      </c>
      <c r="Q42" s="13">
        <v>2.6</v>
      </c>
      <c r="R42" s="13">
        <v>1</v>
      </c>
      <c r="S42" s="13">
        <v>2.2999999999999998</v>
      </c>
      <c r="T42" s="13">
        <v>3</v>
      </c>
      <c r="U42" s="13">
        <v>9.3000000000000007</v>
      </c>
      <c r="V42" s="13">
        <v>1.9</v>
      </c>
      <c r="W42" s="13">
        <v>54</v>
      </c>
      <c r="X42" s="13">
        <v>5.8</v>
      </c>
      <c r="Y42" s="13">
        <v>587.9</v>
      </c>
      <c r="Z42" s="13">
        <v>30.1</v>
      </c>
      <c r="AA42" s="13">
        <v>6.7</v>
      </c>
      <c r="AB42" s="13">
        <v>1.4</v>
      </c>
      <c r="AC42" s="13">
        <v>4.5</v>
      </c>
      <c r="AD42" s="13">
        <v>2.8</v>
      </c>
      <c r="AE42" s="13">
        <v>614.5</v>
      </c>
      <c r="AF42" s="13">
        <v>35.4</v>
      </c>
      <c r="AG42" s="13">
        <v>521</v>
      </c>
      <c r="AH42" s="13">
        <v>2125.8000000000002</v>
      </c>
      <c r="AI42" s="13">
        <v>10.7</v>
      </c>
      <c r="AJ42" s="13">
        <v>4904.6000000000004</v>
      </c>
      <c r="AK42" s="13">
        <v>795.7</v>
      </c>
      <c r="AL42" s="13">
        <v>0</v>
      </c>
      <c r="AM42" s="13">
        <v>98422.8</v>
      </c>
      <c r="AN42" s="13">
        <v>9914.6</v>
      </c>
      <c r="AO42" s="13">
        <v>4672.6000000000004</v>
      </c>
      <c r="AP42" s="13">
        <v>44.1</v>
      </c>
      <c r="AQ42" s="13">
        <v>-0.2</v>
      </c>
      <c r="AR42" s="13">
        <v>252.3</v>
      </c>
      <c r="AS42" s="13">
        <v>21.7</v>
      </c>
      <c r="AT42" s="13">
        <v>10.7</v>
      </c>
      <c r="AU42" s="13">
        <v>-317.7</v>
      </c>
    </row>
    <row r="43" spans="1:47" ht="30.6" x14ac:dyDescent="0.3">
      <c r="A43" s="11" t="s">
        <v>125</v>
      </c>
      <c r="B43" s="10" t="s">
        <v>8</v>
      </c>
      <c r="C43" s="12">
        <v>66.7</v>
      </c>
      <c r="D43" s="12">
        <v>154.5</v>
      </c>
      <c r="E43" s="12">
        <v>111.1</v>
      </c>
      <c r="F43" s="12">
        <v>24.9</v>
      </c>
      <c r="G43" s="12">
        <v>196.6</v>
      </c>
      <c r="H43" s="12">
        <v>63.9</v>
      </c>
      <c r="I43" s="12">
        <v>15.9</v>
      </c>
      <c r="J43" s="12">
        <v>50.8</v>
      </c>
      <c r="K43" s="12">
        <v>48.9</v>
      </c>
      <c r="L43" s="12">
        <v>104.9</v>
      </c>
      <c r="M43" s="12">
        <v>44.9</v>
      </c>
      <c r="N43" s="12">
        <v>45.5</v>
      </c>
      <c r="O43" s="12">
        <v>53.7</v>
      </c>
      <c r="P43" s="12">
        <v>69.8</v>
      </c>
      <c r="Q43" s="12">
        <v>117.8</v>
      </c>
      <c r="R43" s="12">
        <v>43</v>
      </c>
      <c r="S43" s="12">
        <v>58.2</v>
      </c>
      <c r="T43" s="12">
        <v>121.4</v>
      </c>
      <c r="U43" s="12">
        <v>51.8</v>
      </c>
      <c r="V43" s="12">
        <v>37.9</v>
      </c>
      <c r="W43" s="12">
        <v>299.39999999999998</v>
      </c>
      <c r="X43" s="12">
        <v>75.3</v>
      </c>
      <c r="Y43" s="12">
        <v>1180.4000000000001</v>
      </c>
      <c r="Z43" s="12">
        <v>303.10000000000002</v>
      </c>
      <c r="AA43" s="12">
        <v>128.6</v>
      </c>
      <c r="AB43" s="12">
        <v>99.7</v>
      </c>
      <c r="AC43" s="12">
        <v>1061.2</v>
      </c>
      <c r="AD43" s="12">
        <v>291.5</v>
      </c>
      <c r="AE43" s="12">
        <v>635.5</v>
      </c>
      <c r="AF43" s="12">
        <v>69.099999999999994</v>
      </c>
      <c r="AG43" s="12">
        <v>865.9</v>
      </c>
      <c r="AH43" s="12">
        <v>961.3</v>
      </c>
      <c r="AI43" s="12">
        <v>284</v>
      </c>
      <c r="AJ43" s="12">
        <v>1742.1</v>
      </c>
      <c r="AK43" s="12">
        <v>1903.1</v>
      </c>
      <c r="AL43" s="12">
        <v>0</v>
      </c>
      <c r="AM43" s="12">
        <v>20322.7</v>
      </c>
      <c r="AN43" s="12">
        <v>15788.4</v>
      </c>
      <c r="AO43" s="12">
        <v>7466</v>
      </c>
      <c r="AP43" s="12">
        <v>99.5</v>
      </c>
      <c r="AQ43" s="12">
        <v>0</v>
      </c>
      <c r="AR43" s="12">
        <v>938.8</v>
      </c>
      <c r="AS43" s="12">
        <v>73.099999999999994</v>
      </c>
      <c r="AT43" s="12">
        <v>113</v>
      </c>
      <c r="AU43" s="12">
        <v>-1653.4</v>
      </c>
    </row>
    <row r="44" spans="1:47" ht="20.399999999999999" x14ac:dyDescent="0.3">
      <c r="A44" s="11" t="s">
        <v>126</v>
      </c>
      <c r="B44" s="10" t="s">
        <v>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18634.7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30.6" x14ac:dyDescent="0.3">
      <c r="A45" s="11" t="s">
        <v>127</v>
      </c>
      <c r="B45" s="10" t="s">
        <v>8</v>
      </c>
      <c r="C45" s="12">
        <v>109.8</v>
      </c>
      <c r="D45" s="12">
        <v>36</v>
      </c>
      <c r="E45" s="12">
        <v>25.6</v>
      </c>
      <c r="F45" s="12">
        <v>3.5</v>
      </c>
      <c r="G45" s="12">
        <v>72.900000000000006</v>
      </c>
      <c r="H45" s="12">
        <v>43.2</v>
      </c>
      <c r="I45" s="12">
        <v>2.9</v>
      </c>
      <c r="J45" s="12">
        <v>18.3</v>
      </c>
      <c r="K45" s="12">
        <v>433.7</v>
      </c>
      <c r="L45" s="12">
        <v>163</v>
      </c>
      <c r="M45" s="12">
        <v>31.4</v>
      </c>
      <c r="N45" s="12">
        <v>22.3</v>
      </c>
      <c r="O45" s="12">
        <v>46.7</v>
      </c>
      <c r="P45" s="12">
        <v>14.8</v>
      </c>
      <c r="Q45" s="12">
        <v>44.5</v>
      </c>
      <c r="R45" s="12">
        <v>23.8</v>
      </c>
      <c r="S45" s="12">
        <v>32.200000000000003</v>
      </c>
      <c r="T45" s="12">
        <v>135.4</v>
      </c>
      <c r="U45" s="12">
        <v>21.5</v>
      </c>
      <c r="V45" s="12">
        <v>27.6</v>
      </c>
      <c r="W45" s="12">
        <v>42.6</v>
      </c>
      <c r="X45" s="12">
        <v>85.7</v>
      </c>
      <c r="Y45" s="12">
        <v>81.7</v>
      </c>
      <c r="Z45" s="12">
        <v>279.5</v>
      </c>
      <c r="AA45" s="12">
        <v>64.3</v>
      </c>
      <c r="AB45" s="12">
        <v>3.6</v>
      </c>
      <c r="AC45" s="12">
        <v>8.1999999999999993</v>
      </c>
      <c r="AD45" s="12">
        <v>8.4</v>
      </c>
      <c r="AE45" s="12">
        <v>17</v>
      </c>
      <c r="AF45" s="12">
        <v>3.9</v>
      </c>
      <c r="AG45" s="12">
        <v>37</v>
      </c>
      <c r="AH45" s="12">
        <v>52</v>
      </c>
      <c r="AI45" s="12">
        <v>19.899999999999999</v>
      </c>
      <c r="AJ45" s="12">
        <v>38.299999999999997</v>
      </c>
      <c r="AK45" s="12">
        <v>18.2</v>
      </c>
      <c r="AL45" s="12">
        <v>0</v>
      </c>
      <c r="AM45" s="12">
        <v>1233.4000000000001</v>
      </c>
      <c r="AN45" s="12">
        <v>0.3</v>
      </c>
      <c r="AO45" s="12">
        <v>101.7</v>
      </c>
      <c r="AP45" s="12">
        <v>297.7</v>
      </c>
      <c r="AQ45" s="12">
        <v>0</v>
      </c>
      <c r="AR45" s="12">
        <v>818.1</v>
      </c>
      <c r="AS45" s="12">
        <v>0</v>
      </c>
      <c r="AT45" s="12">
        <v>0</v>
      </c>
      <c r="AU45" s="12">
        <v>-4520.7</v>
      </c>
    </row>
    <row r="46" spans="1:47" ht="51" x14ac:dyDescent="0.3">
      <c r="A46" s="11" t="s">
        <v>128</v>
      </c>
      <c r="B46" s="10" t="s">
        <v>8</v>
      </c>
      <c r="C46" s="13">
        <v>6191.3</v>
      </c>
      <c r="D46" s="13">
        <v>1911.3</v>
      </c>
      <c r="E46" s="13">
        <v>1134.2</v>
      </c>
      <c r="F46" s="13">
        <v>183.9</v>
      </c>
      <c r="G46" s="13">
        <v>5462.3</v>
      </c>
      <c r="H46" s="13">
        <v>3122.1</v>
      </c>
      <c r="I46" s="13">
        <v>315.7</v>
      </c>
      <c r="J46" s="13">
        <v>1369</v>
      </c>
      <c r="K46" s="13">
        <v>5484</v>
      </c>
      <c r="L46" s="13">
        <v>6491.3</v>
      </c>
      <c r="M46" s="13">
        <v>1711</v>
      </c>
      <c r="N46" s="13">
        <v>1311.8</v>
      </c>
      <c r="O46" s="13">
        <v>1840.2</v>
      </c>
      <c r="P46" s="13">
        <v>1104</v>
      </c>
      <c r="Q46" s="13">
        <v>2207.4</v>
      </c>
      <c r="R46" s="13">
        <v>1282.3</v>
      </c>
      <c r="S46" s="13">
        <v>1594.7</v>
      </c>
      <c r="T46" s="13">
        <v>4416</v>
      </c>
      <c r="U46" s="13">
        <v>608.79999999999995</v>
      </c>
      <c r="V46" s="13">
        <v>1827.3</v>
      </c>
      <c r="W46" s="13">
        <v>5803</v>
      </c>
      <c r="X46" s="13">
        <v>8984</v>
      </c>
      <c r="Y46" s="13">
        <v>4967</v>
      </c>
      <c r="Z46" s="13">
        <v>5624.9</v>
      </c>
      <c r="AA46" s="13">
        <v>5174.8</v>
      </c>
      <c r="AB46" s="13">
        <v>590.20000000000005</v>
      </c>
      <c r="AC46" s="13">
        <v>2333.4</v>
      </c>
      <c r="AD46" s="13">
        <v>734.7</v>
      </c>
      <c r="AE46" s="13">
        <v>1994.6</v>
      </c>
      <c r="AF46" s="13">
        <v>782.6</v>
      </c>
      <c r="AG46" s="13">
        <v>2985.1</v>
      </c>
      <c r="AH46" s="13">
        <v>3806</v>
      </c>
      <c r="AI46" s="13">
        <v>1864.2</v>
      </c>
      <c r="AJ46" s="13">
        <v>3715.8</v>
      </c>
      <c r="AK46" s="13">
        <v>1654.4</v>
      </c>
      <c r="AL46" s="13">
        <v>0</v>
      </c>
      <c r="AM46" s="13">
        <v>124827.1</v>
      </c>
      <c r="AN46" s="13">
        <v>227.5</v>
      </c>
      <c r="AO46" s="13">
        <v>1592.2</v>
      </c>
      <c r="AP46" s="13">
        <v>22748.400000000001</v>
      </c>
      <c r="AQ46" s="13">
        <v>-1561.9</v>
      </c>
      <c r="AR46" s="13">
        <v>0</v>
      </c>
      <c r="AS46" s="13">
        <v>912.6</v>
      </c>
      <c r="AT46" s="13">
        <v>3912.8</v>
      </c>
      <c r="AU46" s="13">
        <v>0</v>
      </c>
    </row>
    <row r="47" spans="1:47" ht="20.399999999999999" x14ac:dyDescent="0.3">
      <c r="A47" s="11" t="s">
        <v>129</v>
      </c>
      <c r="B47" s="10" t="s">
        <v>8</v>
      </c>
      <c r="C47" s="12">
        <v>68028.399999999994</v>
      </c>
      <c r="D47" s="12">
        <v>27346.2</v>
      </c>
      <c r="E47" s="12">
        <v>15381</v>
      </c>
      <c r="F47" s="12">
        <v>2776.2</v>
      </c>
      <c r="G47" s="12">
        <v>158906.79999999999</v>
      </c>
      <c r="H47" s="12">
        <v>29167.3</v>
      </c>
      <c r="I47" s="12">
        <v>5083.2</v>
      </c>
      <c r="J47" s="12">
        <v>20814.400000000001</v>
      </c>
      <c r="K47" s="12">
        <v>102001.8</v>
      </c>
      <c r="L47" s="12">
        <v>85014.9</v>
      </c>
      <c r="M47" s="12">
        <v>22763.1</v>
      </c>
      <c r="N47" s="12">
        <v>18749.099999999999</v>
      </c>
      <c r="O47" s="12">
        <v>37710.6</v>
      </c>
      <c r="P47" s="12">
        <v>17291.400000000001</v>
      </c>
      <c r="Q47" s="12">
        <v>21654.1</v>
      </c>
      <c r="R47" s="12">
        <v>16656.900000000001</v>
      </c>
      <c r="S47" s="12">
        <v>25172.1</v>
      </c>
      <c r="T47" s="12">
        <v>53353.5</v>
      </c>
      <c r="U47" s="12">
        <v>11804.5</v>
      </c>
      <c r="V47" s="12">
        <v>24078.6</v>
      </c>
      <c r="W47" s="12">
        <v>60840</v>
      </c>
      <c r="X47" s="12">
        <v>102224.5</v>
      </c>
      <c r="Y47" s="12">
        <v>126676</v>
      </c>
      <c r="Z47" s="12">
        <v>84753.8</v>
      </c>
      <c r="AA47" s="12">
        <v>37951.9</v>
      </c>
      <c r="AB47" s="12">
        <v>10904.3</v>
      </c>
      <c r="AC47" s="12">
        <v>29071.3</v>
      </c>
      <c r="AD47" s="12">
        <v>13092.6</v>
      </c>
      <c r="AE47" s="12">
        <v>65939.5</v>
      </c>
      <c r="AF47" s="12">
        <v>18769</v>
      </c>
      <c r="AG47" s="12">
        <v>71445.899999999994</v>
      </c>
      <c r="AH47" s="12">
        <v>64497</v>
      </c>
      <c r="AI47" s="12">
        <v>26513</v>
      </c>
      <c r="AJ47" s="12">
        <v>46818.400000000001</v>
      </c>
      <c r="AK47" s="12">
        <v>29425.4</v>
      </c>
      <c r="AL47" s="12">
        <v>0</v>
      </c>
      <c r="AM47" s="12">
        <v>1113201</v>
      </c>
      <c r="AN47" s="12">
        <v>26248.3</v>
      </c>
      <c r="AO47" s="12">
        <v>356487.7</v>
      </c>
      <c r="AP47" s="12">
        <v>321590</v>
      </c>
      <c r="AQ47" s="12">
        <v>-6346.2</v>
      </c>
      <c r="AR47" s="12">
        <v>16074.8</v>
      </c>
      <c r="AS47" s="12">
        <v>2067.1</v>
      </c>
      <c r="AT47" s="12">
        <v>230018.7</v>
      </c>
      <c r="AU47" s="12">
        <v>-256429.8</v>
      </c>
    </row>
    <row r="48" spans="1:47" ht="13.8" x14ac:dyDescent="0.3">
      <c r="A48" s="11" t="s">
        <v>130</v>
      </c>
      <c r="B48" s="10" t="s">
        <v>8</v>
      </c>
      <c r="C48" s="13">
        <v>77943.7</v>
      </c>
      <c r="D48" s="13">
        <v>20263.3</v>
      </c>
      <c r="E48" s="13">
        <v>11020.3</v>
      </c>
      <c r="F48" s="13">
        <v>2055.6</v>
      </c>
      <c r="G48" s="13">
        <v>37167</v>
      </c>
      <c r="H48" s="13">
        <v>15602.8</v>
      </c>
      <c r="I48" s="13">
        <v>2961.6</v>
      </c>
      <c r="J48" s="13">
        <v>9385.4</v>
      </c>
      <c r="K48" s="13">
        <v>10963.8</v>
      </c>
      <c r="L48" s="13">
        <v>24306.5</v>
      </c>
      <c r="M48" s="13">
        <v>7848.6</v>
      </c>
      <c r="N48" s="13">
        <v>8352.2000000000007</v>
      </c>
      <c r="O48" s="13">
        <v>10324.200000000001</v>
      </c>
      <c r="P48" s="13">
        <v>10324.200000000001</v>
      </c>
      <c r="Q48" s="13">
        <v>4127.8999999999996</v>
      </c>
      <c r="R48" s="13">
        <v>5127.8</v>
      </c>
      <c r="S48" s="13">
        <v>11329.8</v>
      </c>
      <c r="T48" s="13">
        <v>12287.8</v>
      </c>
      <c r="U48" s="13">
        <v>3631.3</v>
      </c>
      <c r="V48" s="13">
        <v>16120.7</v>
      </c>
      <c r="W48" s="13">
        <v>37072.199999999997</v>
      </c>
      <c r="X48" s="13">
        <v>89095.2</v>
      </c>
      <c r="Y48" s="13">
        <v>206385.9</v>
      </c>
      <c r="Z48" s="13">
        <v>68172.100000000006</v>
      </c>
      <c r="AA48" s="13">
        <v>36909.699999999997</v>
      </c>
      <c r="AB48" s="13">
        <v>8427.1</v>
      </c>
      <c r="AC48" s="13">
        <v>19654.8</v>
      </c>
      <c r="AD48" s="13">
        <v>24891.599999999999</v>
      </c>
      <c r="AE48" s="13">
        <v>109940.8</v>
      </c>
      <c r="AF48" s="13">
        <v>150153.70000000001</v>
      </c>
      <c r="AG48" s="13">
        <v>124350.7</v>
      </c>
      <c r="AH48" s="13">
        <v>153241.1</v>
      </c>
      <c r="AI48" s="13">
        <v>100513.8</v>
      </c>
      <c r="AJ48" s="13">
        <v>75976.5</v>
      </c>
      <c r="AK48" s="13">
        <v>25104.7</v>
      </c>
      <c r="AL48" s="13">
        <v>18634.7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8" x14ac:dyDescent="0.3">
      <c r="A49" s="11" t="s">
        <v>131</v>
      </c>
      <c r="B49" s="10" t="s">
        <v>8</v>
      </c>
      <c r="C49" s="12">
        <v>145972.1</v>
      </c>
      <c r="D49" s="12">
        <v>47609.5</v>
      </c>
      <c r="E49" s="12">
        <v>26401.3</v>
      </c>
      <c r="F49" s="12">
        <v>4831.8</v>
      </c>
      <c r="G49" s="12">
        <v>196073.8</v>
      </c>
      <c r="H49" s="12">
        <v>44770</v>
      </c>
      <c r="I49" s="12">
        <v>8044.8</v>
      </c>
      <c r="J49" s="12">
        <v>30199.9</v>
      </c>
      <c r="K49" s="12">
        <v>112965.6</v>
      </c>
      <c r="L49" s="12">
        <v>109321.4</v>
      </c>
      <c r="M49" s="12">
        <v>30611.7</v>
      </c>
      <c r="N49" s="12">
        <v>27101.200000000001</v>
      </c>
      <c r="O49" s="12">
        <v>48034.8</v>
      </c>
      <c r="P49" s="12">
        <v>27615.599999999999</v>
      </c>
      <c r="Q49" s="12">
        <v>25782</v>
      </c>
      <c r="R49" s="12">
        <v>21784.7</v>
      </c>
      <c r="S49" s="12">
        <v>36501.9</v>
      </c>
      <c r="T49" s="12">
        <v>65641.3</v>
      </c>
      <c r="U49" s="12">
        <v>15435.8</v>
      </c>
      <c r="V49" s="12">
        <v>40199.300000000003</v>
      </c>
      <c r="W49" s="12">
        <v>97912.3</v>
      </c>
      <c r="X49" s="12">
        <v>191319.8</v>
      </c>
      <c r="Y49" s="12">
        <v>333062</v>
      </c>
      <c r="Z49" s="12">
        <v>152925.9</v>
      </c>
      <c r="AA49" s="12">
        <v>74861.600000000006</v>
      </c>
      <c r="AB49" s="12">
        <v>19331.400000000001</v>
      </c>
      <c r="AC49" s="12">
        <v>48726.2</v>
      </c>
      <c r="AD49" s="12">
        <v>37984.199999999997</v>
      </c>
      <c r="AE49" s="12">
        <v>175880.3</v>
      </c>
      <c r="AF49" s="12">
        <v>168922.7</v>
      </c>
      <c r="AG49" s="12">
        <v>195796.7</v>
      </c>
      <c r="AH49" s="12">
        <v>217738.1</v>
      </c>
      <c r="AI49" s="12">
        <v>127026.8</v>
      </c>
      <c r="AJ49" s="12">
        <v>122794.9</v>
      </c>
      <c r="AK49" s="12">
        <v>54530.1</v>
      </c>
      <c r="AL49" s="12">
        <v>18634.7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191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24"/>
  <sheetViews>
    <sheetView tabSelected="1" workbookViewId="0">
      <selection activeCell="B7" sqref="B7"/>
    </sheetView>
  </sheetViews>
  <sheetFormatPr defaultRowHeight="14.4" x14ac:dyDescent="0.3"/>
  <cols>
    <col min="1" max="1" width="48.33203125" style="24" customWidth="1"/>
    <col min="2" max="2" width="21.6640625" style="24" customWidth="1"/>
    <col min="3" max="3" width="40.109375" style="24" customWidth="1"/>
    <col min="4" max="4" width="20.33203125" style="24" customWidth="1"/>
    <col min="5" max="5" width="24.109375" style="24" customWidth="1"/>
    <col min="6" max="6" width="21.44140625" style="24" customWidth="1"/>
    <col min="7" max="9" width="20.88671875" style="24" customWidth="1"/>
    <col min="10" max="10" width="19.88671875" style="24" customWidth="1"/>
    <col min="11" max="11" width="23.44140625" style="24" customWidth="1"/>
    <col min="12" max="12" width="22.44140625" style="24" customWidth="1"/>
    <col min="13" max="13" width="20.33203125" style="24" customWidth="1"/>
    <col min="14" max="15" width="18.44140625" style="24" customWidth="1"/>
    <col min="16" max="16" width="23" style="24" customWidth="1"/>
    <col min="17" max="17" width="20.88671875" style="24" customWidth="1"/>
    <col min="18" max="18" width="19.109375" style="24" customWidth="1"/>
    <col min="19" max="19" width="16.5546875" style="24" customWidth="1"/>
    <col min="20" max="16384" width="8.88671875" style="24"/>
  </cols>
  <sheetData>
    <row r="1" spans="1:19" x14ac:dyDescent="0.3">
      <c r="A1" s="27" t="s">
        <v>147</v>
      </c>
    </row>
    <row r="2" spans="1:19" x14ac:dyDescent="0.3">
      <c r="A2" s="28" t="s">
        <v>156</v>
      </c>
    </row>
    <row r="3" spans="1:19" s="33" customFormat="1" ht="29.4" thickBot="1" x14ac:dyDescent="0.35">
      <c r="A3" s="29" t="s">
        <v>157</v>
      </c>
      <c r="B3" s="30" t="s">
        <v>158</v>
      </c>
      <c r="C3" s="29" t="s">
        <v>159</v>
      </c>
      <c r="D3" s="31" t="s">
        <v>148</v>
      </c>
      <c r="E3" s="31" t="s">
        <v>149</v>
      </c>
      <c r="F3" s="32" t="s">
        <v>160</v>
      </c>
      <c r="G3" s="31" t="s">
        <v>161</v>
      </c>
      <c r="H3" s="31" t="s">
        <v>162</v>
      </c>
      <c r="I3" s="32" t="s">
        <v>163</v>
      </c>
      <c r="J3" s="31" t="s">
        <v>164</v>
      </c>
      <c r="K3" s="31" t="s">
        <v>165</v>
      </c>
      <c r="L3" s="32" t="s">
        <v>166</v>
      </c>
      <c r="M3" s="31" t="s">
        <v>167</v>
      </c>
      <c r="N3" s="31" t="s">
        <v>168</v>
      </c>
      <c r="O3" s="32" t="s">
        <v>169</v>
      </c>
      <c r="P3" s="31" t="s">
        <v>170</v>
      </c>
      <c r="Q3" s="31" t="s">
        <v>171</v>
      </c>
      <c r="R3" s="31" t="s">
        <v>172</v>
      </c>
      <c r="S3" s="32" t="s">
        <v>173</v>
      </c>
    </row>
    <row r="4" spans="1:19" ht="15" thickTop="1" x14ac:dyDescent="0.3">
      <c r="A4" s="34" t="s">
        <v>150</v>
      </c>
      <c r="C4" s="34"/>
      <c r="D4" s="35">
        <v>580</v>
      </c>
      <c r="E4" s="35">
        <v>680</v>
      </c>
      <c r="F4" s="36" t="s">
        <v>208</v>
      </c>
      <c r="G4" s="35" t="s">
        <v>209</v>
      </c>
      <c r="H4" s="35">
        <v>2094</v>
      </c>
      <c r="I4" s="36" t="s">
        <v>212</v>
      </c>
      <c r="J4" s="37">
        <v>23003</v>
      </c>
      <c r="K4" s="37" t="s">
        <v>216</v>
      </c>
      <c r="L4" s="38" t="s">
        <v>217</v>
      </c>
      <c r="M4" s="37" t="s">
        <v>218</v>
      </c>
      <c r="N4" s="37" t="s">
        <v>219</v>
      </c>
      <c r="O4" s="38"/>
      <c r="P4" s="37">
        <v>35001</v>
      </c>
      <c r="Q4" s="37">
        <f>P4</f>
        <v>35001</v>
      </c>
      <c r="R4" s="37">
        <v>36801</v>
      </c>
      <c r="S4" s="38"/>
    </row>
    <row r="5" spans="1:19" x14ac:dyDescent="0.3">
      <c r="A5" s="34" t="s">
        <v>151</v>
      </c>
      <c r="C5" s="34"/>
      <c r="D5" s="39" t="s">
        <v>152</v>
      </c>
      <c r="E5" s="39" t="s">
        <v>153</v>
      </c>
      <c r="F5" s="40" t="s">
        <v>174</v>
      </c>
      <c r="G5" s="39">
        <v>20</v>
      </c>
      <c r="H5" s="39">
        <v>21</v>
      </c>
      <c r="I5" s="40" t="s">
        <v>175</v>
      </c>
      <c r="J5" s="41">
        <v>231</v>
      </c>
      <c r="K5" s="41">
        <v>239</v>
      </c>
      <c r="L5" s="42">
        <v>23</v>
      </c>
      <c r="M5" s="24">
        <v>241</v>
      </c>
      <c r="N5" s="24">
        <v>242</v>
      </c>
      <c r="O5" s="34">
        <v>24</v>
      </c>
      <c r="P5" s="41">
        <v>351</v>
      </c>
      <c r="Q5" s="41" t="s">
        <v>176</v>
      </c>
      <c r="R5" s="41" t="s">
        <v>177</v>
      </c>
      <c r="S5" s="42" t="s">
        <v>178</v>
      </c>
    </row>
    <row r="6" spans="1:19" x14ac:dyDescent="0.3">
      <c r="A6" s="43" t="s">
        <v>139</v>
      </c>
      <c r="B6" s="44" t="s">
        <v>221</v>
      </c>
      <c r="C6" s="34" t="str">
        <f>A6</f>
        <v>Value Added</v>
      </c>
      <c r="D6" s="45">
        <f>D10</f>
        <v>8770</v>
      </c>
      <c r="E6" s="46">
        <f>D11</f>
        <v>72348</v>
      </c>
      <c r="F6" s="47">
        <f>SUM(D10,D12:D13)</f>
        <v>36673</v>
      </c>
      <c r="G6" s="46">
        <f>SUM(D14:D16)</f>
        <v>47098</v>
      </c>
      <c r="H6" s="46">
        <f>D17</f>
        <v>22664</v>
      </c>
      <c r="I6" s="47">
        <f>G6+H6</f>
        <v>69762</v>
      </c>
      <c r="J6" s="46">
        <f>D20</f>
        <v>14453.193746125766</v>
      </c>
      <c r="K6" s="46">
        <f>D19</f>
        <v>12588.806253874234</v>
      </c>
      <c r="L6" s="48">
        <f>D18</f>
        <v>27042</v>
      </c>
      <c r="M6" s="46">
        <f>D21</f>
        <v>21061</v>
      </c>
      <c r="N6" s="46">
        <f>D22</f>
        <v>12191</v>
      </c>
      <c r="O6" s="48">
        <f>M6+N6</f>
        <v>33252</v>
      </c>
      <c r="P6" s="46">
        <f>G23*D23</f>
        <v>63118.5</v>
      </c>
      <c r="Q6" s="46">
        <f>G23*D24</f>
        <v>27831</v>
      </c>
      <c r="R6" s="46">
        <f>D24</f>
        <v>37108</v>
      </c>
      <c r="S6" s="48">
        <f>D23+D24</f>
        <v>121266</v>
      </c>
    </row>
    <row r="8" spans="1:19" x14ac:dyDescent="0.3">
      <c r="D8" s="26"/>
      <c r="E8" s="26"/>
      <c r="F8" s="26"/>
    </row>
    <row r="9" spans="1:19" x14ac:dyDescent="0.3">
      <c r="B9" s="27" t="s">
        <v>213</v>
      </c>
      <c r="D9" s="25" t="s">
        <v>215</v>
      </c>
      <c r="F9" s="26"/>
    </row>
    <row r="10" spans="1:19" x14ac:dyDescent="0.3">
      <c r="B10" s="55">
        <v>580</v>
      </c>
      <c r="C10" s="56" t="s">
        <v>204</v>
      </c>
      <c r="D10" s="57">
        <v>8770</v>
      </c>
    </row>
    <row r="11" spans="1:19" ht="24" x14ac:dyDescent="0.3">
      <c r="B11" s="58">
        <v>680</v>
      </c>
      <c r="C11" s="49" t="s">
        <v>195</v>
      </c>
      <c r="D11" s="59">
        <v>72348</v>
      </c>
    </row>
    <row r="12" spans="1:19" ht="24" x14ac:dyDescent="0.3">
      <c r="B12" s="58">
        <v>791</v>
      </c>
      <c r="C12" s="49" t="s">
        <v>196</v>
      </c>
      <c r="D12" s="59">
        <v>23598</v>
      </c>
    </row>
    <row r="13" spans="1:19" ht="24" x14ac:dyDescent="0.3">
      <c r="B13" s="60">
        <v>792</v>
      </c>
      <c r="C13" s="61" t="s">
        <v>205</v>
      </c>
      <c r="D13" s="62">
        <v>4305</v>
      </c>
    </row>
    <row r="14" spans="1:19" ht="24" x14ac:dyDescent="0.3">
      <c r="B14" s="63">
        <v>2091</v>
      </c>
      <c r="C14" s="56" t="s">
        <v>197</v>
      </c>
      <c r="D14" s="57">
        <v>24515</v>
      </c>
    </row>
    <row r="15" spans="1:19" ht="24" x14ac:dyDescent="0.3">
      <c r="B15" s="64">
        <v>2092</v>
      </c>
      <c r="C15" s="49" t="s">
        <v>198</v>
      </c>
      <c r="D15" s="59">
        <v>14525</v>
      </c>
    </row>
    <row r="16" spans="1:19" ht="24" x14ac:dyDescent="0.3">
      <c r="B16" s="64">
        <v>2093</v>
      </c>
      <c r="C16" s="49" t="s">
        <v>199</v>
      </c>
      <c r="D16" s="59">
        <v>8058</v>
      </c>
    </row>
    <row r="17" spans="2:9" x14ac:dyDescent="0.3">
      <c r="B17" s="65">
        <v>2100</v>
      </c>
      <c r="C17" s="61" t="s">
        <v>200</v>
      </c>
      <c r="D17" s="62">
        <v>22664</v>
      </c>
    </row>
    <row r="18" spans="2:9" ht="24" x14ac:dyDescent="0.3">
      <c r="B18" s="66">
        <v>2300</v>
      </c>
      <c r="C18" s="67" t="s">
        <v>206</v>
      </c>
      <c r="D18" s="68">
        <v>27042</v>
      </c>
      <c r="E18" s="52">
        <v>2300</v>
      </c>
      <c r="F18" s="50" t="s">
        <v>206</v>
      </c>
      <c r="G18" s="51">
        <f>SUM(G19:G21)</f>
        <v>87114</v>
      </c>
    </row>
    <row r="19" spans="2:9" x14ac:dyDescent="0.3">
      <c r="B19" s="69" t="s">
        <v>211</v>
      </c>
      <c r="C19" s="70" t="s">
        <v>210</v>
      </c>
      <c r="D19" s="71">
        <f>D18*(G19+G20)/G18</f>
        <v>12588.806253874234</v>
      </c>
      <c r="E19" s="52">
        <v>23001</v>
      </c>
      <c r="F19" s="50" t="s">
        <v>194</v>
      </c>
      <c r="G19" s="51">
        <v>16383</v>
      </c>
    </row>
    <row r="20" spans="2:9" ht="24" x14ac:dyDescent="0.3">
      <c r="B20" s="72">
        <v>23003</v>
      </c>
      <c r="C20" s="73" t="s">
        <v>192</v>
      </c>
      <c r="D20" s="74">
        <f>D18*G21/G18</f>
        <v>14453.193746125766</v>
      </c>
      <c r="E20" s="52">
        <v>23002</v>
      </c>
      <c r="F20" s="50" t="s">
        <v>193</v>
      </c>
      <c r="G20" s="51">
        <v>24171</v>
      </c>
    </row>
    <row r="21" spans="2:9" ht="36" x14ac:dyDescent="0.3">
      <c r="B21" s="55">
        <v>2491</v>
      </c>
      <c r="C21" s="56" t="s">
        <v>201</v>
      </c>
      <c r="D21" s="57">
        <v>21061</v>
      </c>
      <c r="E21" s="52">
        <v>23003</v>
      </c>
      <c r="F21" s="50" t="s">
        <v>192</v>
      </c>
      <c r="G21" s="51">
        <v>46560</v>
      </c>
    </row>
    <row r="22" spans="2:9" ht="24" x14ac:dyDescent="0.3">
      <c r="B22" s="60">
        <v>2492</v>
      </c>
      <c r="C22" s="61" t="s">
        <v>207</v>
      </c>
      <c r="D22" s="62">
        <v>12191</v>
      </c>
      <c r="I22" s="49"/>
    </row>
    <row r="23" spans="2:9" ht="24" x14ac:dyDescent="0.3">
      <c r="B23" s="75">
        <v>3500</v>
      </c>
      <c r="C23" s="76" t="s">
        <v>202</v>
      </c>
      <c r="D23" s="77">
        <v>84158</v>
      </c>
      <c r="E23" s="88" t="s">
        <v>214</v>
      </c>
      <c r="F23" s="53" t="s">
        <v>170</v>
      </c>
      <c r="G23" s="54">
        <v>0.75</v>
      </c>
    </row>
    <row r="24" spans="2:9" ht="24" x14ac:dyDescent="0.3">
      <c r="B24" s="60">
        <v>3680</v>
      </c>
      <c r="C24" s="61" t="s">
        <v>203</v>
      </c>
      <c r="D24" s="62">
        <v>37108</v>
      </c>
      <c r="E24" s="88"/>
      <c r="F24" s="53" t="s">
        <v>171</v>
      </c>
      <c r="G24" s="54">
        <v>0.25</v>
      </c>
    </row>
  </sheetData>
  <mergeCells count="1">
    <mergeCell ref="E23:E2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A2" sqref="A2"/>
    </sheetView>
  </sheetViews>
  <sheetFormatPr defaultRowHeight="14.4" x14ac:dyDescent="0.3"/>
  <cols>
    <col min="1" max="1" width="20.109375" customWidth="1"/>
    <col min="2" max="26" width="10.109375" customWidth="1"/>
    <col min="27" max="27" width="13.33203125" customWidth="1"/>
    <col min="28" max="43" width="10.109375" customWidth="1"/>
  </cols>
  <sheetData>
    <row r="1" spans="1:43" s="4" customFormat="1" x14ac:dyDescent="0.3">
      <c r="A1" s="15" t="s">
        <v>134</v>
      </c>
      <c r="B1" s="4" t="s">
        <v>9</v>
      </c>
      <c r="C1" s="18" t="s">
        <v>154</v>
      </c>
      <c r="D1" s="19" t="s">
        <v>155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8" t="s">
        <v>144</v>
      </c>
      <c r="M1" s="19" t="s">
        <v>145</v>
      </c>
      <c r="N1" s="4" t="s">
        <v>17</v>
      </c>
      <c r="O1" s="18" t="s">
        <v>179</v>
      </c>
      <c r="P1" s="19" t="s">
        <v>180</v>
      </c>
      <c r="Q1" s="18" t="s">
        <v>181</v>
      </c>
      <c r="R1" s="19" t="s">
        <v>182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8" t="s">
        <v>183</v>
      </c>
      <c r="AA1" s="22" t="s">
        <v>184</v>
      </c>
      <c r="AB1" s="19" t="s">
        <v>185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15" thickBot="1" x14ac:dyDescent="0.35">
      <c r="A2" t="s">
        <v>139</v>
      </c>
      <c r="B2">
        <f>'OECD TTL'!C48*10^6*About!$A$28</f>
        <v>75502625793.930389</v>
      </c>
      <c r="C2" s="20">
        <f>'OECD TTL'!D48*10^6*About!$A$28*('BR Data for ISIC Splits'!D6/SUM('BR Data for ISIC Splits'!D6:E6))</f>
        <v>2122137749.3237107</v>
      </c>
      <c r="D2" s="21">
        <f>'OECD TTL'!D48*10^6*About!$A$28*('BR Data for ISIC Splits'!E6/SUM('BR Data for ISIC Splits'!D6:E6))</f>
        <v>17506547535.69804</v>
      </c>
      <c r="E2">
        <f>'OECD TTL'!E48*10^6*About!$A$28</f>
        <v>10675161520.903564</v>
      </c>
      <c r="F2">
        <f>'OECD TTL'!F48*10^6*About!$A$28</f>
        <v>1991221838.0960016</v>
      </c>
      <c r="G2">
        <f>'OECD TTL'!G48*10^6*About!$A$28</f>
        <v>36002987962.888741</v>
      </c>
      <c r="H2">
        <f>'OECD TTL'!H48*10^6*About!$A$28</f>
        <v>15114144821.679459</v>
      </c>
      <c r="I2">
        <f>'OECD TTL'!I48*10^6*About!$A$28</f>
        <v>2868847341.7518578</v>
      </c>
      <c r="J2">
        <f>'OECD TTL'!J48*10^6*About!$A$28</f>
        <v>9091464019.8804302</v>
      </c>
      <c r="K2">
        <f>'OECD TTL'!K48*10^6*About!$A$28</f>
        <v>10620431012.121494</v>
      </c>
      <c r="L2" s="20">
        <f>'OECD TTL'!L48*10^6*About!$A$28*('BR Data for ISIC Splits'!G6/SUM('BR Data for ISIC Splits'!G6:H6))</f>
        <v>15895969012.057772</v>
      </c>
      <c r="M2" s="21">
        <f>'OECD TTL'!L48*10^6*About!$A$28*('BR Data for ISIC Splits'!H6/SUM('BR Data for ISIC Splits'!G6:H6))</f>
        <v>7649289602.3032255</v>
      </c>
      <c r="N2">
        <f>'OECD TTL'!M48*10^6*About!$A$28</f>
        <v>7602794181.0081139</v>
      </c>
      <c r="O2" s="20">
        <f>'OECD TTL'!N48*10^6*About!$A$28*('BR Data for ISIC Splits'!J6/SUM('BR Data for ISIC Splits'!J6:K6))</f>
        <v>4324211614.4289017</v>
      </c>
      <c r="P2" s="21">
        <f>'OECD TTL'!N48*10^6*About!$A$28*('BR Data for ISIC Splits'!K6/SUM('BR Data for ISIC Splits'!J6:K6))</f>
        <v>3766410605.9181633</v>
      </c>
      <c r="Q2" s="20">
        <f>'OECD TTL'!O48*10^6*About!$A$28*('BR Data for ISIC Splits'!M6/SUM('BR Data for ISIC Splits'!M6:N6))</f>
        <v>6334300507.0263834</v>
      </c>
      <c r="R2" s="21">
        <f>'OECD TTL'!O48*10^6*About!$A$28*('BR Data for ISIC Splits'!N6/SUM('BR Data for ISIC Splits'!M6:N6))</f>
        <v>3666561772.0506449</v>
      </c>
      <c r="S2">
        <f>'OECD TTL'!P48*10^6*About!$A$28</f>
        <v>10000862279.077028</v>
      </c>
      <c r="T2">
        <f>'OECD TTL'!Q48*10^6*About!$A$28</f>
        <v>3998620658.4337831</v>
      </c>
      <c r="U2">
        <f>'OECD TTL'!R48*10^6*About!$A$28</f>
        <v>4967205361.6407261</v>
      </c>
      <c r="V2">
        <f>'OECD TTL'!S48*10^6*About!$A$28</f>
        <v>10974968467.240747</v>
      </c>
      <c r="W2">
        <f>'OECD TTL'!T48*10^6*About!$A$28</f>
        <v>11902965412.607534</v>
      </c>
      <c r="X2">
        <f>'OECD TTL'!U48*10^6*About!$A$28</f>
        <v>3517573390.0943813</v>
      </c>
      <c r="Y2">
        <f>'OECD TTL'!V48*10^6*About!$A$28</f>
        <v>15615825007.488914</v>
      </c>
      <c r="Z2" s="20">
        <f>'OECD TTL'!W48*10^6*About!$A$28*('BR Data for ISIC Splits'!P6/SUM('BR Data for ISIC Splits'!P6:R6))</f>
        <v>17700317122.728008</v>
      </c>
      <c r="AA2" s="23">
        <f>'OECD TTL'!W48*10^6*About!$A$28*('BR Data for ISIC Splits'!Q6/SUM('BR Data for ISIC Splits'!P6:R6))</f>
        <v>7804645640.2266073</v>
      </c>
      <c r="AB2" s="21">
        <f>'OECD TTL'!W48*10^6*About!$A$28*('BR Data for ISIC Splits'!R6/SUM('BR Data for ISIC Splits'!P6:R6))</f>
        <v>10406194186.968809</v>
      </c>
      <c r="AC2">
        <f>'OECD TTL'!X48*10^6*About!$A$28</f>
        <v>86304878336.996933</v>
      </c>
      <c r="AD2">
        <f>'OECD TTL'!Y48*10^6*About!$A$28</f>
        <v>199922217919.38974</v>
      </c>
      <c r="AE2">
        <f>'OECD TTL'!Z48*10^6*About!$A$28</f>
        <v>66037056951.189163</v>
      </c>
      <c r="AF2">
        <f>'OECD TTL'!AA48*10^6*About!$A$28</f>
        <v>35753746194.576759</v>
      </c>
      <c r="AG2">
        <f>'OECD TTL'!AB48*10^6*About!$A$28</f>
        <v>8163176470.0422335</v>
      </c>
      <c r="AH2">
        <f>'OECD TTL'!AC48*10^6*About!$A$28</f>
        <v>19039242548.846706</v>
      </c>
      <c r="AI2">
        <f>'OECD TTL'!AD48*10^6*About!$A$28</f>
        <v>24112034201.766117</v>
      </c>
      <c r="AJ2">
        <f>'OECD TTL'!AE48*10^6*About!$A$28</f>
        <v>106497626901.02399</v>
      </c>
      <c r="AK2">
        <f>'OECD TTL'!AF48*10^6*About!$A$28</f>
        <v>145451122062.13055</v>
      </c>
      <c r="AL2">
        <f>'OECD TTL'!AG48*10^6*About!$A$28</f>
        <v>120456231476.22322</v>
      </c>
      <c r="AM2">
        <f>'OECD TTL'!AH48*10^6*About!$A$28</f>
        <v>148441829545.56003</v>
      </c>
      <c r="AN2">
        <f>'OECD TTL'!AI48*10^6*About!$A$28</f>
        <v>97365865727.774811</v>
      </c>
      <c r="AO2">
        <f>'OECD TTL'!AJ48*10^6*About!$A$28</f>
        <v>73597035406.742981</v>
      </c>
      <c r="AP2">
        <f>'OECD TTL'!AK48*10^6*About!$A$28</f>
        <v>24318460244.623802</v>
      </c>
      <c r="AQ2">
        <f>'OECD TTL'!AL48*10^6*About!$A$28</f>
        <v>18051090477.898209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OECD TTL</vt:lpstr>
      <vt:lpstr>BR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2024-07-15T15:03:15Z</dcterms:modified>
</cp:coreProperties>
</file>