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sy02/Desktop/Brazil/eps-brazil-3.4.8/InputData/land/ICoLUPpUA/"/>
    </mc:Choice>
  </mc:AlternateContent>
  <xr:revisionPtr revIDLastSave="0" documentId="13_ncr:1_{53DCAAB5-A5B2-0744-8616-7F9FACF93C62}" xr6:coauthVersionLast="47" xr6:coauthVersionMax="47" xr10:uidLastSave="{00000000-0000-0000-0000-000000000000}"/>
  <bookViews>
    <workbookView xWindow="0" yWindow="760" windowWidth="34200" windowHeight="21380" activeTab="4" xr2:uid="{00000000-000D-0000-FFFF-FFFF00000000}"/>
  </bookViews>
  <sheets>
    <sheet name="About" sheetId="1" r:id="rId1"/>
    <sheet name="Aff Ref" sheetId="17" r:id="rId2"/>
    <sheet name="Avoided Def" sheetId="18" r:id="rId3"/>
    <sheet name="Forest Restoration" sheetId="19" r:id="rId4"/>
    <sheet name="ICoLUPpUA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cres_per_hectare">#REF!</definedName>
    <definedName name="acres_per_million_hectares">#REF!</definedName>
    <definedName name="C_to_CO2">44/12</definedName>
    <definedName name="CH4_Ar4_to_AR5">#REF!</definedName>
    <definedName name="CH4_to_CO2e">'[1]Cross-Page Data'!$C$12</definedName>
    <definedName name="dollars_2009_2012">[2]About!$B$90</definedName>
    <definedName name="gal_per_barrel">[3]About!$A$63</definedName>
    <definedName name="grams_per_ton">#REF!</definedName>
    <definedName name="HHV_Adjust">[4]About!$A$203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etricton_to_shortton">[5]Overview!$B$19</definedName>
    <definedName name="million">[5]Overview!$B$22</definedName>
    <definedName name="N2O_to_CO2e">'[1]Cross-Page Data'!$C$13</definedName>
    <definedName name="unit_conv">[6]About!$A$111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5" i="3"/>
  <c r="B4" i="3"/>
  <c r="B3" i="3"/>
  <c r="B14" i="19"/>
  <c r="B8" i="19"/>
  <c r="A15" i="18"/>
  <c r="B18" i="18" s="1"/>
  <c r="B12" i="17"/>
  <c r="B17" i="17" s="1"/>
</calcChain>
</file>

<file path=xl/sharedStrings.xml><?xml version="1.0" encoding="utf-8"?>
<sst xmlns="http://schemas.openxmlformats.org/spreadsheetml/2006/main" count="72" uniqueCount="50">
  <si>
    <t>ICoLUPpUA Implementation Cost of Land Use Policies per Unit Area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</si>
  <si>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</si>
  <si>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</si>
  <si>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</si>
  <si>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</si>
  <si>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</si>
  <si>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</si>
  <si>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</si>
  <si>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</si>
  <si>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Afforestation and Reforestation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</si>
  <si>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</si>
  <si>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</si>
  <si>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</si>
  <si>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</si>
  <si>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Table 4, p.64 &amp; table 110, p.287</t>
  </si>
  <si>
    <t>Avoided Deforestation</t>
  </si>
  <si>
    <t>Page 262</t>
  </si>
  <si>
    <t>Brazilian Institute of Geography and Statistics - IBGE</t>
  </si>
  <si>
    <t>Censo Agropecuário 2006/2017</t>
  </si>
  <si>
    <t>https://biblioteca.ibge.gov.br/visualizacao/periodicos/3096/agro_2017_estabelecimentos_agropecuarios.pdf</t>
  </si>
  <si>
    <t xml:space="preserve">Forest Restoration </t>
  </si>
  <si>
    <t>Page 399, annex XI</t>
  </si>
  <si>
    <t>Notes:</t>
  </si>
  <si>
    <t>Forest set asides, Improved forest management and peatland restoration policies</t>
  </si>
  <si>
    <t>are not used in the BR version of the model.</t>
  </si>
  <si>
    <t>exchange rate</t>
  </si>
  <si>
    <t>Based on average dollar purchase and sale value for 2012, obtained from the central bank of brazil</t>
  </si>
  <si>
    <t>The Report mentioned above was released  in 2017</t>
  </si>
  <si>
    <t>However, the base year of currency adopted by the project was 2012.</t>
  </si>
  <si>
    <t>Implementation costs vary according to the region of the country.</t>
  </si>
  <si>
    <t>The cost of implementing planted forests calculated by the report was used.</t>
  </si>
  <si>
    <t>R$</t>
  </si>
  <si>
    <t>per há</t>
  </si>
  <si>
    <t>Acre</t>
  </si>
  <si>
    <t>per acre</t>
  </si>
  <si>
    <t>US$</t>
  </si>
  <si>
    <t>According to the report, the control of deforestation involves certain actions</t>
  </si>
  <si>
    <t xml:space="preserve">The first step would be the implementation of an instrument of the forest code, </t>
  </si>
  <si>
    <t>enacted in 2012, the Rural Environmental Registry - CAR.</t>
  </si>
  <si>
    <t>According to a report, the cost of implementing this instrument for the entire national territory is:</t>
  </si>
  <si>
    <t>US$:</t>
  </si>
  <si>
    <t>Every rural property must register.</t>
  </si>
  <si>
    <t>According to the last agricultural census (IBGE, 2017), the area of ‘agricultural establishments’ is 351 million ha.</t>
  </si>
  <si>
    <t>Acre:</t>
  </si>
  <si>
    <t>acres</t>
  </si>
  <si>
    <t>Note: The registration is done by ‘rural establishment’.</t>
  </si>
  <si>
    <t>Vegetation restoration costs vary widely, depending on the recommended techniques, vegetation typology.</t>
  </si>
  <si>
    <t xml:space="preserve">According to the values presented for different techniques, </t>
  </si>
  <si>
    <t>an average implantation value and an average maintenance cost were obtained.</t>
  </si>
  <si>
    <t>Annex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</si>
</sst>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1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1" fillId="0" borderId="0"/>
  </cellStyleXfs>
  <cellXfs count="22">
    <xf numFmtId="0" fontId="0" fillId="0" borderId="0" xfId="0"/>
    <xf numFmtId="0" fontId="1" fillId="0" borderId="0" xfId="0" applyFont="1"/>
    <xf numFmtId="0" fontId="7" fillId="0" borderId="0" xfId="0" applyFont="1"/>
    <xf numFmtId="0" fontId="7" fillId="2" borderId="0" xfId="0" applyFont="1" applyFill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7" fillId="0" borderId="0" xfId="10" applyFont="1"/>
    <xf numFmtId="0" fontId="11" fillId="0" borderId="0" xfId="10"/>
    <xf numFmtId="0" fontId="6" fillId="0" borderId="0" xfId="10" applyFont="1"/>
    <xf numFmtId="0" fontId="6" fillId="0" borderId="0" xfId="10" applyFont="1" applyAlignment="1">
      <alignment vertical="center"/>
    </xf>
    <xf numFmtId="2" fontId="6" fillId="0" borderId="0" xfId="10" applyNumberFormat="1" applyFont="1"/>
    <xf numFmtId="4" fontId="6" fillId="0" borderId="0" xfId="10" applyNumberFormat="1" applyFont="1"/>
    <xf numFmtId="0" fontId="12" fillId="0" borderId="0" xfId="10" applyFont="1" applyAlignment="1">
      <alignment wrapText="1"/>
    </xf>
    <xf numFmtId="0" fontId="6" fillId="0" borderId="0" xfId="10" applyFont="1" applyAlignment="1">
      <alignment horizontal="left"/>
    </xf>
    <xf numFmtId="3" fontId="6" fillId="0" borderId="0" xfId="10" applyNumberFormat="1" applyFont="1" applyAlignment="1">
      <alignment vertical="center"/>
    </xf>
    <xf numFmtId="0" fontId="13" fillId="0" borderId="0" xfId="10" applyFont="1" applyAlignment="1">
      <alignment vertical="center"/>
    </xf>
    <xf numFmtId="11" fontId="0" fillId="0" borderId="0" xfId="0" applyNumberFormat="1"/>
  </cellXfs>
  <cellStyles count="11">
    <cellStyle name="Body: normal cell" xfId="1" xr:uid="{00000000-0005-0000-0000-000000000000}"/>
    <cellStyle name="Comma 2" xfId="8" xr:uid="{A3E98A64-06BF-4967-9271-5A728FC98420}"/>
    <cellStyle name="Currency 2" xfId="9" xr:uid="{C41A62B5-E583-4508-9F12-7415D7D8CE01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Normal" xfId="0" builtinId="0"/>
    <cellStyle name="Normal 2" xfId="7" xr:uid="{A87DE84D-8AAB-4F0A-BB2C-E9B6BA505AD8}"/>
    <cellStyle name="Normal 3" xfId="10" xr:uid="{F9EC3E2F-8AD4-4D3B-AD45-4163C3FD25B0}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indst/BPE/BPE-CH4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United%20States/us-eps/InputData/fuels/PEI/PEI-TFPEI-ship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United%20States/NEW_US/Start%20Year%20Calibration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Multipliers and Adjustments"/>
      <sheetName val="Country Selector"/>
      <sheetName val="US COVID adjustment"/>
      <sheetName val="US f-gases"/>
      <sheetName val="USCA Data"/>
      <sheetName val="AIM Impact Assessment"/>
      <sheetName val="EPA_Table 3-1"/>
      <sheetName val="EPA_Table 4-1"/>
      <sheetName val="EPA_Table 5-1"/>
      <sheetName val="EPA_Table 7-1"/>
      <sheetName val="EPA_data"/>
      <sheetName val="AEO 23_2017"/>
      <sheetName val="AEO 23_2020-2050"/>
      <sheetName val="Water and Waste"/>
      <sheetName val="Diesel_2017"/>
      <sheetName val="Diesel_2020-50"/>
      <sheetName val="pivot table"/>
      <sheetName val="Growth rates"/>
      <sheetName val="Calcs"/>
      <sheetName val="Crosswalk sectors"/>
      <sheetName val="Crosswalk parts"/>
      <sheetName val="IEA-MethaneEmissions"/>
      <sheetName val="EPA non-CO2 Data"/>
      <sheetName val="EPA Source to Industry Map"/>
      <sheetName val="PRIMAP-hist CO2 Data"/>
      <sheetName val="Process CO2 Hist Year"/>
      <sheetName val="UN Pop Projections"/>
      <sheetName val="Process CO2 Growth"/>
      <sheetName val="BPE-SoAPEfA"/>
      <sheetName val="GHGs -&gt;"/>
      <sheetName val="BPE-CO2"/>
      <sheetName val="BPE-CH4"/>
      <sheetName val="BPE-N2O"/>
      <sheetName val="BPE-F-gases"/>
      <sheetName val="Non-GHGs -&gt;"/>
      <sheetName val="BPE-VOC"/>
      <sheetName val="BPE-CO"/>
      <sheetName val="BPE-NOx"/>
      <sheetName val="BPE-PM10"/>
      <sheetName val="BPE-PM25"/>
      <sheetName val="BPE-SOx"/>
      <sheetName val="BPE-BC"/>
      <sheetName val="BPE-O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5">
          <cell r="B5">
            <v>12409467279319.934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F Hub"/>
      <sheetName val="Fuel Heat Contents"/>
      <sheetName val="eGrid Plant"/>
      <sheetName val="Hard Coal and Lignite"/>
      <sheetName val="EPA_data"/>
      <sheetName val="Crosswalk sectors"/>
      <sheetName val="Crosswalk parts"/>
      <sheetName val="aeo 58"/>
      <sheetName val="aeo 11"/>
      <sheetName val="aeo 17"/>
      <sheetName val="aeo 35"/>
      <sheetName val="aeo 34"/>
      <sheetName val="aeo 33"/>
      <sheetName val="aeo 32"/>
      <sheetName val="aeo 31"/>
      <sheetName val="aeo 30"/>
      <sheetName val="aeo 29"/>
      <sheetName val="AEO 28"/>
      <sheetName val="aeo 27"/>
      <sheetName val="AEO 26"/>
      <sheetName val="aeo 25"/>
      <sheetName val="AEO 72"/>
      <sheetName val="AEO 37"/>
      <sheetName val="AEO 4"/>
      <sheetName val="AEO 5"/>
      <sheetName val="AEO 2"/>
      <sheetName val="EPA Data_by prim poll"/>
      <sheetName val="AEO 6"/>
      <sheetName val="Mining Breakdown"/>
      <sheetName val="2017 AEO BIFUBC"/>
      <sheetName val="CHECK"/>
      <sheetName val="particulates"/>
      <sheetName val="energy"/>
      <sheetName val="calcs"/>
      <sheetName val="EPS output_emissions"/>
      <sheetName val="EPS output_transp"/>
      <sheetName val="EPS output_build"/>
      <sheetName val="EPS output_ind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 refreshError="1">
        <row r="89">
          <cell r="A89" t="b">
            <v>1</v>
          </cell>
        </row>
        <row r="203">
          <cell r="A203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1. Transportation"/>
      <sheetName val="2. Electricity"/>
      <sheetName val="3. Industry Energy"/>
      <sheetName val="4. Buildings"/>
      <sheetName val="5. Industry Process"/>
      <sheetName val="6. Total"/>
      <sheetName val="7. Particulates"/>
      <sheetName val="EPS"/>
      <sheetName val="GWP"/>
      <sheetName val="NoSettings"/>
      <sheetName val="Sheet1"/>
      <sheetName val="Vensim Variables"/>
      <sheetName val="EPA_GHG"/>
      <sheetName val="Table 3-1"/>
      <sheetName val="Table 3-7"/>
      <sheetName val="Table 3-9"/>
      <sheetName val="Table 3-10"/>
      <sheetName val="Table 3-11"/>
      <sheetName val="Table 3-12"/>
      <sheetName val="Table 3-13"/>
      <sheetName val="Table 3-14"/>
      <sheetName val="Table 3-15"/>
      <sheetName val="Table 4-1"/>
      <sheetName val="Table 5-1"/>
      <sheetName val="Table 6-1"/>
      <sheetName val="Table 7-1"/>
      <sheetName val="EIA"/>
      <sheetName val="Table 18"/>
      <sheetName val="Table 54"/>
      <sheetName val="Table 11.1"/>
      <sheetName val="Table 11.2"/>
      <sheetName val="Table 11.3"/>
      <sheetName val="Table 11.4"/>
      <sheetName val="Table 11.5"/>
      <sheetName val="Table 11.6"/>
      <sheetName val="Table 11.7"/>
      <sheetName val="NEI 2017"/>
      <sheetName val="2017 EPA Data"/>
      <sheetName val="Crosswalk Particulates"/>
      <sheetName val="EPA Data_by prim poll"/>
    </sheetNames>
    <sheetDataSet>
      <sheetData sheetId="0">
        <row r="19">
          <cell r="B19">
            <v>1.1023099999999999</v>
          </cell>
        </row>
        <row r="22">
          <cell r="B22">
            <v>1000000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US f-gases"/>
      <sheetName val="USCA Data"/>
      <sheetName val="ICF Data"/>
      <sheetName val="ICF pol crosswalk"/>
      <sheetName val="ICF v EPA nonCO2"/>
      <sheetName val="ICF growth rates"/>
      <sheetName val="US COVID adjustment"/>
      <sheetName val="AIM Impact Assessment"/>
      <sheetName val="EPA Data"/>
      <sheetName val="EPA Source to Industry Map"/>
      <sheetName val="NPV Calcs"/>
      <sheetName val="AEO Table 13"/>
      <sheetName val="EPA Tech to Policy Mapping"/>
      <sheetName val="EPA non-CO2 Data"/>
      <sheetName val="IEA-MethaneEmissions"/>
      <sheetName val="IEA-MethaneAbatement"/>
      <sheetName val="EPA to IEA Scaling"/>
      <sheetName val="Cement Data"/>
      <sheetName val="gas policy checks"/>
      <sheetName val="gas policy descriptions"/>
      <sheetName val="EPA-ngpProd-mthncptr"/>
      <sheetName val="EPA-ngpPrcsTnD-mthncptr"/>
      <sheetName val="EPA-ngpProd-mthndstr"/>
      <sheetName val="EPA-ngpPrcsTnD-mthndstr"/>
      <sheetName val="IEA-ngpProd-mthncptr"/>
      <sheetName val="IEA-ngpPrcsTnD-mthncptr"/>
      <sheetName val="IEA-ngpProd-mthndstr"/>
      <sheetName val="IEA-ngpPrcsTnD-mthndstr"/>
      <sheetName val="Data Check"/>
      <sheetName val="US check"/>
      <sheetName val="PERAC-cement"/>
      <sheetName val="PERAC-ngpProd-mthncptr"/>
      <sheetName val="PERAC-ngpPrcsTnD-mthncptr"/>
      <sheetName val="PERAC-ngpProd-mthndstr"/>
      <sheetName val="PERAC-ngpPrcsTnD-mthndstr"/>
      <sheetName val="PERAC-fgassubstitution"/>
      <sheetName val="PERAC-fgasdestruction"/>
      <sheetName val="PERAC-fgasrecovery"/>
      <sheetName val="PERAC-chem-inspctmaintretrofit"/>
      <sheetName val="PERAC-alum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tillage"/>
      <sheetName val="PERAC-chemicals-N2Oabatement"/>
      <sheetName val="PERAC-MCD"/>
    </sheetNames>
    <sheetDataSet>
      <sheetData sheetId="0">
        <row r="111">
          <cell r="A111">
            <v>1000000000000</v>
          </cell>
        </row>
      </sheetData>
      <sheetData sheetId="1"/>
      <sheetData sheetId="2"/>
      <sheetData sheetId="3"/>
      <sheetData sheetId="4"/>
      <sheetData sheetId="5">
        <row r="1">
          <cell r="D1" t="str">
            <v>Management Practice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AFOLU.pdf" TargetMode="External"/><Relationship Id="rId2" Type="http://schemas.openxmlformats.org/officeDocument/2006/relationships/hyperlink" Target="https://biblioteca.ibge.gov.br/visualizacao/periodicos/3096/agro_2017_estabelecimentos_agropecuarios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2"/>
  <sheetViews>
    <sheetView workbookViewId="0">
      <selection activeCell="G35" sqref="G35"/>
    </sheetView>
  </sheetViews>
  <sheetFormatPr baseColWidth="10" defaultColWidth="8.83203125" defaultRowHeight="15" x14ac:dyDescent="0.2"/>
  <cols>
    <col min="1" max="1" width="8.5" customWidth="1"/>
    <col min="2" max="2" width="76" customWidth="1"/>
  </cols>
  <sheetData>
    <row r="1" spans="1:2" x14ac:dyDescent="0.2">
      <c r="A1" s="2" t="s">
        <v>0</v>
      </c>
    </row>
    <row r="3" spans="1:2" x14ac:dyDescent="0.2">
      <c r="A3" s="2" t="s">
        <v>1</v>
      </c>
      <c r="B3" s="3" t="s">
        <v>9</v>
      </c>
    </row>
    <row r="4" spans="1:2" ht="16" x14ac:dyDescent="0.2">
      <c r="B4" s="4" t="s">
        <v>10</v>
      </c>
    </row>
    <row r="5" spans="1:2" x14ac:dyDescent="0.2">
      <c r="B5" s="5">
        <v>2017</v>
      </c>
    </row>
    <row r="6" spans="1:2" x14ac:dyDescent="0.2">
      <c r="B6" s="6" t="s">
        <v>11</v>
      </c>
    </row>
    <row r="7" spans="1:2" x14ac:dyDescent="0.2">
      <c r="B7" s="7" t="s">
        <v>12</v>
      </c>
    </row>
    <row r="8" spans="1:2" x14ac:dyDescent="0.2">
      <c r="B8" s="6" t="s">
        <v>13</v>
      </c>
    </row>
    <row r="9" spans="1:2" x14ac:dyDescent="0.2">
      <c r="B9" s="8" t="s">
        <v>14</v>
      </c>
    </row>
    <row r="10" spans="1:2" x14ac:dyDescent="0.2">
      <c r="B10" s="2"/>
    </row>
    <row r="11" spans="1:2" x14ac:dyDescent="0.2">
      <c r="B11" s="6"/>
    </row>
    <row r="12" spans="1:2" x14ac:dyDescent="0.2">
      <c r="B12" s="3" t="s">
        <v>15</v>
      </c>
    </row>
    <row r="13" spans="1:2" x14ac:dyDescent="0.2">
      <c r="B13" s="6" t="s">
        <v>10</v>
      </c>
    </row>
    <row r="14" spans="1:2" x14ac:dyDescent="0.2">
      <c r="B14" s="5">
        <v>2017</v>
      </c>
    </row>
    <row r="15" spans="1:2" x14ac:dyDescent="0.2">
      <c r="B15" s="6" t="s">
        <v>11</v>
      </c>
    </row>
    <row r="16" spans="1:2" x14ac:dyDescent="0.2">
      <c r="B16" s="6" t="s">
        <v>12</v>
      </c>
    </row>
    <row r="17" spans="1:2" x14ac:dyDescent="0.2">
      <c r="B17" s="9" t="s">
        <v>13</v>
      </c>
    </row>
    <row r="18" spans="1:2" x14ac:dyDescent="0.2">
      <c r="A18" s="2"/>
      <c r="B18" s="6" t="s">
        <v>16</v>
      </c>
    </row>
    <row r="20" spans="1:2" x14ac:dyDescent="0.2">
      <c r="B20" s="2" t="s">
        <v>17</v>
      </c>
    </row>
    <row r="21" spans="1:2" x14ac:dyDescent="0.2">
      <c r="B21" s="2"/>
    </row>
    <row r="22" spans="1:2" x14ac:dyDescent="0.2">
      <c r="B22" s="6" t="s">
        <v>18</v>
      </c>
    </row>
    <row r="23" spans="1:2" x14ac:dyDescent="0.2">
      <c r="B23" s="9" t="s">
        <v>19</v>
      </c>
    </row>
    <row r="24" spans="1:2" x14ac:dyDescent="0.2">
      <c r="B24" s="6"/>
    </row>
    <row r="25" spans="1:2" x14ac:dyDescent="0.2">
      <c r="B25" s="3" t="s">
        <v>20</v>
      </c>
    </row>
    <row r="26" spans="1:2" x14ac:dyDescent="0.2">
      <c r="B26" s="6" t="s">
        <v>10</v>
      </c>
    </row>
    <row r="27" spans="1:2" x14ac:dyDescent="0.2">
      <c r="B27" s="5">
        <v>2017</v>
      </c>
    </row>
    <row r="28" spans="1:2" x14ac:dyDescent="0.2">
      <c r="B28" s="6" t="s">
        <v>11</v>
      </c>
    </row>
    <row r="29" spans="1:2" x14ac:dyDescent="0.2">
      <c r="B29" s="6" t="s">
        <v>12</v>
      </c>
    </row>
    <row r="30" spans="1:2" x14ac:dyDescent="0.2">
      <c r="B30" s="9" t="s">
        <v>13</v>
      </c>
    </row>
    <row r="31" spans="1:2" x14ac:dyDescent="0.2">
      <c r="B31" s="6" t="s">
        <v>21</v>
      </c>
    </row>
    <row r="34" spans="1:2" x14ac:dyDescent="0.2">
      <c r="A34" s="6" t="s">
        <v>22</v>
      </c>
    </row>
    <row r="35" spans="1:2" x14ac:dyDescent="0.2">
      <c r="A35" s="6" t="s">
        <v>23</v>
      </c>
    </row>
    <row r="36" spans="1:2" x14ac:dyDescent="0.2">
      <c r="A36" s="6" t="s">
        <v>24</v>
      </c>
    </row>
    <row r="39" spans="1:2" x14ac:dyDescent="0.2">
      <c r="A39" s="6" t="s">
        <v>25</v>
      </c>
      <c r="B39" s="6">
        <v>1.9551454180000001</v>
      </c>
    </row>
    <row r="40" spans="1:2" x14ac:dyDescent="0.2">
      <c r="A40" s="6" t="s">
        <v>26</v>
      </c>
    </row>
    <row r="41" spans="1:2" x14ac:dyDescent="0.2">
      <c r="A41" s="6" t="s">
        <v>27</v>
      </c>
    </row>
    <row r="42" spans="1:2" x14ac:dyDescent="0.2">
      <c r="A42" s="10" t="s">
        <v>28</v>
      </c>
    </row>
  </sheetData>
  <hyperlinks>
    <hyperlink ref="B17" r:id="rId1" xr:uid="{DF3D1081-C479-4EC0-8A3F-6732F7D3715B}"/>
    <hyperlink ref="B23" r:id="rId2" xr:uid="{B2C8CCC6-450D-4E2C-9822-2917496A3142}"/>
    <hyperlink ref="B30" r:id="rId3" xr:uid="{8EBFE4E9-A444-4905-96A7-558CDBCD04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E64D-63BD-494C-9F64-5FCFFE3D9280}">
  <dimension ref="A1:F1000"/>
  <sheetViews>
    <sheetView workbookViewId="0"/>
  </sheetViews>
  <sheetFormatPr baseColWidth="10" defaultColWidth="14" defaultRowHeight="15" customHeight="1" x14ac:dyDescent="0.15"/>
  <cols>
    <col min="1" max="26" width="8.5" style="12" customWidth="1"/>
    <col min="27" max="16384" width="14" style="12"/>
  </cols>
  <sheetData>
    <row r="1" spans="1:6" x14ac:dyDescent="0.2">
      <c r="A1" s="11"/>
    </row>
    <row r="2" spans="1:6" x14ac:dyDescent="0.2">
      <c r="A2" s="13" t="s">
        <v>29</v>
      </c>
    </row>
    <row r="3" spans="1:6" x14ac:dyDescent="0.2">
      <c r="A3" s="13" t="s">
        <v>30</v>
      </c>
    </row>
    <row r="4" spans="1:6" x14ac:dyDescent="0.2">
      <c r="A4" s="13"/>
    </row>
    <row r="5" spans="1:6" x14ac:dyDescent="0.15">
      <c r="A5" s="14" t="s">
        <v>14</v>
      </c>
    </row>
    <row r="6" spans="1:6" x14ac:dyDescent="0.2">
      <c r="A6" s="15"/>
    </row>
    <row r="11" spans="1:6" x14ac:dyDescent="0.2">
      <c r="A11" s="13" t="s">
        <v>31</v>
      </c>
      <c r="B11" s="16">
        <v>3609.74</v>
      </c>
      <c r="C11" s="13" t="s">
        <v>32</v>
      </c>
      <c r="E11" s="13" t="s">
        <v>33</v>
      </c>
      <c r="F11" s="13">
        <v>2.4700000000000002</v>
      </c>
    </row>
    <row r="12" spans="1:6" x14ac:dyDescent="0.2">
      <c r="A12" s="13" t="s">
        <v>31</v>
      </c>
      <c r="B12" s="13">
        <f>B11/F11</f>
        <v>1461.4331983805666</v>
      </c>
      <c r="C12" s="13" t="s">
        <v>34</v>
      </c>
    </row>
    <row r="15" spans="1:6" x14ac:dyDescent="0.2">
      <c r="A15" s="13" t="s">
        <v>25</v>
      </c>
      <c r="B15" s="13">
        <v>1.9551454180000001</v>
      </c>
    </row>
    <row r="17" spans="1:3" x14ac:dyDescent="0.2">
      <c r="A17" s="13" t="s">
        <v>35</v>
      </c>
      <c r="B17" s="13">
        <f>B12/B15</f>
        <v>747.48056330026213</v>
      </c>
      <c r="C17" s="13" t="s">
        <v>34</v>
      </c>
    </row>
    <row r="21" spans="1:3" ht="15.75" customHeight="1" x14ac:dyDescent="0.15"/>
    <row r="22" spans="1:3" ht="15.75" customHeight="1" x14ac:dyDescent="0.15"/>
    <row r="23" spans="1:3" ht="15.75" customHeight="1" x14ac:dyDescent="0.15"/>
    <row r="24" spans="1:3" ht="15.75" customHeight="1" x14ac:dyDescent="0.15"/>
    <row r="25" spans="1:3" ht="15.75" customHeight="1" x14ac:dyDescent="0.15"/>
    <row r="26" spans="1:3" ht="15.75" customHeight="1" x14ac:dyDescent="0.15"/>
    <row r="27" spans="1:3" ht="15.75" customHeight="1" x14ac:dyDescent="0.15"/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C58B-94F2-4946-A612-B59FFFFAD5F1}">
  <dimension ref="A1:D1000"/>
  <sheetViews>
    <sheetView workbookViewId="0"/>
  </sheetViews>
  <sheetFormatPr baseColWidth="10" defaultColWidth="14" defaultRowHeight="15" customHeight="1" x14ac:dyDescent="0.15"/>
  <cols>
    <col min="1" max="1" width="38.33203125" style="12" customWidth="1"/>
    <col min="2" max="2" width="25.1640625" style="12" customWidth="1"/>
    <col min="3" max="3" width="26.6640625" style="12" customWidth="1"/>
    <col min="4" max="4" width="31.1640625" style="12" customWidth="1"/>
    <col min="5" max="26" width="8.5" style="12" customWidth="1"/>
    <col min="27" max="16384" width="14" style="12"/>
  </cols>
  <sheetData>
    <row r="1" spans="1:4" x14ac:dyDescent="0.2">
      <c r="A1" s="11"/>
    </row>
    <row r="2" spans="1:4" x14ac:dyDescent="0.2">
      <c r="A2" s="14" t="s">
        <v>36</v>
      </c>
      <c r="B2" s="17"/>
      <c r="C2" s="17"/>
      <c r="D2" s="17"/>
    </row>
    <row r="3" spans="1:4" x14ac:dyDescent="0.2">
      <c r="B3" s="18"/>
      <c r="C3" s="18"/>
      <c r="D3" s="18"/>
    </row>
    <row r="4" spans="1:4" x14ac:dyDescent="0.2">
      <c r="A4" s="13" t="s">
        <v>37</v>
      </c>
      <c r="B4" s="18"/>
      <c r="C4" s="18"/>
      <c r="D4" s="18"/>
    </row>
    <row r="5" spans="1:4" x14ac:dyDescent="0.2">
      <c r="A5" s="14" t="s">
        <v>38</v>
      </c>
      <c r="B5" s="18"/>
      <c r="C5" s="18"/>
      <c r="D5" s="18"/>
    </row>
    <row r="6" spans="1:4" x14ac:dyDescent="0.2">
      <c r="A6" s="13" t="s">
        <v>39</v>
      </c>
      <c r="B6" s="18"/>
      <c r="C6" s="18"/>
      <c r="D6" s="18"/>
    </row>
    <row r="7" spans="1:4" x14ac:dyDescent="0.2">
      <c r="B7" s="18"/>
      <c r="C7" s="18"/>
      <c r="D7" s="18"/>
    </row>
    <row r="8" spans="1:4" x14ac:dyDescent="0.2">
      <c r="A8" s="13" t="s">
        <v>40</v>
      </c>
      <c r="B8" s="19">
        <v>1300000000</v>
      </c>
      <c r="C8" s="18"/>
      <c r="D8" s="18"/>
    </row>
    <row r="9" spans="1:4" x14ac:dyDescent="0.2">
      <c r="B9" s="18"/>
      <c r="C9" s="18"/>
      <c r="D9" s="18"/>
    </row>
    <row r="10" spans="1:4" x14ac:dyDescent="0.2">
      <c r="A10" s="14" t="s">
        <v>41</v>
      </c>
      <c r="B10" s="18"/>
      <c r="C10" s="18"/>
      <c r="D10" s="18"/>
    </row>
    <row r="11" spans="1:4" x14ac:dyDescent="0.2">
      <c r="A11" s="14" t="s">
        <v>42</v>
      </c>
      <c r="B11" s="18"/>
      <c r="C11" s="18"/>
      <c r="D11" s="18"/>
    </row>
    <row r="12" spans="1:4" x14ac:dyDescent="0.2">
      <c r="B12" s="18"/>
      <c r="C12" s="18"/>
      <c r="D12" s="18"/>
    </row>
    <row r="13" spans="1:4" x14ac:dyDescent="0.15">
      <c r="A13" s="19">
        <v>351000000</v>
      </c>
    </row>
    <row r="14" spans="1:4" x14ac:dyDescent="0.2">
      <c r="A14" s="11"/>
      <c r="B14" s="13" t="s">
        <v>43</v>
      </c>
      <c r="C14" s="13">
        <v>2.4700000000000002</v>
      </c>
    </row>
    <row r="15" spans="1:4" x14ac:dyDescent="0.2">
      <c r="A15" s="13">
        <f>A13*C14</f>
        <v>866970000.00000012</v>
      </c>
      <c r="B15" s="13" t="s">
        <v>44</v>
      </c>
    </row>
    <row r="16" spans="1:4" x14ac:dyDescent="0.2">
      <c r="A16" s="15"/>
    </row>
    <row r="18" spans="1:3" x14ac:dyDescent="0.2">
      <c r="A18" s="13" t="s">
        <v>35</v>
      </c>
      <c r="B18" s="13">
        <f>B8/A15</f>
        <v>1.4994751836857099</v>
      </c>
      <c r="C18" s="13" t="s">
        <v>34</v>
      </c>
    </row>
    <row r="21" spans="1:3" ht="15.75" customHeight="1" x14ac:dyDescent="0.15"/>
    <row r="22" spans="1:3" ht="15.75" customHeight="1" x14ac:dyDescent="0.2">
      <c r="A22" s="13" t="s">
        <v>45</v>
      </c>
    </row>
    <row r="23" spans="1:3" ht="15.75" customHeight="1" x14ac:dyDescent="0.15"/>
    <row r="24" spans="1:3" ht="15.75" customHeight="1" x14ac:dyDescent="0.15"/>
    <row r="25" spans="1:3" ht="15.75" customHeight="1" x14ac:dyDescent="0.15"/>
    <row r="26" spans="1:3" ht="15.75" customHeight="1" x14ac:dyDescent="0.15"/>
    <row r="27" spans="1:3" ht="15.75" customHeight="1" x14ac:dyDescent="0.15"/>
    <row r="28" spans="1:3" ht="15.75" customHeight="1" x14ac:dyDescent="0.15"/>
    <row r="29" spans="1:3" ht="15.75" customHeight="1" x14ac:dyDescent="0.15"/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5281-E651-46E5-A1BA-31A2725E6AF4}">
  <dimension ref="A2:F1000"/>
  <sheetViews>
    <sheetView workbookViewId="0"/>
  </sheetViews>
  <sheetFormatPr baseColWidth="10" defaultColWidth="14" defaultRowHeight="15" customHeight="1" x14ac:dyDescent="0.15"/>
  <cols>
    <col min="1" max="26" width="8.5" style="12" customWidth="1"/>
    <col min="27" max="16384" width="14" style="12"/>
  </cols>
  <sheetData>
    <row r="2" spans="1:6" x14ac:dyDescent="0.15">
      <c r="A2" s="14" t="s">
        <v>46</v>
      </c>
    </row>
    <row r="3" spans="1:6" x14ac:dyDescent="0.2">
      <c r="A3" s="13" t="s">
        <v>47</v>
      </c>
    </row>
    <row r="4" spans="1:6" x14ac:dyDescent="0.15">
      <c r="A4" s="14" t="s">
        <v>48</v>
      </c>
    </row>
    <row r="5" spans="1:6" x14ac:dyDescent="0.2">
      <c r="A5" s="13" t="s">
        <v>49</v>
      </c>
    </row>
    <row r="7" spans="1:6" x14ac:dyDescent="0.2">
      <c r="A7" s="13" t="s">
        <v>31</v>
      </c>
      <c r="B7" s="20">
        <v>9870.5990000000002</v>
      </c>
      <c r="C7" s="13" t="s">
        <v>32</v>
      </c>
    </row>
    <row r="8" spans="1:6" x14ac:dyDescent="0.2">
      <c r="A8" s="13" t="s">
        <v>31</v>
      </c>
      <c r="B8" s="13">
        <f>B7/F8</f>
        <v>3996.193927125506</v>
      </c>
      <c r="C8" s="13" t="s">
        <v>34</v>
      </c>
      <c r="E8" s="13" t="s">
        <v>33</v>
      </c>
      <c r="F8" s="13">
        <v>2.4700000000000002</v>
      </c>
    </row>
    <row r="11" spans="1:6" x14ac:dyDescent="0.2">
      <c r="A11" s="13" t="s">
        <v>25</v>
      </c>
      <c r="B11" s="13">
        <v>1.9551454180000001</v>
      </c>
    </row>
    <row r="14" spans="1:6" x14ac:dyDescent="0.2">
      <c r="A14" s="13" t="s">
        <v>35</v>
      </c>
      <c r="B14" s="13">
        <f>B8/B11</f>
        <v>2043.936931920583</v>
      </c>
      <c r="C14" s="13" t="s">
        <v>34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28" customWidth="1"/>
    <col min="2" max="2" width="10.1640625" customWidth="1"/>
  </cols>
  <sheetData>
    <row r="1" spans="1:2" x14ac:dyDescent="0.2">
      <c r="B1" t="s">
        <v>8</v>
      </c>
    </row>
    <row r="2" spans="1:2" x14ac:dyDescent="0.2">
      <c r="A2" s="1" t="s">
        <v>2</v>
      </c>
      <c r="B2" s="21">
        <v>0</v>
      </c>
    </row>
    <row r="3" spans="1:2" x14ac:dyDescent="0.2">
      <c r="A3" s="1" t="s">
        <v>3</v>
      </c>
      <c r="B3" s="21">
        <f>'Aff Ref'!B17</f>
        <v>747.48056330026213</v>
      </c>
    </row>
    <row r="4" spans="1:2" x14ac:dyDescent="0.2">
      <c r="A4" s="1" t="s">
        <v>4</v>
      </c>
      <c r="B4" s="21">
        <f>'Avoided Def'!A16</f>
        <v>0</v>
      </c>
    </row>
    <row r="5" spans="1:2" x14ac:dyDescent="0.2">
      <c r="A5" s="1" t="s">
        <v>5</v>
      </c>
      <c r="B5" s="21">
        <f>'Avoided Def'!B18</f>
        <v>1.4994751836857099</v>
      </c>
    </row>
    <row r="6" spans="1:2" x14ac:dyDescent="0.2">
      <c r="A6" s="1" t="s">
        <v>6</v>
      </c>
      <c r="B6" s="21">
        <v>0</v>
      </c>
    </row>
    <row r="7" spans="1:2" x14ac:dyDescent="0.2">
      <c r="A7" s="1" t="s">
        <v>7</v>
      </c>
      <c r="B7" s="21">
        <f>'Forest Restoration'!B14</f>
        <v>2043.936931920583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Aff Ref</vt:lpstr>
      <vt:lpstr>Avoided Def</vt:lpstr>
      <vt:lpstr>Forest Restoration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2017-01-27T08:55:59Z</dcterms:created>
  <dcterms:modified xsi:type="dcterms:W3CDTF">2024-07-25T18:21:58Z</dcterms:modified>
</cp:coreProperties>
</file>