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Cal" sheetId="2" r:id="rId5"/>
    <sheet state="visible" name="SYFAFE-psgr" sheetId="3" r:id="rId6"/>
    <sheet state="visible" name="SYFAFE-frg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69">#REF!</definedName>
    <definedName name="ti_tbl_50">#REF!</definedName>
    <definedName localSheetId="3" name="ti_tbl_69">#REF!</definedName>
    <definedName name="billion">About!$A$84</definedName>
    <definedName name="NTS_YR">About!$B$149</definedName>
    <definedName name="trillion">About!$A$85</definedName>
    <definedName localSheetId="3" name="ti_tbl_50">#REF!</definedName>
  </definedNames>
  <calcPr/>
  <extLst>
    <ext uri="GoogleSheetsCustomDataVersion2">
      <go:sheetsCustomData xmlns:go="http://customooxmlschemas.google.com/" r:id="rId9" roundtripDataChecksum="crV+I6w5FvIiyfRwgAnfHk5fFSAw2BESmZalg0URmvY="/>
    </ext>
  </extLst>
</workbook>
</file>

<file path=xl/sharedStrings.xml><?xml version="1.0" encoding="utf-8"?>
<sst xmlns="http://schemas.openxmlformats.org/spreadsheetml/2006/main" count="232" uniqueCount="79">
  <si>
    <t>SYFAFE Start Year Fleet Avg Fuel Economy</t>
  </si>
  <si>
    <t>Sources:</t>
  </si>
  <si>
    <t>See Notes section for which vehicle types use which sources</t>
  </si>
  <si>
    <t>EIA</t>
  </si>
  <si>
    <t>Annual Energy Outlook 2020</t>
  </si>
  <si>
    <t>https://www.eia.gov/outlooks/aeo/tables_ref.cfm</t>
  </si>
  <si>
    <t>Tables 7, 25, 36, 37, 38, 40, 41, 43, 46, 47, 48, 49</t>
  </si>
  <si>
    <t>Bureau of Transportation Statistics</t>
  </si>
  <si>
    <t>National Transportation Statistics</t>
  </si>
  <si>
    <t>https://www.bts.gov/content/us-passenger-miles</t>
  </si>
  <si>
    <t>Table 1-40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</si>
  <si>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</si>
  <si>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</si>
  <si>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</si>
  <si>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</si>
  <si>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U.S. Department of Energy</t>
  </si>
  <si>
    <t>Fuel Cells Fact Sheet</t>
  </si>
  <si>
    <t>https://www.energy.gov/sites/prod/files/2015/11/f27/fcto_fuel_cells_fact_sheet.pdf</t>
  </si>
  <si>
    <t>Others as noted on "Calculations Etc" tab</t>
  </si>
  <si>
    <t>Indonesia LDVs, HDVs, and motorcycles</t>
  </si>
  <si>
    <t xml:space="preserve">Setiawan et al. </t>
  </si>
  <si>
    <t>Quantitative analysis of automobile sector in Indonesian automotive roadmap for achieving national oil and CO2 emission reduction targets by 2030</t>
  </si>
  <si>
    <t>https://www.sciencedirect.com/science/article/pii/S0301421521000045#appsec1</t>
  </si>
  <si>
    <t xml:space="preserve">Used the ratio between SYFAFE and BNVFE from the US version to estimate the SYFAFE values for Indonesia. </t>
  </si>
  <si>
    <t>Notes</t>
  </si>
  <si>
    <t>This variable gives fleet-wide fuel economy in units of cargo distance per BTU.</t>
  </si>
  <si>
    <t>passenger LDVs, freight LDVs and HDVs</t>
  </si>
  <si>
    <t>Sources: AEO 37, 41, 43, 36, 49</t>
  </si>
  <si>
    <t>Vehicle distance traveled and energy consumption by vehicle technology is available for passenger LDVs, commercial light trucks and HDVs.</t>
  </si>
  <si>
    <t>We sum vehicle distance traveled by technology, divide by energy consumption of that technology, and multiply by the vehicle loading values used in the</t>
  </si>
  <si>
    <t>EPS to convert from miles/BTU to thing-miles/BTU. The AEO shows 0 energy consumption by battery electric and plug-in hybrid commercial freight</t>
  </si>
  <si>
    <t>trucks in 2019. Therefore, we use 2020 data for those two technologies.</t>
  </si>
  <si>
    <t>freight rail</t>
  </si>
  <si>
    <t>Sources: AEO 7</t>
  </si>
  <si>
    <t>Freight rail efficiency is available directly from AEO 7.</t>
  </si>
  <si>
    <t>passenger rail</t>
  </si>
  <si>
    <t>Sources: AEO 7, 36, and others as noted on "Calculations Etc" tab</t>
  </si>
  <si>
    <t>Energy demand by fuel type is available from AEO 36. We adjust the energy demand for diesel and electricity by an efficiency factor for electric rail</t>
  </si>
  <si>
    <t>technologies to find the share of travel demand from each vehicle technology, then apply those shares to the passenger-miles reported in AEO 7.</t>
  </si>
  <si>
    <t>We divide the passenger-miles for each technology by the energy demand for the respective technologies.</t>
  </si>
  <si>
    <t>freight ships</t>
  </si>
  <si>
    <t>Sources: AEO 7, AEO 48, AEO 49</t>
  </si>
  <si>
    <t>Freight ship efficiency (for domestic shipping) is available directly from AEO 7.  We</t>
  </si>
  <si>
    <t>use this value to represent all freight shipping.</t>
  </si>
  <si>
    <t>other vehicle types</t>
  </si>
  <si>
    <t>Sources: EPS files BAADTbVT, AVLo, SYVbT, AEO 7 and 36, and other sources as noted in Calcualtions tab</t>
  </si>
  <si>
    <t>We classify AEO's light commercial trucks category as well as light-medium and medium duty vehicles</t>
  </si>
  <si>
    <t>in "freight LDVs" and heavy duty vehicles in "freight HDVs."</t>
  </si>
  <si>
    <t>Although vehicle distance traveled is available for some of these vehicle types in the AEO, vehicle distance travled varies by technology type, and the EPS assigns a</t>
  </si>
  <si>
    <t>constant average distance traveled across technologies. To ensure energy consumption is calculated correctly, we therefore divide cargo distance in the EPS</t>
  </si>
  <si>
    <t>(BAADTbVT * AVLo * SYVbT) by energy consumption from AEO to find fuel economy.</t>
  </si>
  <si>
    <t>freight motorbikes</t>
  </si>
  <si>
    <t>This vehicle type is not used in the U.S. model.</t>
  </si>
  <si>
    <t>Indonesia-specific data</t>
  </si>
  <si>
    <t xml:space="preserve">Updated the data with Indonesia-specific figures for LDVs, HDVs, and motorcycles - but used the US data (as noted above) for aircraft, rail, and ships 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</si>
  <si>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</si>
  <si>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</si>
  <si>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</si>
  <si>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</si>
  <si>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US Start Year Fleet Avg Fuel Economy (2019)</t>
  </si>
  <si>
    <t>Indonesia Start Year Fleet Avg Fuel Economy (2019)</t>
  </si>
  <si>
    <t>Fuel Economy (passenger*miles/BTU)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</si>
  <si>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</si>
  <si>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</si>
  <si>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</si>
  <si>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</si>
  <si>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</si>
  <si>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</si>
  <si>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</si>
  <si>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</si>
  <si>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</si>
  <si>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</si>
  <si>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</si>
  <si>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</si>
  <si>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</si>
  <si>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Fuel Economy (freight ton*miles/BTU)</t>
  </si>
  <si>
    <t>US BAU New Vehicle Fuel Economy (2020)</t>
  </si>
  <si>
    <t xml:space="preserve">Indonesia BAU New Vehicle Fuel Economy (2020) </t>
  </si>
  <si>
    <t>Conversion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</si>
</sst>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E+00"/>
    <numFmt numFmtId="165" formatCode="0.0000E+00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i/>
      <sz val="11.0"/>
      <color theme="1"/>
      <name val="Calibri"/>
    </font>
    <font>
      <b/>
      <i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BD4B4"/>
        <bgColor rgb="FFFBD4B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2" numFmtId="0" xfId="0" applyFont="1"/>
    <xf borderId="0" fillId="0" fontId="2" numFmtId="0" xfId="0" applyAlignment="1" applyFont="1">
      <alignment horizontal="left"/>
    </xf>
    <xf borderId="0" fillId="0" fontId="3" numFmtId="0" xfId="0" applyFont="1"/>
    <xf borderId="0" fillId="0" fontId="4" numFmtId="0" xfId="0" applyFont="1"/>
    <xf borderId="0" fillId="0" fontId="5" numFmtId="0" xfId="0" applyFont="1"/>
    <xf borderId="1" fillId="3" fontId="1" numFmtId="0" xfId="0" applyBorder="1" applyFill="1" applyFont="1"/>
    <xf borderId="1" fillId="3" fontId="2" numFmtId="0" xfId="0" applyBorder="1" applyFont="1"/>
    <xf borderId="1" fillId="4" fontId="1" numFmtId="0" xfId="0" applyBorder="1" applyFill="1" applyFont="1"/>
    <xf borderId="1" fillId="4" fontId="2" numFmtId="0" xfId="0" applyBorder="1" applyFont="1"/>
    <xf borderId="1" fillId="5" fontId="1" numFmtId="0" xfId="0" applyBorder="1" applyFill="1" applyFont="1"/>
    <xf borderId="0" fillId="0" fontId="2" numFmtId="164" xfId="0" applyFont="1" applyNumberFormat="1"/>
    <xf borderId="0" fillId="3" fontId="2" numFmtId="164" xfId="0" applyFont="1" applyNumberFormat="1"/>
    <xf borderId="0" fillId="0" fontId="2" numFmtId="11" xfId="0" applyFont="1" applyNumberFormat="1"/>
    <xf borderId="0" fillId="0" fontId="6" numFmtId="0" xfId="0" applyFont="1"/>
    <xf borderId="0" fillId="0" fontId="2" numFmtId="10" xfId="0" applyFont="1" applyNumberForma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right"/>
    </xf>
    <xf borderId="0" fillId="0" fontId="2" numFmtId="9" xfId="0" applyFont="1" applyNumberFormat="1"/>
    <xf borderId="0" fillId="0" fontId="2" numFmtId="0" xfId="0" applyAlignment="1" applyFont="1">
      <alignment horizontal="left" shrinkToFit="0" wrapText="1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nergy.gov/sites/prod/files/2015/11/f27/fcto_fuel_cells_fact_sheet.pdf" TargetMode="External"/><Relationship Id="rId2" Type="http://schemas.openxmlformats.org/officeDocument/2006/relationships/hyperlink" Target="https://www.sciencedirect.com/science/article/pii/S0301421521000045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7.43"/>
    <col customWidth="1" min="3" max="26" width="8.71"/>
  </cols>
  <sheetData>
    <row r="1" ht="14.25" customHeight="1">
      <c r="A1" s="1" t="s">
        <v>0</v>
      </c>
    </row>
    <row r="2" ht="14.25" customHeight="1"/>
    <row r="3" ht="14.25" customHeight="1">
      <c r="A3" s="1" t="s">
        <v>1</v>
      </c>
      <c r="B3" s="2" t="s">
        <v>2</v>
      </c>
    </row>
    <row r="4" ht="14.25" customHeight="1">
      <c r="B4" s="3" t="s">
        <v>3</v>
      </c>
    </row>
    <row r="5" ht="14.25" customHeight="1">
      <c r="B5" s="4">
        <v>2020.0</v>
      </c>
    </row>
    <row r="6" ht="14.25" customHeight="1">
      <c r="B6" s="3" t="s">
        <v>4</v>
      </c>
    </row>
    <row r="7" ht="14.25" customHeight="1">
      <c r="B7" s="3" t="s">
        <v>5</v>
      </c>
    </row>
    <row r="8" ht="14.25" customHeight="1">
      <c r="B8" s="3" t="s">
        <v>6</v>
      </c>
    </row>
    <row r="9" ht="14.25" customHeight="1"/>
    <row r="10" ht="14.25" customHeight="1">
      <c r="B10" s="3" t="s">
        <v>7</v>
      </c>
    </row>
    <row r="11" ht="14.25" customHeight="1">
      <c r="B11" s="4">
        <v>2018.0</v>
      </c>
    </row>
    <row r="12" ht="14.25" customHeight="1">
      <c r="B12" s="3" t="s">
        <v>8</v>
      </c>
    </row>
    <row r="13" ht="14.25" customHeight="1">
      <c r="B13" s="5" t="s">
        <v>9</v>
      </c>
    </row>
    <row r="14" ht="14.25" customHeight="1">
      <c r="B14" s="3" t="s">
        <v>10</v>
      </c>
    </row>
    <row r="15" ht="14.25" customHeight="1"/>
    <row r="16" ht="14.25" customHeight="1">
      <c r="B16" s="3" t="s">
        <v>11</v>
      </c>
    </row>
    <row r="17" ht="14.25" customHeight="1">
      <c r="B17" s="4">
        <v>2013.0</v>
      </c>
    </row>
    <row r="18" ht="14.25" customHeight="1">
      <c r="B18" s="3" t="s">
        <v>12</v>
      </c>
    </row>
    <row r="19" ht="14.25" customHeight="1">
      <c r="B19" s="3" t="s">
        <v>13</v>
      </c>
    </row>
    <row r="20" ht="14.25" customHeight="1">
      <c r="B20" s="3" t="s">
        <v>14</v>
      </c>
    </row>
    <row r="21" ht="14.25" customHeight="1"/>
    <row r="22" ht="14.25" customHeight="1">
      <c r="B22" s="3" t="s">
        <v>15</v>
      </c>
    </row>
    <row r="23" ht="14.25" customHeight="1">
      <c r="B23" s="4">
        <v>2015.0</v>
      </c>
    </row>
    <row r="24" ht="14.25" customHeight="1">
      <c r="B24" s="3" t="s">
        <v>16</v>
      </c>
    </row>
    <row r="25" ht="14.25" customHeight="1">
      <c r="B25" s="5" t="s">
        <v>17</v>
      </c>
    </row>
    <row r="26" ht="14.25" customHeight="1"/>
    <row r="27" ht="14.25" customHeight="1">
      <c r="B27" s="3" t="s">
        <v>18</v>
      </c>
    </row>
    <row r="28" ht="14.25" customHeight="1"/>
    <row r="29" ht="14.25" customHeight="1">
      <c r="A29" s="1"/>
      <c r="B29" s="2" t="s">
        <v>19</v>
      </c>
    </row>
    <row r="30" ht="14.25" customHeight="1">
      <c r="A30" s="1"/>
      <c r="B30" s="3" t="s">
        <v>20</v>
      </c>
    </row>
    <row r="31" ht="14.25" customHeight="1">
      <c r="A31" s="1"/>
      <c r="B31" s="3" t="s">
        <v>21</v>
      </c>
    </row>
    <row r="32">
      <c r="A32" s="1"/>
      <c r="B32" s="4">
        <v>2021.0</v>
      </c>
    </row>
    <row r="33">
      <c r="A33" s="1"/>
      <c r="B33" s="6" t="s">
        <v>22</v>
      </c>
    </row>
    <row r="34" ht="14.25" customHeight="1">
      <c r="A34" s="1"/>
      <c r="B34" s="3" t="s">
        <v>23</v>
      </c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 t="s">
        <v>24</v>
      </c>
    </row>
    <row r="40" ht="14.25" customHeight="1">
      <c r="A40" s="3" t="s">
        <v>25</v>
      </c>
    </row>
    <row r="41" ht="14.25" customHeight="1"/>
    <row r="42" ht="14.25" customHeight="1">
      <c r="A42" s="1" t="s">
        <v>26</v>
      </c>
    </row>
    <row r="43" ht="14.25" customHeight="1">
      <c r="A43" s="7" t="s">
        <v>27</v>
      </c>
    </row>
    <row r="44" ht="14.25" customHeight="1">
      <c r="A44" s="3" t="s">
        <v>28</v>
      </c>
    </row>
    <row r="45" ht="14.25" customHeight="1">
      <c r="A45" s="3" t="s">
        <v>29</v>
      </c>
    </row>
    <row r="46" ht="14.25" customHeight="1">
      <c r="A46" s="3" t="s">
        <v>30</v>
      </c>
    </row>
    <row r="47" ht="14.25" customHeight="1">
      <c r="A47" s="3" t="s">
        <v>31</v>
      </c>
    </row>
    <row r="48" ht="14.25" customHeight="1"/>
    <row r="49" ht="14.25" customHeight="1">
      <c r="A49" s="1" t="s">
        <v>32</v>
      </c>
    </row>
    <row r="50" ht="14.25" customHeight="1">
      <c r="A50" s="7" t="s">
        <v>33</v>
      </c>
    </row>
    <row r="51" ht="14.25" customHeight="1">
      <c r="A51" s="3" t="s">
        <v>34</v>
      </c>
    </row>
    <row r="52" ht="14.25" customHeight="1"/>
    <row r="53" ht="14.25" customHeight="1">
      <c r="A53" s="1" t="s">
        <v>35</v>
      </c>
    </row>
    <row r="54" ht="14.25" customHeight="1">
      <c r="A54" s="7" t="s">
        <v>36</v>
      </c>
    </row>
    <row r="55" ht="14.25" customHeight="1">
      <c r="A55" s="3" t="s">
        <v>37</v>
      </c>
    </row>
    <row r="56" ht="14.25" customHeight="1">
      <c r="A56" s="3" t="s">
        <v>38</v>
      </c>
    </row>
    <row r="57" ht="14.25" customHeight="1">
      <c r="A57" s="3" t="s">
        <v>39</v>
      </c>
    </row>
    <row r="58" ht="14.25" customHeight="1"/>
    <row r="59" ht="14.25" customHeight="1">
      <c r="A59" s="1" t="s">
        <v>40</v>
      </c>
    </row>
    <row r="60" ht="14.25" customHeight="1">
      <c r="A60" s="7" t="s">
        <v>41</v>
      </c>
    </row>
    <row r="61" ht="14.25" customHeight="1">
      <c r="A61" s="3" t="s">
        <v>42</v>
      </c>
    </row>
    <row r="62" ht="14.25" customHeight="1">
      <c r="A62" s="3" t="s">
        <v>43</v>
      </c>
    </row>
    <row r="63" ht="14.25" customHeight="1"/>
    <row r="64" ht="14.25" customHeight="1">
      <c r="A64" s="1" t="s">
        <v>44</v>
      </c>
    </row>
    <row r="65" ht="14.25" customHeight="1">
      <c r="A65" s="7" t="s">
        <v>45</v>
      </c>
    </row>
    <row r="66" ht="14.25" customHeight="1">
      <c r="A66" s="3" t="s">
        <v>46</v>
      </c>
    </row>
    <row r="67" ht="14.25" customHeight="1">
      <c r="A67" s="3" t="s">
        <v>47</v>
      </c>
    </row>
    <row r="68" ht="14.25" customHeight="1"/>
    <row r="69" ht="14.25" customHeight="1">
      <c r="A69" s="3" t="s">
        <v>48</v>
      </c>
    </row>
    <row r="70" ht="14.25" customHeight="1">
      <c r="A70" s="3" t="s">
        <v>49</v>
      </c>
    </row>
    <row r="71" ht="14.25" customHeight="1">
      <c r="A71" s="3" t="s">
        <v>50</v>
      </c>
    </row>
    <row r="72" ht="14.25" customHeight="1"/>
    <row r="73" ht="14.25" customHeight="1">
      <c r="A73" s="1" t="s">
        <v>51</v>
      </c>
    </row>
    <row r="74" ht="14.25" customHeight="1">
      <c r="A74" s="3" t="s">
        <v>52</v>
      </c>
    </row>
    <row r="75" ht="14.25" customHeight="1"/>
    <row r="76" ht="14.25" customHeight="1">
      <c r="A76" s="1" t="s">
        <v>53</v>
      </c>
    </row>
    <row r="77" ht="14.25" customHeight="1">
      <c r="A77" s="3" t="s">
        <v>54</v>
      </c>
    </row>
    <row r="78" ht="14.25" customHeight="1"/>
    <row r="79" ht="14.25" customHeight="1">
      <c r="A79" s="8" t="s">
        <v>55</v>
      </c>
      <c r="B79" s="9"/>
    </row>
    <row r="80" ht="14.25" customHeight="1">
      <c r="A80" s="3" t="s">
        <v>56</v>
      </c>
    </row>
    <row r="81" ht="14.25" customHeight="1">
      <c r="A81" s="3" t="s">
        <v>57</v>
      </c>
    </row>
    <row r="82" ht="14.25" customHeight="1">
      <c r="A82" s="3" t="s">
        <v>58</v>
      </c>
    </row>
    <row r="83" ht="14.25" customHeight="1"/>
    <row r="84" ht="14.25" customHeight="1">
      <c r="A84" s="3">
        <f>10^9</f>
        <v>1000000000</v>
      </c>
    </row>
    <row r="85" ht="14.25" customHeight="1">
      <c r="A85" s="3">
        <f>10^12</f>
        <v>1000000000000</v>
      </c>
    </row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hyperlinks>
    <hyperlink r:id="rId1" ref="B25"/>
    <hyperlink r:id="rId2" location="appsec1" ref="B33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10" max="10" width="33.43"/>
  </cols>
  <sheetData>
    <row r="2">
      <c r="A2" s="10" t="s">
        <v>59</v>
      </c>
      <c r="B2" s="11"/>
      <c r="C2" s="11"/>
      <c r="J2" s="12" t="s">
        <v>60</v>
      </c>
      <c r="K2" s="12"/>
      <c r="L2" s="12"/>
      <c r="M2" s="12"/>
      <c r="N2" s="12"/>
    </row>
    <row r="3">
      <c r="A3" s="3" t="s">
        <v>61</v>
      </c>
      <c r="B3" s="3" t="s">
        <v>62</v>
      </c>
      <c r="C3" s="3" t="s">
        <v>63</v>
      </c>
      <c r="D3" s="3" t="s">
        <v>64</v>
      </c>
      <c r="E3" s="3" t="s">
        <v>65</v>
      </c>
      <c r="F3" s="3" t="s">
        <v>66</v>
      </c>
      <c r="G3" s="3" t="s">
        <v>67</v>
      </c>
      <c r="H3" s="3" t="s">
        <v>68</v>
      </c>
      <c r="J3" s="3" t="s">
        <v>61</v>
      </c>
      <c r="K3" s="3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3" t="s">
        <v>68</v>
      </c>
    </row>
    <row r="4">
      <c r="A4" s="3" t="s">
        <v>69</v>
      </c>
      <c r="B4" s="13">
        <v>0.0013034527706475435</v>
      </c>
      <c r="C4" s="13">
        <v>3.2678701664683445E-4</v>
      </c>
      <c r="D4" s="13">
        <v>3.1652760292406873E-4</v>
      </c>
      <c r="E4" s="13">
        <v>3.9332496832109406E-4</v>
      </c>
      <c r="F4" s="13">
        <v>6.745159668272719E-4</v>
      </c>
      <c r="G4" s="13">
        <v>2.763807896057073E-4</v>
      </c>
      <c r="H4" s="13">
        <v>5.87324027736892E-4</v>
      </c>
      <c r="J4" s="3" t="s">
        <v>69</v>
      </c>
      <c r="K4" s="13">
        <f t="shared" ref="K4:Q4" si="1">K22*B41</f>
        <v>0.001303452771</v>
      </c>
      <c r="L4" s="13">
        <f t="shared" si="1"/>
        <v>0.0003267870166</v>
      </c>
      <c r="M4" s="13">
        <f t="shared" si="1"/>
        <v>0.000379961183</v>
      </c>
      <c r="N4" s="13">
        <f t="shared" si="1"/>
        <v>0.000415080785</v>
      </c>
      <c r="O4" s="13">
        <f t="shared" si="1"/>
        <v>0.0006745159668</v>
      </c>
      <c r="P4" s="13">
        <f t="shared" si="1"/>
        <v>0.0002763807896</v>
      </c>
      <c r="Q4" s="13">
        <f t="shared" si="1"/>
        <v>0.0005873240277</v>
      </c>
    </row>
    <row r="5">
      <c r="A5" s="3" t="s">
        <v>70</v>
      </c>
      <c r="B5" s="13">
        <v>0.002871621619222724</v>
      </c>
      <c r="C5" s="13">
        <v>7.657186203619788E-4</v>
      </c>
      <c r="D5" s="13">
        <v>8.934139778819963E-4</v>
      </c>
      <c r="E5" s="13">
        <v>8.936188831550573E-4</v>
      </c>
      <c r="F5" s="13">
        <v>0.001981520387992274</v>
      </c>
      <c r="G5" s="13">
        <v>8.936188831550572E-4</v>
      </c>
      <c r="H5" s="13">
        <v>0.0026808566494651714</v>
      </c>
      <c r="J5" s="3" t="s">
        <v>70</v>
      </c>
      <c r="K5" s="13">
        <f t="shared" ref="K5:Q5" si="2">K23*B42</f>
        <v>0.002871621619</v>
      </c>
      <c r="L5" s="13">
        <f t="shared" si="2"/>
        <v>0.0007657186204</v>
      </c>
      <c r="M5" s="13">
        <f t="shared" si="2"/>
        <v>0.003298040965</v>
      </c>
      <c r="N5" s="13">
        <f t="shared" si="2"/>
        <v>0.002818140267</v>
      </c>
      <c r="O5" s="13">
        <f t="shared" si="2"/>
        <v>0.001981520388</v>
      </c>
      <c r="P5" s="13">
        <f t="shared" si="2"/>
        <v>0.0008936188832</v>
      </c>
      <c r="Q5" s="13">
        <f t="shared" si="2"/>
        <v>0.002680856649</v>
      </c>
    </row>
    <row r="6">
      <c r="A6" s="3" t="s">
        <v>71</v>
      </c>
      <c r="B6" s="13">
        <v>0.0014185802505818058</v>
      </c>
      <c r="C6" s="13">
        <v>4.4144747020460906E-4</v>
      </c>
      <c r="D6" s="13">
        <v>4.4144747020460906E-4</v>
      </c>
      <c r="E6" s="13">
        <v>4.4144747020460906E-4</v>
      </c>
      <c r="F6" s="3">
        <v>0.0</v>
      </c>
      <c r="G6" s="3">
        <v>0.0</v>
      </c>
      <c r="H6" s="13">
        <v>0.001324342410613827</v>
      </c>
      <c r="J6" s="3" t="s">
        <v>71</v>
      </c>
      <c r="K6" s="13">
        <f t="shared" ref="K6:Q6" si="3">K24*B43</f>
        <v>0.001418580251</v>
      </c>
      <c r="L6" s="13">
        <f t="shared" si="3"/>
        <v>0</v>
      </c>
      <c r="M6" s="13">
        <f t="shared" si="3"/>
        <v>0</v>
      </c>
      <c r="N6" s="13">
        <f t="shared" si="3"/>
        <v>0.0004414474702</v>
      </c>
      <c r="O6" s="13">
        <f t="shared" si="3"/>
        <v>0</v>
      </c>
      <c r="P6" s="13">
        <f t="shared" si="3"/>
        <v>0</v>
      </c>
      <c r="Q6" s="13">
        <f t="shared" si="3"/>
        <v>0.001324342411</v>
      </c>
    </row>
    <row r="7">
      <c r="A7" s="3" t="s">
        <v>72</v>
      </c>
      <c r="B7" s="13">
        <v>0.0012405209526886144</v>
      </c>
      <c r="C7" s="13">
        <v>4.2438874697242065E-4</v>
      </c>
      <c r="D7" s="13">
        <v>4.2438874697242065E-4</v>
      </c>
      <c r="E7" s="13">
        <v>4.2438874697242065E-4</v>
      </c>
      <c r="F7" s="3">
        <v>0.0</v>
      </c>
      <c r="G7" s="3">
        <v>0.0</v>
      </c>
      <c r="H7" s="13">
        <v>0.0012731662409172617</v>
      </c>
      <c r="J7" s="3" t="s">
        <v>72</v>
      </c>
      <c r="K7" s="13">
        <f t="shared" ref="K7:Q7" si="4">K25*B44</f>
        <v>0.001240520953</v>
      </c>
      <c r="L7" s="13">
        <f t="shared" si="4"/>
        <v>0</v>
      </c>
      <c r="M7" s="13">
        <f t="shared" si="4"/>
        <v>0</v>
      </c>
      <c r="N7" s="13">
        <f t="shared" si="4"/>
        <v>0.000424388747</v>
      </c>
      <c r="O7" s="13">
        <f t="shared" si="4"/>
        <v>0</v>
      </c>
      <c r="P7" s="13">
        <f t="shared" si="4"/>
        <v>0</v>
      </c>
      <c r="Q7" s="13">
        <f t="shared" si="4"/>
        <v>0.001273166241</v>
      </c>
    </row>
    <row r="8">
      <c r="A8" s="3" t="s">
        <v>73</v>
      </c>
      <c r="B8" s="13">
        <v>3.229348241866677E-5</v>
      </c>
      <c r="C8" s="13">
        <v>0.0</v>
      </c>
      <c r="D8" s="13">
        <v>1.0049397002369564E-5</v>
      </c>
      <c r="E8" s="13">
        <v>1.0049397002369565E-5</v>
      </c>
      <c r="F8" s="3">
        <v>0.0</v>
      </c>
      <c r="G8" s="3">
        <v>0.0</v>
      </c>
      <c r="H8" s="13">
        <v>3.0148191007108693E-5</v>
      </c>
      <c r="J8" s="3" t="s">
        <v>73</v>
      </c>
      <c r="K8" s="13">
        <f t="shared" ref="K8:Q8" si="5">K26*B45</f>
        <v>0.00003229348242</v>
      </c>
      <c r="L8" s="13">
        <f t="shared" si="5"/>
        <v>0</v>
      </c>
      <c r="M8" s="13">
        <f t="shared" si="5"/>
        <v>0.000010049397</v>
      </c>
      <c r="N8" s="13">
        <f t="shared" si="5"/>
        <v>0.000010049397</v>
      </c>
      <c r="O8" s="13">
        <f t="shared" si="5"/>
        <v>0</v>
      </c>
      <c r="P8" s="13">
        <f t="shared" si="5"/>
        <v>0</v>
      </c>
      <c r="Q8" s="13">
        <f t="shared" si="5"/>
        <v>0.00003014819101</v>
      </c>
    </row>
    <row r="9">
      <c r="A9" s="3" t="s">
        <v>74</v>
      </c>
      <c r="B9" s="13">
        <v>0.0035367364645723983</v>
      </c>
      <c r="C9" s="13">
        <v>0.001110710625237613</v>
      </c>
      <c r="D9" s="13">
        <v>0.001110710625237613</v>
      </c>
      <c r="E9" s="13">
        <v>0.001110710625237613</v>
      </c>
      <c r="F9" s="13">
        <v>0.002445024836871745</v>
      </c>
      <c r="G9" s="13">
        <v>8.6080073455915E-4</v>
      </c>
      <c r="H9" s="13">
        <v>0.0033321318757128385</v>
      </c>
      <c r="J9" s="3" t="s">
        <v>74</v>
      </c>
      <c r="K9" s="13">
        <f t="shared" ref="K9:Q9" si="6">K27*B46</f>
        <v>0.003536736465</v>
      </c>
      <c r="L9" s="13">
        <f t="shared" si="6"/>
        <v>0.001110710625</v>
      </c>
      <c r="M9" s="13">
        <f t="shared" si="6"/>
        <v>0.001110710625</v>
      </c>
      <c r="N9" s="13">
        <f t="shared" si="6"/>
        <v>0.001110710625</v>
      </c>
      <c r="O9" s="13">
        <f t="shared" si="6"/>
        <v>0.002445024837</v>
      </c>
      <c r="P9" s="13">
        <f t="shared" si="6"/>
        <v>0.0008608007346</v>
      </c>
      <c r="Q9" s="13">
        <f t="shared" si="6"/>
        <v>0.003332131876</v>
      </c>
    </row>
    <row r="10">
      <c r="K10" s="13"/>
      <c r="L10" s="13"/>
      <c r="M10" s="13"/>
      <c r="N10" s="13"/>
      <c r="O10" s="13"/>
      <c r="P10" s="13"/>
      <c r="Q10" s="13"/>
    </row>
    <row r="11">
      <c r="A11" s="3" t="s">
        <v>75</v>
      </c>
      <c r="B11" s="3" t="s">
        <v>62</v>
      </c>
      <c r="C11" s="3" t="s">
        <v>63</v>
      </c>
      <c r="D11" s="3" t="s">
        <v>64</v>
      </c>
      <c r="E11" s="3" t="s">
        <v>65</v>
      </c>
      <c r="F11" s="3" t="s">
        <v>66</v>
      </c>
      <c r="G11" s="3" t="s">
        <v>67</v>
      </c>
      <c r="H11" s="3" t="s">
        <v>68</v>
      </c>
      <c r="J11" s="3" t="s">
        <v>75</v>
      </c>
      <c r="K11" s="3" t="s">
        <v>62</v>
      </c>
      <c r="L11" s="3" t="s">
        <v>63</v>
      </c>
      <c r="M11" s="3" t="s">
        <v>64</v>
      </c>
      <c r="N11" s="3" t="s">
        <v>65</v>
      </c>
      <c r="O11" s="3" t="s">
        <v>66</v>
      </c>
      <c r="P11" s="3" t="s">
        <v>67</v>
      </c>
      <c r="Q11" s="3" t="s">
        <v>68</v>
      </c>
    </row>
    <row r="12">
      <c r="A12" s="3" t="s">
        <v>69</v>
      </c>
      <c r="B12" s="13">
        <v>1.2098850095054675E-4</v>
      </c>
      <c r="C12" s="13">
        <v>6.853024215274224E-5</v>
      </c>
      <c r="D12" s="13">
        <v>1.043975093608511E-4</v>
      </c>
      <c r="E12" s="13">
        <v>7.394839549585204E-5</v>
      </c>
      <c r="F12" s="13">
        <v>2.3149219108236567E-4</v>
      </c>
      <c r="G12" s="13">
        <v>4.019841556329425E-5</v>
      </c>
      <c r="H12" s="13">
        <v>0.002073593496481869</v>
      </c>
      <c r="J12" s="3" t="s">
        <v>69</v>
      </c>
      <c r="K12" s="13">
        <f t="shared" ref="K12:Q12" si="7">K30*B49</f>
        <v>0.001173574796</v>
      </c>
      <c r="L12" s="13">
        <f t="shared" si="7"/>
        <v>0.0003428891125</v>
      </c>
      <c r="M12" s="13">
        <f t="shared" si="7"/>
        <v>0.0003342232315</v>
      </c>
      <c r="N12" s="13">
        <f t="shared" si="7"/>
        <v>0.0003801746574</v>
      </c>
      <c r="O12" s="13">
        <f t="shared" si="7"/>
        <v>0.001208663816</v>
      </c>
      <c r="P12" s="13">
        <f t="shared" si="7"/>
        <v>0.0003279110058</v>
      </c>
      <c r="Q12" s="13">
        <f t="shared" si="7"/>
        <v>0.004954985945</v>
      </c>
    </row>
    <row r="13">
      <c r="A13" s="3" t="s">
        <v>70</v>
      </c>
      <c r="B13" s="13">
        <v>0.002221146705164152</v>
      </c>
      <c r="C13" s="13">
        <v>4.7352548463232166E-4</v>
      </c>
      <c r="D13" s="13">
        <v>0.006783907963433179</v>
      </c>
      <c r="E13" s="14">
        <v>6.911978321606231E-4</v>
      </c>
      <c r="F13" s="13">
        <v>0.0010867252882872924</v>
      </c>
      <c r="G13" s="13">
        <v>0.0029305916427068614</v>
      </c>
      <c r="H13" s="13">
        <v>0.0027605411165548288</v>
      </c>
      <c r="J13" s="3" t="s">
        <v>70</v>
      </c>
      <c r="K13" s="13">
        <f t="shared" ref="K13:Q13" si="8">K31*B50</f>
        <v>0.007026957615</v>
      </c>
      <c r="L13" s="13">
        <f t="shared" si="8"/>
        <v>0.0008002176137</v>
      </c>
      <c r="M13" s="13">
        <f t="shared" si="8"/>
        <v>0.000933666209</v>
      </c>
      <c r="N13" s="14">
        <f t="shared" si="8"/>
        <v>0.00009716834488</v>
      </c>
      <c r="O13" s="13">
        <f t="shared" si="8"/>
        <v>0.002070796601</v>
      </c>
      <c r="P13" s="13">
        <f t="shared" si="8"/>
        <v>0.0009338803461</v>
      </c>
      <c r="Q13" s="13">
        <f t="shared" si="8"/>
        <v>0.002801641038</v>
      </c>
    </row>
    <row r="14">
      <c r="A14" s="3" t="s">
        <v>71</v>
      </c>
      <c r="B14" s="13">
        <v>3.6524335252792104E-4</v>
      </c>
      <c r="C14" s="13">
        <v>1.136599455098666E-4</v>
      </c>
      <c r="D14" s="13">
        <v>1.136599455098666E-4</v>
      </c>
      <c r="E14" s="13">
        <v>1.136599455098666E-4</v>
      </c>
      <c r="F14" s="3">
        <v>0.0</v>
      </c>
      <c r="G14" s="3">
        <v>0.0</v>
      </c>
      <c r="H14" s="13">
        <v>3.4097983652959976E-4</v>
      </c>
      <c r="J14" s="3" t="s">
        <v>71</v>
      </c>
      <c r="K14" s="13">
        <f t="shared" ref="K14:Q14" si="9">K32*B51</f>
        <v>0.001418580251</v>
      </c>
      <c r="L14" s="13">
        <f t="shared" si="9"/>
        <v>0</v>
      </c>
      <c r="M14" s="13">
        <f t="shared" si="9"/>
        <v>0</v>
      </c>
      <c r="N14" s="13">
        <f t="shared" si="9"/>
        <v>0.0004414474702</v>
      </c>
      <c r="O14" s="13">
        <f t="shared" si="9"/>
        <v>0</v>
      </c>
      <c r="P14" s="13">
        <f t="shared" si="9"/>
        <v>0</v>
      </c>
      <c r="Q14" s="13">
        <f t="shared" si="9"/>
        <v>0.001324342411</v>
      </c>
    </row>
    <row r="15">
      <c r="A15" s="3" t="s">
        <v>72</v>
      </c>
      <c r="B15" s="13">
        <v>0.011140743815291445</v>
      </c>
      <c r="C15" s="13">
        <v>0.003466884</v>
      </c>
      <c r="D15" s="13">
        <v>0.003466884</v>
      </c>
      <c r="E15" s="13">
        <v>0.003466884</v>
      </c>
      <c r="F15" s="3">
        <v>0.0</v>
      </c>
      <c r="G15" s="3">
        <v>0.0</v>
      </c>
      <c r="H15" s="13">
        <v>0.010400651999999998</v>
      </c>
      <c r="J15" s="3" t="s">
        <v>72</v>
      </c>
      <c r="K15" s="13">
        <f t="shared" ref="K15:Q15" si="10">K33*B52</f>
        <v>0.001240993587</v>
      </c>
      <c r="L15" s="13">
        <f t="shared" si="10"/>
        <v>0</v>
      </c>
      <c r="M15" s="13">
        <f t="shared" si="10"/>
        <v>0</v>
      </c>
      <c r="N15" s="13">
        <f t="shared" si="10"/>
        <v>0.0003861843413</v>
      </c>
      <c r="O15" s="13">
        <f t="shared" si="10"/>
        <v>0</v>
      </c>
      <c r="P15" s="13">
        <f t="shared" si="10"/>
        <v>0</v>
      </c>
      <c r="Q15" s="13">
        <f t="shared" si="10"/>
        <v>0.001158553024</v>
      </c>
    </row>
    <row r="16">
      <c r="A16" s="3" t="s">
        <v>73</v>
      </c>
      <c r="B16" s="13">
        <v>0.015467626362604087</v>
      </c>
      <c r="C16" s="13">
        <v>0.004813365</v>
      </c>
      <c r="D16" s="13">
        <v>0.004813365</v>
      </c>
      <c r="E16" s="13">
        <v>0.004813365</v>
      </c>
      <c r="F16" s="3">
        <v>0.0</v>
      </c>
      <c r="G16" s="3">
        <v>0.0</v>
      </c>
      <c r="H16" s="13">
        <v>0.014440094999999998</v>
      </c>
      <c r="J16" s="3" t="s">
        <v>73</v>
      </c>
      <c r="K16" s="13">
        <f t="shared" ref="K16:Q16" si="11">K34*B53</f>
        <v>0.00003126611974</v>
      </c>
      <c r="L16" s="13">
        <f t="shared" si="11"/>
        <v>0</v>
      </c>
      <c r="M16" s="13">
        <f t="shared" si="11"/>
        <v>0.000010049397</v>
      </c>
      <c r="N16" s="13">
        <f t="shared" si="11"/>
        <v>0.000009729692385</v>
      </c>
      <c r="O16" s="13">
        <f t="shared" si="11"/>
        <v>0</v>
      </c>
      <c r="P16" s="13">
        <f t="shared" si="11"/>
        <v>0</v>
      </c>
      <c r="Q16" s="13">
        <f t="shared" si="11"/>
        <v>0.00002918907716</v>
      </c>
    </row>
    <row r="17">
      <c r="A17" s="3" t="s">
        <v>74</v>
      </c>
      <c r="B17" s="3">
        <v>0.0</v>
      </c>
      <c r="C17" s="3">
        <v>0.0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J17" s="3" t="s">
        <v>74</v>
      </c>
      <c r="K17" s="13">
        <f t="shared" ref="K17:Q17" si="12">K35*B54</f>
        <v>0.003536736465</v>
      </c>
      <c r="L17" s="13">
        <f t="shared" si="12"/>
        <v>0.001110710625</v>
      </c>
      <c r="M17" s="13">
        <f t="shared" si="12"/>
        <v>0.001110710625</v>
      </c>
      <c r="N17" s="13">
        <f t="shared" si="12"/>
        <v>0.001110710625</v>
      </c>
      <c r="O17" s="13">
        <f t="shared" si="12"/>
        <v>0.002445024837</v>
      </c>
      <c r="P17" s="13">
        <f t="shared" si="12"/>
        <v>0.0008608007346</v>
      </c>
      <c r="Q17" s="13">
        <f t="shared" si="12"/>
        <v>0.003332131876</v>
      </c>
    </row>
    <row r="18">
      <c r="K18" s="13"/>
      <c r="L18" s="13"/>
      <c r="M18" s="13"/>
      <c r="N18" s="13"/>
      <c r="O18" s="13"/>
      <c r="P18" s="13"/>
      <c r="Q18" s="13"/>
    </row>
    <row r="19">
      <c r="K19" s="13"/>
      <c r="L19" s="13"/>
      <c r="M19" s="13"/>
      <c r="N19" s="13"/>
      <c r="O19" s="13"/>
      <c r="P19" s="13"/>
      <c r="Q19" s="13"/>
    </row>
    <row r="20">
      <c r="A20" s="10" t="s">
        <v>76</v>
      </c>
      <c r="B20" s="11"/>
      <c r="C20" s="11"/>
      <c r="J20" s="12" t="s">
        <v>77</v>
      </c>
      <c r="K20" s="12"/>
      <c r="L20" s="12"/>
      <c r="M20" s="12"/>
      <c r="N20" s="12"/>
    </row>
    <row r="21">
      <c r="A21" s="3" t="s">
        <v>61</v>
      </c>
      <c r="B21" s="3" t="s">
        <v>62</v>
      </c>
      <c r="C21" s="3" t="s">
        <v>63</v>
      </c>
      <c r="D21" s="3" t="s">
        <v>64</v>
      </c>
      <c r="E21" s="3" t="s">
        <v>65</v>
      </c>
      <c r="F21" s="3" t="s">
        <v>66</v>
      </c>
      <c r="G21" s="3" t="s">
        <v>67</v>
      </c>
      <c r="H21" s="3" t="s">
        <v>68</v>
      </c>
      <c r="J21" s="3" t="s">
        <v>61</v>
      </c>
      <c r="K21" s="3" t="s">
        <v>62</v>
      </c>
      <c r="L21" s="3" t="s">
        <v>63</v>
      </c>
      <c r="M21" s="3" t="s">
        <v>64</v>
      </c>
      <c r="N21" s="3" t="s">
        <v>65</v>
      </c>
      <c r="O21" s="3" t="s">
        <v>66</v>
      </c>
      <c r="P21" s="3" t="s">
        <v>67</v>
      </c>
      <c r="Q21" s="3" t="s">
        <v>68</v>
      </c>
    </row>
    <row r="22">
      <c r="A22" s="3" t="s">
        <v>69</v>
      </c>
      <c r="B22" s="15">
        <v>0.0013016014821008825</v>
      </c>
      <c r="C22" s="15">
        <v>3.802952980549893E-4</v>
      </c>
      <c r="D22" s="15">
        <v>3.7068404566156505E-4</v>
      </c>
      <c r="E22" s="15">
        <v>4.216483679072335E-4</v>
      </c>
      <c r="F22" s="15">
        <v>6.573831856864857E-4</v>
      </c>
      <c r="G22" s="15">
        <v>3.636832117205349E-4</v>
      </c>
      <c r="H22" s="15">
        <v>5.879441523193875E-4</v>
      </c>
      <c r="J22" s="3" t="s">
        <v>69</v>
      </c>
      <c r="K22" s="13">
        <v>0.0013016014821008825</v>
      </c>
      <c r="L22" s="13">
        <v>3.802952980549893E-4</v>
      </c>
      <c r="M22" s="13">
        <v>4.449708247173022E-4</v>
      </c>
      <c r="N22" s="13">
        <v>4.449708247173022E-4</v>
      </c>
      <c r="O22" s="13">
        <v>6.573831856864857E-4</v>
      </c>
      <c r="P22" s="13">
        <v>3.636832117205349E-4</v>
      </c>
      <c r="Q22" s="13">
        <v>5.879441523193875E-4</v>
      </c>
    </row>
    <row r="23">
      <c r="A23" s="3" t="s">
        <v>70</v>
      </c>
      <c r="B23" s="15">
        <v>0.00316634771510094</v>
      </c>
      <c r="C23" s="15">
        <v>8.443074072724302E-4</v>
      </c>
      <c r="D23" s="15">
        <v>9.851086537897016E-4</v>
      </c>
      <c r="E23" s="15">
        <v>9.853345893164527E-4</v>
      </c>
      <c r="F23" s="15">
        <v>0.002184891808497921</v>
      </c>
      <c r="G23" s="15">
        <v>9.853345893164527E-4</v>
      </c>
      <c r="H23" s="15">
        <v>0.0029560037679493573</v>
      </c>
      <c r="J23" s="3" t="s">
        <v>70</v>
      </c>
      <c r="K23" s="13">
        <v>0.00316634771510094</v>
      </c>
      <c r="L23" s="13">
        <v>8.443074072724302E-4</v>
      </c>
      <c r="M23" s="13">
        <v>0.00363653219586811</v>
      </c>
      <c r="N23" s="13">
        <v>0.003107377356221667</v>
      </c>
      <c r="O23" s="13">
        <v>0.002184891808497921</v>
      </c>
      <c r="P23" s="13">
        <v>9.853345893164527E-4</v>
      </c>
      <c r="Q23" s="13">
        <v>0.0029560037679493573</v>
      </c>
    </row>
    <row r="24">
      <c r="A24" s="3" t="s">
        <v>71</v>
      </c>
      <c r="B24" s="15">
        <v>0.0014980235812240234</v>
      </c>
      <c r="C24" s="3">
        <v>0.0</v>
      </c>
      <c r="D24" s="3">
        <v>0.0</v>
      </c>
      <c r="E24" s="15">
        <v>4.661694112595842E-4</v>
      </c>
      <c r="F24" s="3">
        <v>0.0</v>
      </c>
      <c r="G24" s="3">
        <v>0.0</v>
      </c>
      <c r="H24" s="15">
        <v>0.0013985082337787526</v>
      </c>
      <c r="J24" s="3" t="s">
        <v>71</v>
      </c>
      <c r="K24" s="13">
        <v>0.0014980235812240234</v>
      </c>
      <c r="L24" s="13">
        <v>0.0</v>
      </c>
      <c r="M24" s="13">
        <v>0.0</v>
      </c>
      <c r="N24" s="13">
        <v>4.661694112595842E-4</v>
      </c>
      <c r="O24" s="13">
        <v>0.0</v>
      </c>
      <c r="P24" s="13">
        <v>0.0</v>
      </c>
      <c r="Q24" s="13">
        <v>0.0013985082337787526</v>
      </c>
    </row>
    <row r="25">
      <c r="A25" s="3" t="s">
        <v>72</v>
      </c>
      <c r="B25" s="15">
        <v>0.0012490429545241593</v>
      </c>
      <c r="C25" s="15">
        <v>0.0</v>
      </c>
      <c r="D25" s="15">
        <v>0.0</v>
      </c>
      <c r="E25" s="15">
        <v>3.886892209485075E-4</v>
      </c>
      <c r="F25" s="15">
        <v>0.0</v>
      </c>
      <c r="G25" s="15">
        <v>0.0</v>
      </c>
      <c r="H25" s="15">
        <v>0.0011660676628455222</v>
      </c>
      <c r="J25" s="3" t="s">
        <v>72</v>
      </c>
      <c r="K25" s="13">
        <v>0.0012490429545241593</v>
      </c>
      <c r="L25" s="13">
        <v>0.0</v>
      </c>
      <c r="M25" s="13">
        <v>0.0</v>
      </c>
      <c r="N25" s="13">
        <v>3.886892209485075E-4</v>
      </c>
      <c r="O25" s="13">
        <v>0.0</v>
      </c>
      <c r="P25" s="13">
        <v>0.0</v>
      </c>
      <c r="Q25" s="13">
        <v>0.0011660676628455222</v>
      </c>
    </row>
    <row r="26">
      <c r="A26" s="3" t="s">
        <v>73</v>
      </c>
      <c r="B26" s="15">
        <v>3.229348241866677E-5</v>
      </c>
      <c r="C26" s="3">
        <v>0.0</v>
      </c>
      <c r="D26" s="15">
        <v>1.0049397002369564E-5</v>
      </c>
      <c r="E26" s="15">
        <v>1.0049397002369565E-5</v>
      </c>
      <c r="F26" s="3">
        <v>0.0</v>
      </c>
      <c r="G26" s="13">
        <v>0.0</v>
      </c>
      <c r="H26" s="15">
        <v>3.0148191007108693E-5</v>
      </c>
      <c r="J26" s="3" t="s">
        <v>73</v>
      </c>
      <c r="K26" s="13">
        <v>3.229348241866677E-5</v>
      </c>
      <c r="L26" s="13">
        <v>0.0</v>
      </c>
      <c r="M26" s="13">
        <v>1.0049397002369564E-5</v>
      </c>
      <c r="N26" s="13">
        <v>1.0049397002369565E-5</v>
      </c>
      <c r="O26" s="13">
        <v>0.0</v>
      </c>
      <c r="P26" s="13">
        <v>0.0</v>
      </c>
      <c r="Q26" s="13">
        <v>3.0148191007108693E-5</v>
      </c>
    </row>
    <row r="27">
      <c r="A27" s="3" t="s">
        <v>74</v>
      </c>
      <c r="B27" s="15">
        <v>0.0035367364645723983</v>
      </c>
      <c r="C27" s="15">
        <v>0.001110710625237613</v>
      </c>
      <c r="D27" s="15">
        <v>0.001110710625237613</v>
      </c>
      <c r="E27" s="15">
        <v>0.001110710625237613</v>
      </c>
      <c r="F27" s="15">
        <v>0.002445024836871745</v>
      </c>
      <c r="G27" s="15">
        <v>8.6080073455915E-4</v>
      </c>
      <c r="H27" s="15">
        <v>0.0033321318757128385</v>
      </c>
      <c r="J27" s="3" t="s">
        <v>74</v>
      </c>
      <c r="K27" s="13">
        <v>0.0035367364645723983</v>
      </c>
      <c r="L27" s="13">
        <v>0.001110710625237613</v>
      </c>
      <c r="M27" s="13">
        <v>0.001110710625237613</v>
      </c>
      <c r="N27" s="13">
        <v>0.001110710625237613</v>
      </c>
      <c r="O27" s="13">
        <v>0.002445024836871745</v>
      </c>
      <c r="P27" s="13">
        <v>8.6080073455915E-4</v>
      </c>
      <c r="Q27" s="13">
        <v>0.0033321318757128385</v>
      </c>
    </row>
    <row r="28">
      <c r="K28" s="13"/>
      <c r="L28" s="13"/>
      <c r="M28" s="13"/>
      <c r="N28" s="13"/>
      <c r="O28" s="13"/>
      <c r="P28" s="13"/>
      <c r="Q28" s="13"/>
    </row>
    <row r="29">
      <c r="A29" s="3" t="s">
        <v>75</v>
      </c>
      <c r="B29" s="3" t="s">
        <v>62</v>
      </c>
      <c r="C29" s="3" t="s">
        <v>63</v>
      </c>
      <c r="D29" s="3" t="s">
        <v>64</v>
      </c>
      <c r="E29" s="3" t="s">
        <v>65</v>
      </c>
      <c r="F29" s="3" t="s">
        <v>66</v>
      </c>
      <c r="G29" s="3" t="s">
        <v>67</v>
      </c>
      <c r="H29" s="3" t="s">
        <v>68</v>
      </c>
      <c r="J29" s="3" t="s">
        <v>75</v>
      </c>
      <c r="K29" s="3" t="s">
        <v>62</v>
      </c>
      <c r="L29" s="3" t="s">
        <v>63</v>
      </c>
      <c r="M29" s="3" t="s">
        <v>64</v>
      </c>
      <c r="N29" s="3" t="s">
        <v>65</v>
      </c>
      <c r="O29" s="3" t="s">
        <v>66</v>
      </c>
      <c r="P29" s="3" t="s">
        <v>67</v>
      </c>
      <c r="Q29" s="3" t="s">
        <v>68</v>
      </c>
    </row>
    <row r="30">
      <c r="A30" s="3" t="s">
        <v>69</v>
      </c>
      <c r="B30" s="15">
        <v>1.3418728199415992E-4</v>
      </c>
      <c r="C30" s="15">
        <v>7.600628866901034E-5</v>
      </c>
      <c r="D30" s="15">
        <v>1.157863591831631E-4</v>
      </c>
      <c r="E30" s="15">
        <v>8.201551487503343E-5</v>
      </c>
      <c r="F30" s="15">
        <v>1.2590686672921136E-4</v>
      </c>
      <c r="G30" s="15">
        <v>4.458370905111885E-5</v>
      </c>
      <c r="H30" s="15">
        <v>2.4604654462510026E-4</v>
      </c>
      <c r="J30" s="3" t="s">
        <v>69</v>
      </c>
      <c r="K30" s="13">
        <v>0.0013016014821008825</v>
      </c>
      <c r="L30" s="13">
        <v>3.802952980549893E-4</v>
      </c>
      <c r="M30" s="13">
        <v>3.7068404566156505E-4</v>
      </c>
      <c r="N30" s="13">
        <v>4.216483679072335E-4</v>
      </c>
      <c r="O30" s="13">
        <v>6.573831856864857E-4</v>
      </c>
      <c r="P30" s="13">
        <v>3.636832117205349E-4</v>
      </c>
      <c r="Q30" s="13">
        <v>5.879441523193875E-4</v>
      </c>
    </row>
    <row r="31">
      <c r="A31" s="3" t="s">
        <v>70</v>
      </c>
      <c r="B31" s="15">
        <v>0.0010008488993658489</v>
      </c>
      <c r="C31" s="15">
        <v>4.996154388205876E-4</v>
      </c>
      <c r="D31" s="15">
        <v>0.007157682667704511</v>
      </c>
      <c r="E31" s="15">
        <v>7.292809351009047E-4</v>
      </c>
      <c r="F31" s="15">
        <v>0.0011466008681806548</v>
      </c>
      <c r="G31" s="15">
        <v>0.003092059196585414</v>
      </c>
      <c r="H31" s="15">
        <v>0.0029126393532984403</v>
      </c>
      <c r="J31" s="3" t="s">
        <v>70</v>
      </c>
      <c r="K31" s="13">
        <v>0.00316634771510094</v>
      </c>
      <c r="L31" s="13">
        <v>8.443074072724302E-4</v>
      </c>
      <c r="M31" s="13">
        <v>9.851086537897016E-4</v>
      </c>
      <c r="N31" s="13">
        <v>1.0252205391852337E-4</v>
      </c>
      <c r="O31" s="13">
        <v>0.002184891808497921</v>
      </c>
      <c r="P31" s="13">
        <v>9.853345893164527E-4</v>
      </c>
      <c r="Q31" s="13">
        <v>0.0029560037679493573</v>
      </c>
    </row>
    <row r="32">
      <c r="A32" s="3" t="s">
        <v>71</v>
      </c>
      <c r="B32" s="15">
        <v>3.8569771061435794E-4</v>
      </c>
      <c r="C32" s="3">
        <v>0.0</v>
      </c>
      <c r="D32" s="3">
        <v>0.0</v>
      </c>
      <c r="E32" s="15">
        <v>1.2002512973417359E-4</v>
      </c>
      <c r="F32" s="3">
        <v>0.0</v>
      </c>
      <c r="G32" s="3">
        <v>0.0</v>
      </c>
      <c r="H32" s="15">
        <v>3.600753892025207E-4</v>
      </c>
      <c r="J32" s="3" t="s">
        <v>71</v>
      </c>
      <c r="K32" s="13">
        <v>0.0014980235812240234</v>
      </c>
      <c r="L32" s="13">
        <v>0.0</v>
      </c>
      <c r="M32" s="13">
        <v>0.0</v>
      </c>
      <c r="N32" s="13">
        <v>4.661694112595842E-4</v>
      </c>
      <c r="O32" s="13">
        <v>0.0</v>
      </c>
      <c r="P32" s="13">
        <v>0.0</v>
      </c>
      <c r="Q32" s="13">
        <v>0.0013985082337787526</v>
      </c>
    </row>
    <row r="33">
      <c r="A33" s="3" t="s">
        <v>72</v>
      </c>
      <c r="B33" s="15">
        <v>0.011213005219530657</v>
      </c>
      <c r="C33" s="3">
        <v>0.0</v>
      </c>
      <c r="D33" s="3">
        <v>0.0</v>
      </c>
      <c r="E33" s="15">
        <v>0.003489371</v>
      </c>
      <c r="F33" s="3">
        <v>0.0</v>
      </c>
      <c r="G33" s="3">
        <v>0.0</v>
      </c>
      <c r="H33" s="15">
        <v>0.010468112999999998</v>
      </c>
      <c r="J33" s="3" t="s">
        <v>72</v>
      </c>
      <c r="K33" s="13">
        <v>0.0012490429545241593</v>
      </c>
      <c r="L33" s="13">
        <v>0.0</v>
      </c>
      <c r="M33" s="13">
        <v>0.0</v>
      </c>
      <c r="N33" s="13">
        <v>3.886892209485075E-4</v>
      </c>
      <c r="O33" s="13">
        <v>0.0</v>
      </c>
      <c r="P33" s="13">
        <v>0.0</v>
      </c>
      <c r="Q33" s="13">
        <v>0.0011660676628455222</v>
      </c>
    </row>
    <row r="34">
      <c r="A34" s="3" t="s">
        <v>73</v>
      </c>
      <c r="B34" s="15">
        <v>0.015975871779246573</v>
      </c>
      <c r="C34" s="3">
        <v>0.0</v>
      </c>
      <c r="D34" s="3">
        <v>0.0</v>
      </c>
      <c r="E34" s="15">
        <v>0.004971525705626555</v>
      </c>
      <c r="F34" s="3">
        <v>0.0</v>
      </c>
      <c r="G34" s="3">
        <v>0.0</v>
      </c>
      <c r="H34" s="15">
        <v>0.014914577116879662</v>
      </c>
      <c r="J34" s="3" t="s">
        <v>73</v>
      </c>
      <c r="K34" s="13">
        <v>3.229348241866677E-5</v>
      </c>
      <c r="L34" s="13">
        <v>0.0</v>
      </c>
      <c r="M34" s="13">
        <v>1.0049397002369564E-5</v>
      </c>
      <c r="N34" s="13">
        <v>1.0049397002369565E-5</v>
      </c>
      <c r="O34" s="13">
        <v>0.0</v>
      </c>
      <c r="P34" s="13">
        <v>0.0</v>
      </c>
      <c r="Q34" s="13">
        <v>3.0148191007108693E-5</v>
      </c>
    </row>
    <row r="35">
      <c r="A35" s="3" t="s">
        <v>74</v>
      </c>
      <c r="B35" s="3">
        <v>0.0</v>
      </c>
      <c r="C35" s="3">
        <v>0.0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J35" s="3" t="s">
        <v>74</v>
      </c>
      <c r="K35" s="13">
        <v>0.0035367364645723983</v>
      </c>
      <c r="L35" s="13">
        <v>0.001110710625237613</v>
      </c>
      <c r="M35" s="13">
        <v>0.001110710625237613</v>
      </c>
      <c r="N35" s="13">
        <v>0.001110710625237613</v>
      </c>
      <c r="O35" s="13">
        <v>0.002445024836871745</v>
      </c>
      <c r="P35" s="13">
        <v>8.6080073455915E-4</v>
      </c>
      <c r="Q35" s="13">
        <v>0.0033321318757128385</v>
      </c>
    </row>
    <row r="38">
      <c r="A38" s="16" t="s">
        <v>78</v>
      </c>
    </row>
    <row r="40">
      <c r="A40" s="3" t="s">
        <v>61</v>
      </c>
      <c r="B40" s="3" t="s">
        <v>62</v>
      </c>
      <c r="C40" s="3" t="s">
        <v>63</v>
      </c>
      <c r="D40" s="3" t="s">
        <v>64</v>
      </c>
      <c r="E40" s="3" t="s">
        <v>65</v>
      </c>
      <c r="F40" s="3" t="s">
        <v>66</v>
      </c>
      <c r="G40" s="3" t="s">
        <v>67</v>
      </c>
      <c r="H40" s="3" t="s">
        <v>68</v>
      </c>
    </row>
    <row r="41">
      <c r="A41" s="3" t="s">
        <v>69</v>
      </c>
      <c r="B41" s="17">
        <f t="shared" ref="B41:H41" si="13">B4/B22</f>
        <v>1.001422316</v>
      </c>
      <c r="C41" s="17">
        <f t="shared" si="13"/>
        <v>0.8592980726</v>
      </c>
      <c r="D41" s="17">
        <f t="shared" si="13"/>
        <v>0.853901339</v>
      </c>
      <c r="E41" s="17">
        <f t="shared" si="13"/>
        <v>0.9328269673</v>
      </c>
      <c r="F41" s="17">
        <f t="shared" si="13"/>
        <v>1.026062092</v>
      </c>
      <c r="G41" s="17">
        <f t="shared" si="13"/>
        <v>0.7599492655</v>
      </c>
      <c r="H41" s="17">
        <f t="shared" si="13"/>
        <v>0.9989452662</v>
      </c>
    </row>
    <row r="42">
      <c r="A42" s="3" t="s">
        <v>70</v>
      </c>
      <c r="B42" s="17">
        <f t="shared" ref="B42:H42" si="14">B5/B23</f>
        <v>0.9069192261</v>
      </c>
      <c r="C42" s="17">
        <f t="shared" si="14"/>
        <v>0.9069192261</v>
      </c>
      <c r="D42" s="17">
        <f t="shared" si="14"/>
        <v>0.9069192261</v>
      </c>
      <c r="E42" s="17">
        <f t="shared" si="14"/>
        <v>0.9069192261</v>
      </c>
      <c r="F42" s="17">
        <f t="shared" si="14"/>
        <v>0.9069192261</v>
      </c>
      <c r="G42" s="17">
        <f t="shared" si="14"/>
        <v>0.9069192261</v>
      </c>
      <c r="H42" s="17">
        <f t="shared" si="14"/>
        <v>0.9069192261</v>
      </c>
    </row>
    <row r="43">
      <c r="A43" s="3" t="s">
        <v>71</v>
      </c>
      <c r="B43" s="17">
        <f t="shared" ref="B43:B46" si="15">B6/B24</f>
        <v>0.9469679038</v>
      </c>
      <c r="C43" s="17">
        <v>1.0</v>
      </c>
      <c r="D43" s="17">
        <v>1.0</v>
      </c>
      <c r="E43" s="17">
        <f t="shared" ref="E43:E44" si="16">E6/E24</f>
        <v>0.9469679038</v>
      </c>
      <c r="F43" s="17">
        <v>1.0</v>
      </c>
      <c r="G43" s="17">
        <v>1.0</v>
      </c>
      <c r="H43" s="17">
        <f t="shared" ref="H43:H45" si="17">H6/H24</f>
        <v>0.9469679038</v>
      </c>
    </row>
    <row r="44">
      <c r="A44" s="3" t="s">
        <v>72</v>
      </c>
      <c r="B44" s="17">
        <f t="shared" si="15"/>
        <v>0.9931771747</v>
      </c>
      <c r="C44" s="17">
        <v>1.0</v>
      </c>
      <c r="D44" s="17">
        <v>1.0</v>
      </c>
      <c r="E44" s="17">
        <f t="shared" si="16"/>
        <v>1.091845938</v>
      </c>
      <c r="F44" s="17">
        <v>1.0</v>
      </c>
      <c r="G44" s="17">
        <v>1.0</v>
      </c>
      <c r="H44" s="17">
        <f t="shared" si="17"/>
        <v>1.091845938</v>
      </c>
    </row>
    <row r="45">
      <c r="A45" s="3" t="s">
        <v>73</v>
      </c>
      <c r="B45" s="17">
        <f t="shared" si="15"/>
        <v>1</v>
      </c>
      <c r="C45" s="17">
        <v>1.0</v>
      </c>
      <c r="D45" s="17">
        <f t="shared" ref="D45:E45" si="18">D8/D26</f>
        <v>1</v>
      </c>
      <c r="E45" s="17">
        <f t="shared" si="18"/>
        <v>1</v>
      </c>
      <c r="F45" s="17">
        <v>1.0</v>
      </c>
      <c r="G45" s="17">
        <v>1.0</v>
      </c>
      <c r="H45" s="17">
        <f t="shared" si="17"/>
        <v>1</v>
      </c>
    </row>
    <row r="46">
      <c r="A46" s="3" t="s">
        <v>74</v>
      </c>
      <c r="B46" s="17">
        <f t="shared" si="15"/>
        <v>1</v>
      </c>
      <c r="C46" s="17">
        <f t="shared" ref="C46:H46" si="19">C9/C27</f>
        <v>1</v>
      </c>
      <c r="D46" s="17">
        <f t="shared" si="19"/>
        <v>1</v>
      </c>
      <c r="E46" s="17">
        <f t="shared" si="19"/>
        <v>1</v>
      </c>
      <c r="F46" s="17">
        <f t="shared" si="19"/>
        <v>1</v>
      </c>
      <c r="G46" s="17">
        <f t="shared" si="19"/>
        <v>1</v>
      </c>
      <c r="H46" s="17">
        <f t="shared" si="19"/>
        <v>1</v>
      </c>
    </row>
    <row r="48">
      <c r="A48" s="3" t="s">
        <v>75</v>
      </c>
      <c r="B48" s="3" t="s">
        <v>62</v>
      </c>
      <c r="C48" s="3" t="s">
        <v>63</v>
      </c>
      <c r="D48" s="3" t="s">
        <v>64</v>
      </c>
      <c r="E48" s="3" t="s">
        <v>65</v>
      </c>
      <c r="F48" s="3" t="s">
        <v>66</v>
      </c>
      <c r="G48" s="3" t="s">
        <v>67</v>
      </c>
      <c r="H48" s="3" t="s">
        <v>68</v>
      </c>
    </row>
    <row r="49">
      <c r="A49" s="3" t="s">
        <v>69</v>
      </c>
      <c r="B49" s="17">
        <f t="shared" ref="B49:H49" si="20">B12/B30</f>
        <v>0.9016391058</v>
      </c>
      <c r="C49" s="17">
        <f t="shared" si="20"/>
        <v>0.9016391058</v>
      </c>
      <c r="D49" s="17">
        <f t="shared" si="20"/>
        <v>0.9016391058</v>
      </c>
      <c r="E49" s="17">
        <f t="shared" si="20"/>
        <v>0.9016391058</v>
      </c>
      <c r="F49" s="17">
        <f t="shared" si="20"/>
        <v>1.838598617</v>
      </c>
      <c r="G49" s="17">
        <f t="shared" si="20"/>
        <v>0.9016391058</v>
      </c>
      <c r="H49" s="17">
        <f t="shared" si="20"/>
        <v>8.427647296</v>
      </c>
    </row>
    <row r="50">
      <c r="A50" s="3" t="s">
        <v>70</v>
      </c>
      <c r="B50" s="17">
        <f t="shared" ref="B50:H50" si="21">B13/B31</f>
        <v>2.219262774</v>
      </c>
      <c r="C50" s="17">
        <f t="shared" si="21"/>
        <v>0.947779928</v>
      </c>
      <c r="D50" s="17">
        <f t="shared" si="21"/>
        <v>0.947779928</v>
      </c>
      <c r="E50" s="17">
        <f t="shared" si="21"/>
        <v>0.947779928</v>
      </c>
      <c r="F50" s="17">
        <f t="shared" si="21"/>
        <v>0.947779928</v>
      </c>
      <c r="G50" s="17">
        <f t="shared" si="21"/>
        <v>0.947779928</v>
      </c>
      <c r="H50" s="17">
        <f t="shared" si="21"/>
        <v>0.947779928</v>
      </c>
    </row>
    <row r="51">
      <c r="A51" s="3" t="s">
        <v>71</v>
      </c>
      <c r="B51" s="17">
        <f t="shared" ref="B51:B53" si="22">B14/B32</f>
        <v>0.9469679038</v>
      </c>
      <c r="C51" s="17">
        <v>1.0</v>
      </c>
      <c r="D51" s="17">
        <v>1.0</v>
      </c>
      <c r="E51" s="17">
        <f t="shared" ref="E51:E53" si="23">E14/E32</f>
        <v>0.9469679038</v>
      </c>
      <c r="F51" s="17">
        <v>1.0</v>
      </c>
      <c r="G51" s="17">
        <v>1.0</v>
      </c>
      <c r="H51" s="17">
        <f t="shared" ref="H51:H53" si="24">H14/H32</f>
        <v>0.9469679038</v>
      </c>
    </row>
    <row r="52">
      <c r="A52" s="3" t="s">
        <v>72</v>
      </c>
      <c r="B52" s="17">
        <f t="shared" si="22"/>
        <v>0.9935555721</v>
      </c>
      <c r="C52" s="17">
        <v>1.0</v>
      </c>
      <c r="D52" s="17">
        <v>1.0</v>
      </c>
      <c r="E52" s="17">
        <f t="shared" si="23"/>
        <v>0.9935555721</v>
      </c>
      <c r="F52" s="17">
        <v>1.0</v>
      </c>
      <c r="G52" s="17">
        <v>1.0</v>
      </c>
      <c r="H52" s="17">
        <f t="shared" si="24"/>
        <v>0.9935555721</v>
      </c>
    </row>
    <row r="53">
      <c r="A53" s="3" t="s">
        <v>73</v>
      </c>
      <c r="B53" s="17">
        <f t="shared" si="22"/>
        <v>0.9681866865</v>
      </c>
      <c r="C53" s="17">
        <v>1.0</v>
      </c>
      <c r="D53" s="17">
        <v>1.0</v>
      </c>
      <c r="E53" s="17">
        <f t="shared" si="23"/>
        <v>0.9681866865</v>
      </c>
      <c r="F53" s="17">
        <v>1.0</v>
      </c>
      <c r="G53" s="17">
        <v>1.0</v>
      </c>
      <c r="H53" s="17">
        <f t="shared" si="24"/>
        <v>0.9681866865</v>
      </c>
    </row>
    <row r="54">
      <c r="A54" s="3" t="s">
        <v>74</v>
      </c>
      <c r="B54" s="17">
        <v>1.0</v>
      </c>
      <c r="C54" s="17">
        <v>1.0</v>
      </c>
      <c r="D54" s="17">
        <v>1.0</v>
      </c>
      <c r="E54" s="17">
        <v>1.0</v>
      </c>
      <c r="F54" s="17">
        <v>1.0</v>
      </c>
      <c r="G54" s="17">
        <v>1.0</v>
      </c>
      <c r="H54" s="17">
        <v>1.0</v>
      </c>
    </row>
    <row r="55">
      <c r="B55" s="17"/>
      <c r="C55" s="17"/>
      <c r="D55" s="17"/>
      <c r="E55" s="17"/>
      <c r="F55" s="17"/>
      <c r="G55" s="17"/>
      <c r="H55" s="1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1.86"/>
    <col customWidth="1" min="3" max="3" width="18.14"/>
    <col customWidth="1" min="4" max="5" width="16.71"/>
    <col customWidth="1" min="6" max="8" width="20.43"/>
    <col customWidth="1" min="9" max="26" width="8.71"/>
  </cols>
  <sheetData>
    <row r="1" ht="14.25" customHeight="1">
      <c r="A1" s="18" t="s">
        <v>61</v>
      </c>
      <c r="B1" s="19" t="s">
        <v>62</v>
      </c>
      <c r="C1" s="19" t="s">
        <v>63</v>
      </c>
      <c r="D1" s="19" t="s">
        <v>64</v>
      </c>
      <c r="E1" s="19" t="s">
        <v>65</v>
      </c>
      <c r="F1" s="19" t="s">
        <v>66</v>
      </c>
      <c r="G1" s="19" t="s">
        <v>67</v>
      </c>
      <c r="H1" s="19" t="s">
        <v>68</v>
      </c>
    </row>
    <row r="2" ht="14.25" customHeight="1">
      <c r="A2" s="3" t="s">
        <v>69</v>
      </c>
      <c r="B2" s="13">
        <f>Cal!K4</f>
        <v>0.001303452771</v>
      </c>
      <c r="C2" s="13">
        <f>Cal!L4</f>
        <v>0.0003267870166</v>
      </c>
      <c r="D2" s="13">
        <f>Cal!M4</f>
        <v>0.000379961183</v>
      </c>
      <c r="E2" s="13">
        <f>Cal!N4</f>
        <v>0.000415080785</v>
      </c>
      <c r="F2" s="13">
        <f>Cal!O4</f>
        <v>0.0006745159668</v>
      </c>
      <c r="G2" s="13">
        <f>Cal!P4</f>
        <v>0.0002763807896</v>
      </c>
      <c r="H2" s="13">
        <f>Cal!Q4</f>
        <v>0.0005873240277</v>
      </c>
    </row>
    <row r="3" ht="14.25" customHeight="1">
      <c r="A3" s="3" t="s">
        <v>70</v>
      </c>
      <c r="B3" s="13">
        <f>Cal!K5</f>
        <v>0.002871621619</v>
      </c>
      <c r="C3" s="13">
        <f>Cal!L5</f>
        <v>0.0007657186204</v>
      </c>
      <c r="D3" s="13">
        <f>Cal!M5</f>
        <v>0.003298040965</v>
      </c>
      <c r="E3" s="13">
        <f>Cal!N5</f>
        <v>0.002818140267</v>
      </c>
      <c r="F3" s="13">
        <f>Cal!O5</f>
        <v>0.001981520388</v>
      </c>
      <c r="G3" s="13">
        <f>Cal!P5</f>
        <v>0.0008936188832</v>
      </c>
      <c r="H3" s="13">
        <f>Cal!Q5</f>
        <v>0.002680856649</v>
      </c>
    </row>
    <row r="4" ht="14.25" customHeight="1">
      <c r="A4" s="3" t="s">
        <v>71</v>
      </c>
      <c r="B4" s="13">
        <f>Cal!K6</f>
        <v>0.001418580251</v>
      </c>
      <c r="C4" s="13">
        <f>Cal!L6</f>
        <v>0</v>
      </c>
      <c r="D4" s="13">
        <f>Cal!M6</f>
        <v>0</v>
      </c>
      <c r="E4" s="13">
        <f>Cal!N6</f>
        <v>0.0004414474702</v>
      </c>
      <c r="F4" s="13">
        <f>Cal!O6</f>
        <v>0</v>
      </c>
      <c r="G4" s="13">
        <f>Cal!P6</f>
        <v>0</v>
      </c>
      <c r="H4" s="13">
        <f>Cal!Q6</f>
        <v>0.001324342411</v>
      </c>
    </row>
    <row r="5" ht="14.25" customHeight="1">
      <c r="A5" s="3" t="s">
        <v>72</v>
      </c>
      <c r="B5" s="13">
        <f>Cal!K7</f>
        <v>0.001240520953</v>
      </c>
      <c r="C5" s="13">
        <f>Cal!L7</f>
        <v>0</v>
      </c>
      <c r="D5" s="13">
        <f>Cal!M7</f>
        <v>0</v>
      </c>
      <c r="E5" s="13">
        <f>Cal!N7</f>
        <v>0.000424388747</v>
      </c>
      <c r="F5" s="13">
        <f>Cal!O7</f>
        <v>0</v>
      </c>
      <c r="G5" s="13">
        <f>Cal!P7</f>
        <v>0</v>
      </c>
      <c r="H5" s="13">
        <f>Cal!Q7</f>
        <v>0.001273166241</v>
      </c>
    </row>
    <row r="6" ht="14.25" customHeight="1">
      <c r="A6" s="3" t="s">
        <v>73</v>
      </c>
      <c r="B6" s="13">
        <f>Cal!K8</f>
        <v>0.00003229348242</v>
      </c>
      <c r="C6" s="13">
        <f>Cal!L8</f>
        <v>0</v>
      </c>
      <c r="D6" s="13">
        <f>Cal!M8</f>
        <v>0.000010049397</v>
      </c>
      <c r="E6" s="13">
        <f>Cal!N8</f>
        <v>0.000010049397</v>
      </c>
      <c r="F6" s="13">
        <f>Cal!O8</f>
        <v>0</v>
      </c>
      <c r="G6" s="13">
        <f>Cal!P8</f>
        <v>0</v>
      </c>
      <c r="H6" s="13">
        <f>Cal!Q8</f>
        <v>0.00003014819101</v>
      </c>
    </row>
    <row r="7" ht="14.25" customHeight="1">
      <c r="A7" s="3" t="s">
        <v>74</v>
      </c>
      <c r="B7" s="13">
        <f>Cal!K9</f>
        <v>0.003536736465</v>
      </c>
      <c r="C7" s="13">
        <f>Cal!L9</f>
        <v>0.001110710625</v>
      </c>
      <c r="D7" s="13">
        <f>Cal!M9</f>
        <v>0.001110710625</v>
      </c>
      <c r="E7" s="13">
        <f>Cal!N9</f>
        <v>0.001110710625</v>
      </c>
      <c r="F7" s="13">
        <f>Cal!O9</f>
        <v>0.002445024837</v>
      </c>
      <c r="G7" s="13">
        <f>Cal!P9</f>
        <v>0.0008608007346</v>
      </c>
      <c r="H7" s="13">
        <f>Cal!Q9</f>
        <v>0.003332131876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>
      <c r="B17" s="20"/>
      <c r="C17" s="20"/>
      <c r="D17" s="20"/>
      <c r="E17" s="20"/>
      <c r="F17" s="20"/>
      <c r="G17" s="20"/>
      <c r="H17" s="20"/>
    </row>
    <row r="18" ht="14.25" customHeight="1">
      <c r="B18" s="20"/>
      <c r="C18" s="20"/>
      <c r="D18" s="20"/>
      <c r="E18" s="20"/>
      <c r="F18" s="20"/>
      <c r="G18" s="20"/>
      <c r="H18" s="20"/>
    </row>
    <row r="19" ht="14.25" customHeight="1">
      <c r="B19" s="20"/>
      <c r="C19" s="20"/>
      <c r="D19" s="20"/>
      <c r="E19" s="20"/>
      <c r="F19" s="20"/>
      <c r="G19" s="20"/>
      <c r="H19" s="20"/>
    </row>
    <row r="20" ht="14.25" customHeight="1">
      <c r="B20" s="20"/>
      <c r="C20" s="20"/>
      <c r="D20" s="20"/>
      <c r="E20" s="20"/>
      <c r="F20" s="20"/>
      <c r="G20" s="20"/>
      <c r="H20" s="20"/>
    </row>
    <row r="21" ht="14.25" customHeight="1">
      <c r="B21" s="20"/>
      <c r="C21" s="20"/>
      <c r="D21" s="20"/>
      <c r="E21" s="20"/>
      <c r="F21" s="20"/>
      <c r="G21" s="20"/>
      <c r="H21" s="20"/>
    </row>
    <row r="22" ht="14.25" customHeight="1">
      <c r="B22" s="20"/>
      <c r="C22" s="20"/>
      <c r="D22" s="20"/>
      <c r="E22" s="20"/>
      <c r="F22" s="20"/>
      <c r="G22" s="20"/>
      <c r="H22" s="20"/>
    </row>
    <row r="23" ht="14.25" customHeight="1">
      <c r="B23" s="20"/>
      <c r="C23" s="20"/>
      <c r="D23" s="20"/>
      <c r="E23" s="20"/>
      <c r="F23" s="20"/>
      <c r="G23" s="20"/>
      <c r="H23" s="20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1.86"/>
    <col customWidth="1" min="3" max="3" width="35.14"/>
    <col customWidth="1" min="4" max="4" width="20.29"/>
    <col customWidth="1" min="5" max="5" width="16.71"/>
    <col customWidth="1" min="6" max="8" width="20.43"/>
    <col customWidth="1" min="9" max="26" width="8.71"/>
  </cols>
  <sheetData>
    <row r="1" ht="14.25" customHeight="1">
      <c r="A1" s="18" t="s">
        <v>75</v>
      </c>
      <c r="B1" s="19" t="s">
        <v>62</v>
      </c>
      <c r="C1" s="19" t="s">
        <v>63</v>
      </c>
      <c r="D1" s="19" t="s">
        <v>64</v>
      </c>
      <c r="E1" s="19" t="s">
        <v>65</v>
      </c>
      <c r="F1" s="19" t="s">
        <v>66</v>
      </c>
      <c r="G1" s="19" t="s">
        <v>67</v>
      </c>
      <c r="H1" s="19" t="s">
        <v>68</v>
      </c>
    </row>
    <row r="2" ht="14.25" customHeight="1">
      <c r="A2" s="3" t="s">
        <v>69</v>
      </c>
      <c r="B2" s="13">
        <f>Cal!K12</f>
        <v>0.001173574796</v>
      </c>
      <c r="C2" s="13">
        <f>Cal!L12</f>
        <v>0.0003428891125</v>
      </c>
      <c r="D2" s="13">
        <f>Cal!M12</f>
        <v>0.0003342232315</v>
      </c>
      <c r="E2" s="13">
        <f>Cal!N12</f>
        <v>0.0003801746574</v>
      </c>
      <c r="F2" s="13">
        <f>Cal!O12</f>
        <v>0.001208663816</v>
      </c>
      <c r="G2" s="13">
        <f>Cal!P12</f>
        <v>0.0003279110058</v>
      </c>
      <c r="H2" s="13">
        <f>Cal!Q12</f>
        <v>0.004954985945</v>
      </c>
    </row>
    <row r="3" ht="14.25" customHeight="1">
      <c r="A3" s="3" t="s">
        <v>70</v>
      </c>
      <c r="B3" s="13">
        <f>Cal!K13</f>
        <v>0.007026957615</v>
      </c>
      <c r="C3" s="13">
        <f>Cal!L13</f>
        <v>0.0008002176137</v>
      </c>
      <c r="D3" s="13">
        <f>Cal!M13</f>
        <v>0.000933666209</v>
      </c>
      <c r="E3" s="13">
        <f>Cal!N13</f>
        <v>0.00009716834488</v>
      </c>
      <c r="F3" s="13">
        <f>Cal!O13</f>
        <v>0.002070796601</v>
      </c>
      <c r="G3" s="13">
        <f>Cal!P13</f>
        <v>0.0009338803461</v>
      </c>
      <c r="H3" s="13">
        <f>Cal!Q13</f>
        <v>0.002801641038</v>
      </c>
    </row>
    <row r="4" ht="14.25" customHeight="1">
      <c r="A4" s="3" t="s">
        <v>71</v>
      </c>
      <c r="B4" s="13">
        <f>Cal!K14</f>
        <v>0.001418580251</v>
      </c>
      <c r="C4" s="13">
        <f>Cal!L14</f>
        <v>0</v>
      </c>
      <c r="D4" s="13">
        <f>Cal!M14</f>
        <v>0</v>
      </c>
      <c r="E4" s="13">
        <f>Cal!N14</f>
        <v>0.0004414474702</v>
      </c>
      <c r="F4" s="13">
        <f>Cal!O14</f>
        <v>0</v>
      </c>
      <c r="G4" s="13">
        <f>Cal!P14</f>
        <v>0</v>
      </c>
      <c r="H4" s="13">
        <f>Cal!Q14</f>
        <v>0.001324342411</v>
      </c>
    </row>
    <row r="5" ht="14.25" customHeight="1">
      <c r="A5" s="3" t="s">
        <v>72</v>
      </c>
      <c r="B5" s="13">
        <f>Cal!K15</f>
        <v>0.001240993587</v>
      </c>
      <c r="C5" s="13">
        <f>Cal!L15</f>
        <v>0</v>
      </c>
      <c r="D5" s="13">
        <f>Cal!M15</f>
        <v>0</v>
      </c>
      <c r="E5" s="13">
        <f>Cal!N15</f>
        <v>0.0003861843413</v>
      </c>
      <c r="F5" s="13">
        <f>Cal!O15</f>
        <v>0</v>
      </c>
      <c r="G5" s="13">
        <f>Cal!P15</f>
        <v>0</v>
      </c>
      <c r="H5" s="13">
        <f>Cal!Q15</f>
        <v>0.001158553024</v>
      </c>
    </row>
    <row r="6" ht="14.25" customHeight="1">
      <c r="A6" s="3" t="s">
        <v>73</v>
      </c>
      <c r="B6" s="13">
        <f>Cal!K16</f>
        <v>0.00003126611974</v>
      </c>
      <c r="C6" s="13">
        <f>Cal!L16</f>
        <v>0</v>
      </c>
      <c r="D6" s="13">
        <f>Cal!M16</f>
        <v>0.000010049397</v>
      </c>
      <c r="E6" s="13">
        <f>Cal!N16</f>
        <v>0.000009729692385</v>
      </c>
      <c r="F6" s="13">
        <f>Cal!O16</f>
        <v>0</v>
      </c>
      <c r="G6" s="13">
        <f>Cal!P16</f>
        <v>0</v>
      </c>
      <c r="H6" s="13">
        <f>Cal!Q16</f>
        <v>0.00002918907716</v>
      </c>
    </row>
    <row r="7" ht="14.25" customHeight="1">
      <c r="A7" s="3" t="s">
        <v>74</v>
      </c>
      <c r="B7" s="13">
        <f>Cal!K17</f>
        <v>0.003536736465</v>
      </c>
      <c r="C7" s="13">
        <f>Cal!L17</f>
        <v>0.001110710625</v>
      </c>
      <c r="D7" s="13">
        <f>Cal!M17</f>
        <v>0.001110710625</v>
      </c>
      <c r="E7" s="13">
        <f>Cal!N17</f>
        <v>0.001110710625</v>
      </c>
      <c r="F7" s="13">
        <f>Cal!O17</f>
        <v>0.002445024837</v>
      </c>
      <c r="G7" s="13">
        <f>Cal!P17</f>
        <v>0.0008608007346</v>
      </c>
      <c r="H7" s="13">
        <f>Cal!Q17</f>
        <v>0.003332131876</v>
      </c>
    </row>
    <row r="8" ht="14.25" customHeight="1">
      <c r="D8" s="15"/>
      <c r="E8" s="3"/>
      <c r="F8" s="3"/>
    </row>
    <row r="9" ht="14.25" customHeight="1">
      <c r="D9" s="15"/>
    </row>
    <row r="10" ht="14.25" customHeight="1">
      <c r="D10" s="15"/>
    </row>
    <row r="11" ht="14.25" customHeight="1">
      <c r="C11" s="21"/>
      <c r="D11" s="15"/>
    </row>
    <row r="12" ht="14.25" customHeight="1">
      <c r="D12" s="15"/>
    </row>
    <row r="13" ht="14.25" customHeight="1">
      <c r="D13" s="15"/>
    </row>
    <row r="14" ht="14.25" customHeight="1">
      <c r="D14" s="22"/>
    </row>
    <row r="15" ht="14.25" customHeight="1"/>
    <row r="16" ht="14.25" customHeight="1"/>
    <row r="17" ht="14.25" customHeight="1">
      <c r="B17" s="20"/>
      <c r="C17" s="20"/>
      <c r="D17" s="20"/>
      <c r="E17" s="20"/>
      <c r="F17" s="20"/>
      <c r="G17" s="20"/>
      <c r="H17" s="20"/>
    </row>
    <row r="18" ht="14.25" customHeight="1">
      <c r="B18" s="20"/>
      <c r="C18" s="20"/>
      <c r="D18" s="20"/>
      <c r="E18" s="20"/>
      <c r="F18" s="20"/>
      <c r="G18" s="20"/>
      <c r="H18" s="20"/>
    </row>
    <row r="19" ht="14.25" customHeight="1">
      <c r="B19" s="20"/>
      <c r="C19" s="20"/>
      <c r="D19" s="20"/>
      <c r="E19" s="20"/>
      <c r="F19" s="20"/>
      <c r="G19" s="20"/>
      <c r="H19" s="20"/>
    </row>
    <row r="20" ht="14.25" customHeight="1">
      <c r="B20" s="20"/>
      <c r="C20" s="20"/>
      <c r="D20" s="20"/>
      <c r="E20" s="20"/>
      <c r="F20" s="20"/>
      <c r="G20" s="20"/>
      <c r="H20" s="20"/>
    </row>
    <row r="21" ht="14.25" customHeight="1">
      <c r="B21" s="20"/>
      <c r="C21" s="20"/>
      <c r="D21" s="20"/>
      <c r="E21" s="20"/>
      <c r="F21" s="20"/>
      <c r="G21" s="20"/>
      <c r="H21" s="20"/>
    </row>
    <row r="22" ht="14.25" customHeight="1">
      <c r="B22" s="20"/>
      <c r="C22" s="20"/>
      <c r="D22" s="20"/>
      <c r="E22" s="20"/>
      <c r="F22" s="20"/>
      <c r="G22" s="20"/>
      <c r="H22" s="20"/>
    </row>
    <row r="23" ht="14.25" customHeight="1">
      <c r="B23" s="20"/>
      <c r="C23" s="20"/>
      <c r="D23" s="20"/>
      <c r="E23" s="20"/>
      <c r="F23" s="20"/>
      <c r="G23" s="20"/>
      <c r="H23" s="20"/>
    </row>
    <row r="24" ht="14.25" customHeight="1">
      <c r="B24" s="20"/>
      <c r="C24" s="20"/>
      <c r="D24" s="20"/>
      <c r="E24" s="20"/>
      <c r="F24" s="20"/>
      <c r="G24" s="20"/>
      <c r="H24" s="20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2017-06-26T22:04:22Z</dcterms:created>
  <dc:creator>Jeffrey Rissman</dc:creator>
</cp:coreProperties>
</file>