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indonesia\InputData\indst\BIFUbC\"/>
    </mc:Choice>
  </mc:AlternateContent>
  <xr:revisionPtr revIDLastSave="0" documentId="13_ncr:1_{339DF544-826D-49AF-B771-3C6911DA154D}" xr6:coauthVersionLast="47" xr6:coauthVersionMax="47" xr10:uidLastSave="{00000000-0000-0000-0000-000000000000}"/>
  <bookViews>
    <workbookView xWindow="-110" yWindow="-110" windowWidth="19420" windowHeight="11500" firstSheet="2" activeTab="14" xr2:uid="{00000000-000D-0000-FFFF-FFFF00000000}"/>
    <workbookView xWindow="-110" yWindow="-110" windowWidth="19420" windowHeight="11500" firstSheet="10" activeTab="13" xr2:uid="{F339A5C4-D578-4B1A-A64A-D832DF1D2C7D}"/>
  </bookViews>
  <sheets>
    <sheet name="About" sheetId="1" r:id="rId1"/>
    <sheet name="Ind gov data" sheetId="2" r:id="rId2"/>
    <sheet name="Electricity consumption" sheetId="3" r:id="rId3"/>
    <sheet name="BIFUBC Output_energy" sheetId="4" r:id="rId4"/>
    <sheet name="BIFUBC Output_nonenergy" sheetId="5" r:id="rId5"/>
    <sheet name="China BFPIaE-production" sheetId="25" r:id="rId6"/>
    <sheet name="Indonesia BFPIaE-production" sheetId="26" r:id="rId7"/>
    <sheet name="China BIFUbC" sheetId="24" r:id="rId8"/>
    <sheet name="Population comparison" sheetId="27" r:id="rId9"/>
    <sheet name="non energy percent" sheetId="6" r:id="rId10"/>
    <sheet name="Adjusted Elec" sheetId="7" r:id="rId11"/>
    <sheet name="Bureau of Stat KBLI" sheetId="22" r:id="rId12"/>
    <sheet name="crosswalk" sheetId="8" r:id="rId13"/>
    <sheet name="BPCiObIC" sheetId="9" r:id="rId14"/>
    <sheet name="calcs" sheetId="10" r:id="rId15"/>
    <sheet name="CHECK" sheetId="11" r:id="rId16"/>
    <sheet name="BIFUbC-electricity" sheetId="12" r:id="rId17"/>
    <sheet name="BIFUbC-coal" sheetId="13" r:id="rId18"/>
    <sheet name="BIFUbC-natural-gas" sheetId="14" r:id="rId19"/>
    <sheet name="BIFUbC-biomass" sheetId="15" r:id="rId20"/>
    <sheet name="BIFUbC-petroleum-diesel" sheetId="16" r:id="rId21"/>
    <sheet name="BIFUbC-heat" sheetId="17" r:id="rId22"/>
    <sheet name="BIFUbC-crude-oil" sheetId="18" r:id="rId23"/>
    <sheet name="BIFUbC-heavy-or-residual-oil" sheetId="19" r:id="rId24"/>
    <sheet name="BIFUbC-LPG-propane-or-butane" sheetId="20" r:id="rId25"/>
    <sheet name="BIFUbC-hydrogen" sheetId="21" r:id="rId26"/>
  </sheets>
  <definedNames>
    <definedName name="a">#REF!</definedName>
    <definedName name="Calculated_Relationship_HS12___HS07">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 localSheetId="5">#REF!</definedName>
    <definedName name="gal_per_barrel">About!$A$63</definedName>
    <definedName name="go_level_top1">OFFSET(#REF!,MATCH(#REF!,#REF!,0),2,1,8)</definedName>
    <definedName name="HS" localSheetId="1">#REF!</definedName>
    <definedName name="HS">#REF!</definedName>
    <definedName name="M1_stone">#REF!</definedName>
    <definedName name="M2_stone">#REF!</definedName>
    <definedName name="M3_stone">#REF!</definedName>
    <definedName name="Matrix1" localSheetId="1">#REF!</definedName>
    <definedName name="Matrix1">#REF!</definedName>
    <definedName name="preferences.energyunits">#REF!</definedName>
    <definedName name="Preferences.PowerUnits">#REF!</definedName>
    <definedName name="rca_trad_2010">#REF!</definedName>
    <definedName name="rca_trad_2011">#REF!</definedName>
    <definedName name="rca_trad_2012">#REF!</definedName>
    <definedName name="rca_trad_2013">#REF!</definedName>
    <definedName name="rca_trad_2014">#REF!</definedName>
    <definedName name="rca_trad_2015">#REF!</definedName>
    <definedName name="rca_trad_2016">#REF!</definedName>
    <definedName name="rca_trad_2017">#REF!</definedName>
    <definedName name="rca_vax_2010">#REF!</definedName>
    <definedName name="rca_vax_2011">#REF!</definedName>
    <definedName name="rca_vax_2012">#REF!</definedName>
    <definedName name="rca_vax_2013">#REF!</definedName>
    <definedName name="rca_vax_2014">#REF!</definedName>
    <definedName name="rca_vax_2015">#REF!</definedName>
    <definedName name="rca_vax_2016">#REF!</definedName>
    <definedName name="rca_vax_2017">#REF!</definedName>
    <definedName name="sector_list" localSheetId="1">#REF!</definedName>
    <definedName name="sector_list">#REF!</definedName>
    <definedName name="Sectors" localSheetId="1">#REF!</definedName>
    <definedName name="Sectors">#REF!</definedName>
    <definedName name="SUNBURST" localSheetId="1">#REF!</definedName>
    <definedName name="SUNBURST">#REF!</definedName>
    <definedName name="VAConL" localSheetId="1">#REF!</definedName>
    <definedName name="VAConL">#REF!</definedName>
    <definedName name="vax_g_2010">#REF!</definedName>
    <definedName name="vax_g_2011">#REF!</definedName>
    <definedName name="vax_g_2012">#REF!</definedName>
    <definedName name="vax_g_2013">#REF!</definedName>
    <definedName name="vax_g_2014">#REF!</definedName>
    <definedName name="vax_g_2015">#REF!</definedName>
    <definedName name="vax_g_2016">#REF!</definedName>
    <definedName name="vax_g_2017">#REF!</definedName>
    <definedName name="x_2010">#REF!</definedName>
    <definedName name="x_2011">#REF!</definedName>
    <definedName name="x_2012">#REF!</definedName>
    <definedName name="x_2013">#REF!</definedName>
    <definedName name="x_2014">#REF!</definedName>
    <definedName name="x_2015">#REF!</definedName>
    <definedName name="x_2016">#REF!</definedName>
    <definedName name="x_201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5" roundtripDataSignature="AMtx7mhPOblcfR/TwjqfljHCB3j6X/dq3Q=="/>
    </ext>
  </extLst>
</workbook>
</file>

<file path=xl/calcChain.xml><?xml version="1.0" encoding="utf-8"?>
<calcChain xmlns="http://schemas.openxmlformats.org/spreadsheetml/2006/main">
  <c r="D203" i="10" l="1"/>
  <c r="D178" i="10"/>
  <c r="D153" i="10"/>
  <c r="D128" i="10"/>
  <c r="D103" i="10"/>
  <c r="D78" i="10"/>
  <c r="D53" i="10"/>
  <c r="D28" i="10"/>
  <c r="AJ22" i="25" l="1" a="1"/>
  <c r="AJ22" i="25" s="1"/>
  <c r="AI21" i="25"/>
  <c r="AH21" i="25"/>
  <c r="AG21" i="25"/>
  <c r="AF21" i="25"/>
  <c r="AJ21" i="25" s="1" a="1"/>
  <c r="AJ21" i="25" s="1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AI20" i="25"/>
  <c r="AH20" i="25"/>
  <c r="AE20" i="25"/>
  <c r="AB20" i="25"/>
  <c r="Z20" i="25"/>
  <c r="W20" i="25"/>
  <c r="U20" i="25"/>
  <c r="T20" i="25"/>
  <c r="S20" i="25"/>
  <c r="R20" i="25"/>
  <c r="Q20" i="25"/>
  <c r="V20" i="25"/>
  <c r="AH19" i="25"/>
  <c r="AG19" i="25"/>
  <c r="AF19" i="25"/>
  <c r="AE19" i="25"/>
  <c r="AB19" i="25"/>
  <c r="Y19" i="25"/>
  <c r="Q19" i="25"/>
  <c r="N19" i="25"/>
  <c r="M19" i="25"/>
  <c r="L19" i="25"/>
  <c r="K19" i="25"/>
  <c r="H19" i="25"/>
  <c r="P19" i="25"/>
  <c r="AJ18" i="25" a="1"/>
  <c r="AJ18" i="25" s="1"/>
  <c r="AJ17" i="25" a="1"/>
  <c r="AJ17" i="25" s="1"/>
  <c r="AJ16" i="25" a="1"/>
  <c r="AJ16" i="25" s="1"/>
  <c r="AJ15" i="25" a="1"/>
  <c r="AJ15" i="25" s="1"/>
  <c r="AJ14" i="25" a="1"/>
  <c r="AJ14" i="25" s="1"/>
  <c r="AI13" i="25"/>
  <c r="AH13" i="25"/>
  <c r="AG13" i="25"/>
  <c r="AJ13" i="25" s="1" a="1"/>
  <c r="AJ13" i="25" s="1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13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AJ11" i="25" a="1"/>
  <c r="AJ11" i="25" s="1"/>
  <c r="AJ10" i="25" a="1"/>
  <c r="AJ10" i="25" s="1"/>
  <c r="AH9" i="25"/>
  <c r="AE9" i="25"/>
  <c r="AD9" i="25"/>
  <c r="AC9" i="25"/>
  <c r="AB9" i="25"/>
  <c r="Y9" i="25"/>
  <c r="S9" i="25"/>
  <c r="N9" i="25"/>
  <c r="K9" i="25"/>
  <c r="J9" i="25"/>
  <c r="I9" i="25"/>
  <c r="AG9" i="25"/>
  <c r="AJ8" i="25" a="1"/>
  <c r="AJ8" i="25" s="1"/>
  <c r="AJ7" i="25" a="1"/>
  <c r="AJ7" i="25" s="1"/>
  <c r="AJ6" i="25" a="1"/>
  <c r="AJ6" i="25" s="1"/>
  <c r="AJ5" i="25" a="1"/>
  <c r="AJ5" i="25" s="1"/>
  <c r="AJ3" i="25" a="1"/>
  <c r="AJ3" i="25" s="1"/>
  <c r="AJ2" i="25" a="1"/>
  <c r="AJ2" i="25" s="1"/>
  <c r="D32" i="10" l="1"/>
  <c r="D7" i="10"/>
  <c r="D182" i="10"/>
  <c r="D157" i="10"/>
  <c r="D132" i="10"/>
  <c r="D107" i="10"/>
  <c r="D82" i="10"/>
  <c r="D57" i="10"/>
  <c r="C20" i="25"/>
  <c r="D31" i="10"/>
  <c r="D6" i="10"/>
  <c r="D181" i="10"/>
  <c r="D156" i="10"/>
  <c r="D131" i="10"/>
  <c r="D106" i="10"/>
  <c r="D81" i="10"/>
  <c r="D56" i="10"/>
  <c r="F20" i="25"/>
  <c r="G20" i="25"/>
  <c r="H20" i="25"/>
  <c r="K20" i="25"/>
  <c r="E9" i="25"/>
  <c r="N20" i="25"/>
  <c r="H9" i="25"/>
  <c r="E19" i="25"/>
  <c r="O20" i="25"/>
  <c r="AK10" i="25" a="1"/>
  <c r="AK10" i="25" s="1"/>
  <c r="AM15" i="25" a="1"/>
  <c r="AM15" i="25" s="1"/>
  <c r="AK15" i="25" a="1"/>
  <c r="AK15" i="25" s="1"/>
  <c r="AL15" i="25" a="1"/>
  <c r="AL15" i="25" s="1"/>
  <c r="AK3" i="25" a="1"/>
  <c r="AK3" i="25" s="1"/>
  <c r="AL3" i="25" s="1" a="1"/>
  <c r="AL3" i="25" s="1"/>
  <c r="AM2" i="25" a="1"/>
  <c r="AM2" i="25" s="1"/>
  <c r="AN2" i="25" s="1" a="1"/>
  <c r="AN2" i="25" s="1"/>
  <c r="AL2" i="25" a="1"/>
  <c r="AL2" i="25" s="1"/>
  <c r="AK2" i="25" a="1"/>
  <c r="AK2" i="25" s="1"/>
  <c r="AL21" i="25" a="1"/>
  <c r="AL21" i="25" s="1"/>
  <c r="AK13" i="25" a="1"/>
  <c r="AK13" i="25" s="1"/>
  <c r="AL13" i="25" s="1" a="1"/>
  <c r="AL13" i="25" s="1"/>
  <c r="AK16" i="25" a="1"/>
  <c r="AK16" i="25" s="1"/>
  <c r="AM16" i="25" s="1" a="1"/>
  <c r="AM16" i="25" s="1"/>
  <c r="AL16" i="25" a="1"/>
  <c r="AL16" i="25" s="1"/>
  <c r="AK21" i="25" a="1"/>
  <c r="AK21" i="25" s="1"/>
  <c r="AM21" i="25" s="1" a="1"/>
  <c r="AM21" i="25" s="1"/>
  <c r="AK17" i="25" a="1"/>
  <c r="AK17" i="25" s="1"/>
  <c r="AM17" i="25" s="1" a="1"/>
  <c r="AM17" i="25" s="1"/>
  <c r="AL17" i="25" a="1"/>
  <c r="AL17" i="25" s="1"/>
  <c r="AK5" i="25" a="1"/>
  <c r="AK5" i="25" s="1"/>
  <c r="AK6" i="25" a="1"/>
  <c r="AK6" i="25" s="1"/>
  <c r="AL6" i="25" s="1" a="1"/>
  <c r="AL6" i="25" s="1"/>
  <c r="AK18" i="25" a="1"/>
  <c r="AK18" i="25" s="1"/>
  <c r="AK22" i="25" a="1"/>
  <c r="AK22" i="25" s="1"/>
  <c r="AK7" i="25" a="1"/>
  <c r="AK7" i="25" s="1"/>
  <c r="AL18" i="25" a="1"/>
  <c r="AL18" i="25" s="1"/>
  <c r="AK8" i="25" a="1"/>
  <c r="AK8" i="25" s="1"/>
  <c r="AK11" i="25" a="1"/>
  <c r="AK11" i="25" s="1"/>
  <c r="AK14" i="25" a="1"/>
  <c r="AK14" i="25" s="1"/>
  <c r="O9" i="25"/>
  <c r="AI9" i="25"/>
  <c r="R19" i="25"/>
  <c r="D20" i="25"/>
  <c r="X20" i="25"/>
  <c r="P9" i="25"/>
  <c r="S19" i="25"/>
  <c r="E20" i="25"/>
  <c r="Y20" i="25"/>
  <c r="AJ12" i="25" a="1"/>
  <c r="AJ12" i="25" s="1"/>
  <c r="T19" i="25"/>
  <c r="Q9" i="25"/>
  <c r="R9" i="25"/>
  <c r="U19" i="25"/>
  <c r="AA20" i="25"/>
  <c r="V19" i="25"/>
  <c r="T9" i="25"/>
  <c r="C19" i="25"/>
  <c r="W19" i="25"/>
  <c r="I20" i="25"/>
  <c r="AC20" i="25"/>
  <c r="U9" i="25"/>
  <c r="D19" i="25"/>
  <c r="X19" i="25"/>
  <c r="J20" i="25"/>
  <c r="AD20" i="25"/>
  <c r="C9" i="25"/>
  <c r="W9" i="25"/>
  <c r="F19" i="25"/>
  <c r="Z19" i="25"/>
  <c r="L20" i="25"/>
  <c r="AF20" i="25"/>
  <c r="V9" i="25"/>
  <c r="D9" i="25"/>
  <c r="X9" i="25"/>
  <c r="G19" i="25"/>
  <c r="AA19" i="25"/>
  <c r="M20" i="25"/>
  <c r="AG20" i="25"/>
  <c r="F9" i="25"/>
  <c r="Z9" i="25"/>
  <c r="I19" i="25"/>
  <c r="AC19" i="25"/>
  <c r="G9" i="25"/>
  <c r="AA9" i="25"/>
  <c r="J19" i="25"/>
  <c r="AD19" i="25"/>
  <c r="P20" i="25"/>
  <c r="AJ4" i="25" a="1"/>
  <c r="AJ4" i="25" s="1"/>
  <c r="L9" i="25"/>
  <c r="AF9" i="25"/>
  <c r="O19" i="25"/>
  <c r="AI19" i="25"/>
  <c r="M9" i="25"/>
  <c r="AN6" i="25" l="1" a="1"/>
  <c r="AN6" i="25" s="1"/>
  <c r="AO6" i="25" s="1" a="1"/>
  <c r="AO6" i="25" s="1"/>
  <c r="AM6" i="25" a="1"/>
  <c r="AM6" i="25" s="1"/>
  <c r="AL7" i="25" a="1"/>
  <c r="AL7" i="25" s="1"/>
  <c r="AL12" i="25" a="1"/>
  <c r="AL12" i="25" s="1"/>
  <c r="AL10" i="25" a="1"/>
  <c r="AL10" i="25" s="1"/>
  <c r="AM10" i="25" s="1" a="1"/>
  <c r="AM10" i="25" s="1"/>
  <c r="AJ20" i="25" a="1"/>
  <c r="AJ20" i="25" s="1"/>
  <c r="AN21" i="25" a="1"/>
  <c r="AN21" i="25" s="1"/>
  <c r="AN16" i="25" a="1"/>
  <c r="AN16" i="25" s="1"/>
  <c r="AM13" i="25" a="1"/>
  <c r="AM13" i="25" s="1"/>
  <c r="AM3" i="25" a="1"/>
  <c r="AM3" i="25" s="1"/>
  <c r="AN15" i="25" a="1"/>
  <c r="AN15" i="25" s="1"/>
  <c r="AN17" i="25" a="1"/>
  <c r="AN17" i="25" s="1"/>
  <c r="AJ9" i="25" a="1"/>
  <c r="AJ9" i="25" s="1"/>
  <c r="AK12" i="25" a="1"/>
  <c r="AK12" i="25" s="1"/>
  <c r="AJ19" i="25" a="1"/>
  <c r="AJ19" i="25" s="1"/>
  <c r="AK19" i="25" s="1" a="1"/>
  <c r="AK19" i="25" s="1"/>
  <c r="AL19" i="25" s="1" a="1"/>
  <c r="AL19" i="25" s="1"/>
  <c r="AN13" i="25" a="1"/>
  <c r="AN13" i="25" s="1"/>
  <c r="AP13" i="25" s="1" a="1"/>
  <c r="AP13" i="25" s="1"/>
  <c r="AL11" i="25" a="1"/>
  <c r="AL11" i="25" s="1"/>
  <c r="AO16" i="25" a="1"/>
  <c r="AO16" i="25" s="1"/>
  <c r="AP16" i="25" s="1" a="1"/>
  <c r="AP16" i="25" s="1"/>
  <c r="AL8" i="25" a="1"/>
  <c r="AL8" i="25" s="1"/>
  <c r="AK4" i="25" a="1"/>
  <c r="AK4" i="25" s="1"/>
  <c r="AO13" i="25" a="1"/>
  <c r="AO13" i="25" s="1"/>
  <c r="AL14" i="25" a="1"/>
  <c r="AL14" i="25" s="1"/>
  <c r="AO2" i="25" a="1"/>
  <c r="AO2" i="25" s="1"/>
  <c r="AL22" i="25" a="1"/>
  <c r="AL22" i="25" s="1"/>
  <c r="AM18" i="25" a="1"/>
  <c r="AM18" i="25" s="1"/>
  <c r="AL5" i="25" a="1"/>
  <c r="AL5" i="25" s="1"/>
  <c r="AQ16" i="25" l="1" a="1"/>
  <c r="AQ16" i="25" s="1"/>
  <c r="AP17" i="25" a="1"/>
  <c r="AP17" i="25" s="1"/>
  <c r="AQ17" i="25" s="1" a="1"/>
  <c r="AQ17" i="25" s="1"/>
  <c r="AP6" i="25" a="1"/>
  <c r="AP6" i="25" s="1"/>
  <c r="AN19" i="25" a="1"/>
  <c r="AN19" i="25" s="1"/>
  <c r="AO19" i="25" s="1" a="1"/>
  <c r="AO19" i="25" s="1"/>
  <c r="AQ21" i="25" a="1"/>
  <c r="AQ21" i="25" s="1"/>
  <c r="AQ2" i="25" a="1"/>
  <c r="AQ2" i="25" s="1"/>
  <c r="AN3" i="25" a="1"/>
  <c r="AN3" i="25" s="1"/>
  <c r="AM8" i="25" a="1"/>
  <c r="AM8" i="25" s="1"/>
  <c r="AM5" i="25" a="1"/>
  <c r="AM5" i="25" s="1"/>
  <c r="AR13" i="25" a="1"/>
  <c r="AR13" i="25" s="1"/>
  <c r="AP21" i="25" a="1"/>
  <c r="AP21" i="25" s="1"/>
  <c r="AP2" i="25" a="1"/>
  <c r="AP2" i="25" s="1"/>
  <c r="AM14" i="25" a="1"/>
  <c r="AM14" i="25" s="1"/>
  <c r="AO17" i="25" a="1"/>
  <c r="AO17" i="25" s="1"/>
  <c r="AO21" i="25" a="1"/>
  <c r="AO21" i="25" s="1"/>
  <c r="AR21" i="25" s="1" a="1"/>
  <c r="AR21" i="25" s="1"/>
  <c r="AQ13" i="25" a="1"/>
  <c r="AQ13" i="25" s="1"/>
  <c r="AS13" i="25" s="1" a="1"/>
  <c r="AS13" i="25" s="1"/>
  <c r="AM22" i="25" a="1"/>
  <c r="AM22" i="25" s="1"/>
  <c r="AM11" i="25" a="1"/>
  <c r="AM11" i="25" s="1"/>
  <c r="AM12" i="25" a="1"/>
  <c r="AM12" i="25" s="1"/>
  <c r="AM7" i="25" a="1"/>
  <c r="AM7" i="25" s="1"/>
  <c r="AM19" i="25" a="1"/>
  <c r="AM19" i="25" s="1"/>
  <c r="AO15" i="25" a="1"/>
  <c r="AO15" i="25" s="1"/>
  <c r="AL4" i="25" a="1"/>
  <c r="AL4" i="25" s="1"/>
  <c r="AN18" i="25" a="1"/>
  <c r="AN18" i="25" s="1"/>
  <c r="AO18" i="25" s="1" a="1"/>
  <c r="AO18" i="25" s="1"/>
  <c r="AK9" i="25" a="1"/>
  <c r="AK9" i="25" s="1"/>
  <c r="AL9" i="25" s="1" a="1"/>
  <c r="AL9" i="25" s="1"/>
  <c r="AK20" i="25" a="1"/>
  <c r="AK20" i="25" s="1"/>
  <c r="AN10" i="25" a="1"/>
  <c r="AN10" i="25" s="1"/>
  <c r="AN11" i="25" l="1" a="1"/>
  <c r="AN11" i="25" s="1"/>
  <c r="AO11" i="25" s="1" a="1"/>
  <c r="AO11" i="25" s="1"/>
  <c r="AP11" i="25" s="1" a="1"/>
  <c r="AP11" i="25" s="1"/>
  <c r="AQ11" i="25" s="1" a="1"/>
  <c r="AQ11" i="25" s="1"/>
  <c r="AR11" i="25" s="1" a="1"/>
  <c r="AR11" i="25" s="1"/>
  <c r="AP12" i="25" a="1"/>
  <c r="AP12" i="25" s="1"/>
  <c r="AS21" i="25" a="1"/>
  <c r="AS21" i="25" s="1"/>
  <c r="AR17" i="25" a="1"/>
  <c r="AR17" i="25" s="1"/>
  <c r="AS17" i="25" a="1"/>
  <c r="AS17" i="25" s="1"/>
  <c r="AR16" i="25" a="1"/>
  <c r="AR16" i="25" s="1"/>
  <c r="AS16" i="25" s="1" a="1"/>
  <c r="AS16" i="25" s="1"/>
  <c r="AQ6" i="25" a="1"/>
  <c r="AQ6" i="25" s="1"/>
  <c r="AP15" i="25" a="1"/>
  <c r="AP15" i="25" s="1"/>
  <c r="AQ15" i="25" s="1" a="1"/>
  <c r="AQ15" i="25" s="1"/>
  <c r="AR15" i="25" s="1" a="1"/>
  <c r="AR15" i="25" s="1"/>
  <c r="AN22" i="25" a="1"/>
  <c r="AN22" i="25" s="1"/>
  <c r="AO22" i="25" a="1"/>
  <c r="AO22" i="25" s="1"/>
  <c r="AN5" i="25" a="1"/>
  <c r="AN5" i="25" s="1"/>
  <c r="AR2" i="25" a="1"/>
  <c r="AR2" i="25" s="1"/>
  <c r="AS2" i="25" s="1" a="1"/>
  <c r="AS2" i="25" s="1"/>
  <c r="AP18" i="25" a="1"/>
  <c r="AP18" i="25" s="1"/>
  <c r="AQ18" i="25" s="1" a="1"/>
  <c r="AQ18" i="25" s="1"/>
  <c r="AO10" i="25" a="1"/>
  <c r="AO10" i="25" s="1"/>
  <c r="AN14" i="25" a="1"/>
  <c r="AN14" i="25" s="1"/>
  <c r="AO14" i="25" s="1" a="1"/>
  <c r="AO14" i="25" s="1"/>
  <c r="AN8" i="25" a="1"/>
  <c r="AN8" i="25" s="1"/>
  <c r="AO8" i="25" a="1"/>
  <c r="AO8" i="25" s="1"/>
  <c r="AL20" i="25" a="1"/>
  <c r="AL20" i="25" s="1"/>
  <c r="AM4" i="25" a="1"/>
  <c r="AM4" i="25" s="1"/>
  <c r="AN7" i="25" a="1"/>
  <c r="AN7" i="25" s="1"/>
  <c r="AN12" i="25" a="1"/>
  <c r="AN12" i="25" s="1"/>
  <c r="AP19" i="25" a="1"/>
  <c r="AP19" i="25" s="1"/>
  <c r="AQ19" i="25" s="1" a="1"/>
  <c r="AQ19" i="25" s="1"/>
  <c r="AO3" i="25" a="1"/>
  <c r="AO3" i="25" s="1"/>
  <c r="AO12" i="25" a="1"/>
  <c r="AO12" i="25" s="1"/>
  <c r="AQ12" i="25" s="1" a="1"/>
  <c r="AQ12" i="25" s="1"/>
  <c r="AP3" i="25" a="1"/>
  <c r="AP3" i="25" s="1"/>
  <c r="AM9" i="25" a="1"/>
  <c r="AM9" i="25" s="1"/>
  <c r="AR6" i="25" l="1" a="1"/>
  <c r="AR6" i="25" s="1"/>
  <c r="AS6" i="25" s="1" a="1"/>
  <c r="AS6" i="25" s="1"/>
  <c r="AP10" i="25" a="1"/>
  <c r="AP10" i="25" s="1"/>
  <c r="AQ10" i="25" s="1" a="1"/>
  <c r="AQ10" i="25" s="1"/>
  <c r="AR18" i="25" a="1"/>
  <c r="AR18" i="25" s="1"/>
  <c r="AS18" i="25" s="1" a="1"/>
  <c r="AS18" i="25" s="1"/>
  <c r="AP22" i="25" a="1"/>
  <c r="AP22" i="25" s="1"/>
  <c r="AS11" i="25" a="1"/>
  <c r="AS11" i="25" s="1"/>
  <c r="AN4" i="25" a="1"/>
  <c r="AN4" i="25" s="1"/>
  <c r="AO4" i="25" s="1" a="1"/>
  <c r="AO4" i="25" s="1"/>
  <c r="AP4" i="25" s="1" a="1"/>
  <c r="AP4" i="25" s="1"/>
  <c r="AM20" i="25" a="1"/>
  <c r="AM20" i="25" s="1"/>
  <c r="AN20" i="25" a="1"/>
  <c r="AN20" i="25" s="1"/>
  <c r="AO5" i="25" a="1"/>
  <c r="AO5" i="25" s="1"/>
  <c r="AQ3" i="25" a="1"/>
  <c r="AQ3" i="25" s="1"/>
  <c r="AO7" i="25" a="1"/>
  <c r="AO7" i="25" s="1"/>
  <c r="AN9" i="25" a="1"/>
  <c r="AN9" i="25" s="1"/>
  <c r="AP8" i="25" a="1"/>
  <c r="AP8" i="25" s="1"/>
  <c r="AQ22" i="25" a="1"/>
  <c r="AQ22" i="25" s="1"/>
  <c r="AR19" i="25" a="1"/>
  <c r="AR19" i="25" s="1"/>
  <c r="AS19" i="25" s="1" a="1"/>
  <c r="AS19" i="25" s="1"/>
  <c r="AR12" i="25" a="1"/>
  <c r="AR12" i="25" s="1"/>
  <c r="AS12" i="25" s="1" a="1"/>
  <c r="AS12" i="25" s="1"/>
  <c r="AO20" i="25" a="1"/>
  <c r="AO20" i="25" s="1"/>
  <c r="AP14" i="25" a="1"/>
  <c r="AP14" i="25" s="1"/>
  <c r="AS15" i="25" a="1"/>
  <c r="AS15" i="25" s="1"/>
  <c r="AR3" i="25" l="1" a="1"/>
  <c r="AR3" i="25" s="1"/>
  <c r="AS3" i="25" s="1" a="1"/>
  <c r="AS3" i="25" s="1"/>
  <c r="AR22" i="25" a="1"/>
  <c r="AR22" i="25" s="1"/>
  <c r="AS22" i="25" a="1"/>
  <c r="AS22" i="25" s="1"/>
  <c r="AP20" i="25" a="1"/>
  <c r="AP20" i="25" s="1"/>
  <c r="AP7" i="25" a="1"/>
  <c r="AP7" i="25" s="1"/>
  <c r="AQ8" i="25" a="1"/>
  <c r="AQ8" i="25" s="1"/>
  <c r="AR8" i="25" s="1" a="1"/>
  <c r="AR8" i="25" s="1"/>
  <c r="AR10" i="25" a="1"/>
  <c r="AR10" i="25" s="1"/>
  <c r="AS10" i="25" s="1" a="1"/>
  <c r="AS10" i="25" s="1"/>
  <c r="AP5" i="25" a="1"/>
  <c r="AP5" i="25" s="1"/>
  <c r="AQ5" i="25" s="1" a="1"/>
  <c r="AQ5" i="25" s="1"/>
  <c r="AO9" i="25" a="1"/>
  <c r="AO9" i="25" s="1"/>
  <c r="AQ4" i="25" a="1"/>
  <c r="AQ4" i="25" s="1"/>
  <c r="AR4" i="25" s="1" a="1"/>
  <c r="AR4" i="25" s="1"/>
  <c r="AS4" i="25" s="1" a="1"/>
  <c r="AS4" i="25" s="1"/>
  <c r="AQ14" i="25" a="1"/>
  <c r="AQ14" i="25" s="1"/>
  <c r="AP9" i="25" l="1" a="1"/>
  <c r="AP9" i="25" s="1"/>
  <c r="AQ9" i="25" s="1" a="1"/>
  <c r="AQ9" i="25" s="1"/>
  <c r="AR5" i="25" a="1"/>
  <c r="AR5" i="25" s="1"/>
  <c r="AR14" i="25" a="1"/>
  <c r="AR14" i="25" s="1"/>
  <c r="AS14" i="25" s="1" a="1"/>
  <c r="AS14" i="25" s="1"/>
  <c r="AS5" i="25" a="1"/>
  <c r="AS5" i="25" s="1"/>
  <c r="AS8" i="25" a="1"/>
  <c r="AS8" i="25" s="1"/>
  <c r="AQ20" i="25" a="1"/>
  <c r="AQ20" i="25" s="1"/>
  <c r="AR20" i="25" s="1" a="1"/>
  <c r="AR20" i="25" s="1"/>
  <c r="AQ7" i="25" a="1"/>
  <c r="AQ7" i="25" s="1"/>
  <c r="AR9" i="25" l="1" a="1"/>
  <c r="AR9" i="25" s="1"/>
  <c r="AS9" i="25" s="1" a="1"/>
  <c r="AS9" i="25" s="1"/>
  <c r="AR7" i="25" a="1"/>
  <c r="AR7" i="25" s="1"/>
  <c r="AS7" i="25" s="1" a="1"/>
  <c r="AS7" i="25" s="1"/>
  <c r="AS20" i="25" a="1"/>
  <c r="AS20" i="25" s="1"/>
  <c r="D134" i="10" l="1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4" i="10"/>
  <c r="D133" i="10"/>
  <c r="D204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0" i="10"/>
  <c r="D179" i="10"/>
  <c r="D177" i="10"/>
  <c r="D169" i="10"/>
  <c r="D168" i="10"/>
  <c r="D167" i="10"/>
  <c r="D166" i="10"/>
  <c r="D158" i="10"/>
  <c r="D155" i="10"/>
  <c r="D130" i="10"/>
  <c r="D129" i="10"/>
  <c r="D127" i="10"/>
  <c r="D119" i="10"/>
  <c r="D118" i="10"/>
  <c r="D117" i="10"/>
  <c r="D116" i="10"/>
  <c r="D108" i="10"/>
  <c r="D105" i="10"/>
  <c r="D104" i="10"/>
  <c r="D102" i="10"/>
  <c r="D94" i="10"/>
  <c r="D93" i="10"/>
  <c r="D92" i="10"/>
  <c r="D91" i="10"/>
  <c r="D83" i="10"/>
  <c r="D80" i="10"/>
  <c r="D79" i="10"/>
  <c r="D77" i="10"/>
  <c r="D69" i="10"/>
  <c r="D68" i="10"/>
  <c r="D67" i="10"/>
  <c r="D66" i="10"/>
  <c r="D58" i="10"/>
  <c r="D55" i="10"/>
  <c r="D54" i="10"/>
  <c r="D52" i="10"/>
  <c r="D43" i="10"/>
  <c r="D44" i="10"/>
  <c r="D42" i="10"/>
  <c r="D41" i="10"/>
  <c r="D33" i="10"/>
  <c r="D30" i="10"/>
  <c r="D29" i="10" l="1"/>
  <c r="D27" i="10"/>
  <c r="D17" i="10"/>
  <c r="D18" i="10"/>
  <c r="D19" i="10"/>
  <c r="D8" i="10"/>
  <c r="D5" i="10"/>
  <c r="D176" i="10" l="1"/>
  <c r="D175" i="10"/>
  <c r="D174" i="10"/>
  <c r="D173" i="10"/>
  <c r="D172" i="10"/>
  <c r="D171" i="10"/>
  <c r="D170" i="10"/>
  <c r="D165" i="10"/>
  <c r="D164" i="10"/>
  <c r="D163" i="10"/>
  <c r="D162" i="10"/>
  <c r="D161" i="10"/>
  <c r="D160" i="10"/>
  <c r="D159" i="10"/>
  <c r="D126" i="10"/>
  <c r="D125" i="10"/>
  <c r="D124" i="10"/>
  <c r="D123" i="10"/>
  <c r="D122" i="10"/>
  <c r="D121" i="10"/>
  <c r="D120" i="10"/>
  <c r="D115" i="10"/>
  <c r="D114" i="10"/>
  <c r="D113" i="10"/>
  <c r="D112" i="10"/>
  <c r="D111" i="10"/>
  <c r="D110" i="10"/>
  <c r="D109" i="10"/>
  <c r="D101" i="10"/>
  <c r="D89" i="10"/>
  <c r="D87" i="10"/>
  <c r="D85" i="10"/>
  <c r="D84" i="10"/>
  <c r="D100" i="10"/>
  <c r="D99" i="10"/>
  <c r="D98" i="10"/>
  <c r="D97" i="10"/>
  <c r="D96" i="10"/>
  <c r="D95" i="10"/>
  <c r="D90" i="10"/>
  <c r="D88" i="10"/>
  <c r="D86" i="10"/>
  <c r="D76" i="10"/>
  <c r="D75" i="10"/>
  <c r="D74" i="10"/>
  <c r="D73" i="10"/>
  <c r="D72" i="10"/>
  <c r="D71" i="10"/>
  <c r="D70" i="10"/>
  <c r="D65" i="10"/>
  <c r="D64" i="10"/>
  <c r="D63" i="10"/>
  <c r="D62" i="10"/>
  <c r="D61" i="10"/>
  <c r="D60" i="10"/>
  <c r="D59" i="10"/>
  <c r="D26" i="10"/>
  <c r="D25" i="10"/>
  <c r="D21" i="10"/>
  <c r="D22" i="10"/>
  <c r="D23" i="10"/>
  <c r="D24" i="10"/>
  <c r="D20" i="10"/>
  <c r="D15" i="10"/>
  <c r="D14" i="10"/>
  <c r="D13" i="10"/>
  <c r="D12" i="10"/>
  <c r="D11" i="10"/>
  <c r="D10" i="10"/>
  <c r="D9" i="10"/>
  <c r="D51" i="10"/>
  <c r="D50" i="10"/>
  <c r="D49" i="10"/>
  <c r="D48" i="10"/>
  <c r="D47" i="10"/>
  <c r="D46" i="10"/>
  <c r="D45" i="10"/>
  <c r="D40" i="10"/>
  <c r="D39" i="10"/>
  <c r="D38" i="10"/>
  <c r="D37" i="10"/>
  <c r="D36" i="10"/>
  <c r="D35" i="10"/>
  <c r="D34" i="10"/>
  <c r="E30" i="22"/>
  <c r="AA28" i="22"/>
  <c r="L28" i="22"/>
  <c r="K28" i="22"/>
  <c r="J28" i="22"/>
  <c r="I28" i="22"/>
  <c r="H28" i="22"/>
  <c r="G28" i="22"/>
  <c r="F28" i="22"/>
  <c r="E28" i="22"/>
  <c r="D28" i="22"/>
  <c r="X27" i="22"/>
  <c r="W27" i="22"/>
  <c r="V27" i="22"/>
  <c r="U27" i="22"/>
  <c r="T27" i="22"/>
  <c r="S27" i="22"/>
  <c r="R27" i="22"/>
  <c r="Q27" i="22"/>
  <c r="P27" i="22"/>
  <c r="X26" i="22"/>
  <c r="W26" i="22"/>
  <c r="V26" i="22"/>
  <c r="U26" i="22"/>
  <c r="T26" i="22"/>
  <c r="S26" i="22"/>
  <c r="R26" i="22"/>
  <c r="Q26" i="22"/>
  <c r="P26" i="22"/>
  <c r="Y26" i="22" s="1"/>
  <c r="X25" i="22"/>
  <c r="W25" i="22"/>
  <c r="V25" i="22"/>
  <c r="U25" i="22"/>
  <c r="T25" i="22"/>
  <c r="S25" i="22"/>
  <c r="R25" i="22"/>
  <c r="Q25" i="22"/>
  <c r="P25" i="22"/>
  <c r="X24" i="22"/>
  <c r="W24" i="22"/>
  <c r="V24" i="22"/>
  <c r="U24" i="22"/>
  <c r="T24" i="22"/>
  <c r="S24" i="22"/>
  <c r="R24" i="22"/>
  <c r="Q24" i="22"/>
  <c r="P24" i="22"/>
  <c r="X23" i="22"/>
  <c r="W23" i="22"/>
  <c r="V23" i="22"/>
  <c r="U23" i="22"/>
  <c r="T23" i="22"/>
  <c r="S23" i="22"/>
  <c r="R23" i="22"/>
  <c r="Q23" i="22"/>
  <c r="P23" i="22"/>
  <c r="X22" i="22"/>
  <c r="W22" i="22"/>
  <c r="V22" i="22"/>
  <c r="U22" i="22"/>
  <c r="T22" i="22"/>
  <c r="S22" i="22"/>
  <c r="R22" i="22"/>
  <c r="Q22" i="22"/>
  <c r="P22" i="22"/>
  <c r="X21" i="22"/>
  <c r="W21" i="22"/>
  <c r="V21" i="22"/>
  <c r="U21" i="22"/>
  <c r="T21" i="22"/>
  <c r="S21" i="22"/>
  <c r="R21" i="22"/>
  <c r="Q21" i="22"/>
  <c r="P21" i="22"/>
  <c r="X20" i="22"/>
  <c r="W20" i="22"/>
  <c r="V20" i="22"/>
  <c r="U20" i="22"/>
  <c r="T20" i="22"/>
  <c r="S20" i="22"/>
  <c r="R20" i="22"/>
  <c r="Q20" i="22"/>
  <c r="P20" i="22"/>
  <c r="X19" i="22"/>
  <c r="W19" i="22"/>
  <c r="V19" i="22"/>
  <c r="U19" i="22"/>
  <c r="T19" i="22"/>
  <c r="S19" i="22"/>
  <c r="R19" i="22"/>
  <c r="Q19" i="22"/>
  <c r="P19" i="22"/>
  <c r="X18" i="22"/>
  <c r="W18" i="22"/>
  <c r="V18" i="22"/>
  <c r="U18" i="22"/>
  <c r="T18" i="22"/>
  <c r="S18" i="22"/>
  <c r="R18" i="22"/>
  <c r="Q18" i="22"/>
  <c r="P18" i="22"/>
  <c r="X17" i="22"/>
  <c r="W17" i="22"/>
  <c r="V17" i="22"/>
  <c r="U17" i="22"/>
  <c r="T17" i="22"/>
  <c r="S17" i="22"/>
  <c r="R17" i="22"/>
  <c r="Q17" i="22"/>
  <c r="P17" i="22"/>
  <c r="X16" i="22"/>
  <c r="W16" i="22"/>
  <c r="V16" i="22"/>
  <c r="U16" i="22"/>
  <c r="T16" i="22"/>
  <c r="S16" i="22"/>
  <c r="R16" i="22"/>
  <c r="Q16" i="22"/>
  <c r="P16" i="22"/>
  <c r="X15" i="22"/>
  <c r="W15" i="22"/>
  <c r="V15" i="22"/>
  <c r="U15" i="22"/>
  <c r="T15" i="22"/>
  <c r="S15" i="22"/>
  <c r="R15" i="22"/>
  <c r="Q15" i="22"/>
  <c r="P15" i="22"/>
  <c r="X14" i="22"/>
  <c r="W14" i="22"/>
  <c r="V14" i="22"/>
  <c r="U14" i="22"/>
  <c r="T14" i="22"/>
  <c r="S14" i="22"/>
  <c r="R14" i="22"/>
  <c r="Q14" i="22"/>
  <c r="Y14" i="22" s="1"/>
  <c r="P14" i="22"/>
  <c r="X13" i="22"/>
  <c r="W13" i="22"/>
  <c r="V13" i="22"/>
  <c r="U13" i="22"/>
  <c r="T13" i="22"/>
  <c r="S13" i="22"/>
  <c r="R13" i="22"/>
  <c r="Q13" i="22"/>
  <c r="P13" i="22"/>
  <c r="X12" i="22"/>
  <c r="W12" i="22"/>
  <c r="V12" i="22"/>
  <c r="U12" i="22"/>
  <c r="T12" i="22"/>
  <c r="S12" i="22"/>
  <c r="R12" i="22"/>
  <c r="Q12" i="22"/>
  <c r="P12" i="22"/>
  <c r="X11" i="22"/>
  <c r="W11" i="22"/>
  <c r="V11" i="22"/>
  <c r="U11" i="22"/>
  <c r="T11" i="22"/>
  <c r="S11" i="22"/>
  <c r="R11" i="22"/>
  <c r="Q11" i="22"/>
  <c r="P11" i="22"/>
  <c r="X10" i="22"/>
  <c r="W10" i="22"/>
  <c r="V10" i="22"/>
  <c r="U10" i="22"/>
  <c r="T10" i="22"/>
  <c r="S10" i="22"/>
  <c r="R10" i="22"/>
  <c r="Q10" i="22"/>
  <c r="P10" i="22"/>
  <c r="X9" i="22"/>
  <c r="W9" i="22"/>
  <c r="Y9" i="22" s="1"/>
  <c r="V9" i="22"/>
  <c r="U9" i="22"/>
  <c r="T9" i="22"/>
  <c r="S9" i="22"/>
  <c r="R9" i="22"/>
  <c r="Q9" i="22"/>
  <c r="P9" i="22"/>
  <c r="X8" i="22"/>
  <c r="W8" i="22"/>
  <c r="V8" i="22"/>
  <c r="U8" i="22"/>
  <c r="T8" i="22"/>
  <c r="S8" i="22"/>
  <c r="R8" i="22"/>
  <c r="Q8" i="22"/>
  <c r="P8" i="22"/>
  <c r="X7" i="22"/>
  <c r="W7" i="22"/>
  <c r="V7" i="22"/>
  <c r="U7" i="22"/>
  <c r="T7" i="22"/>
  <c r="S7" i="22"/>
  <c r="R7" i="22"/>
  <c r="Q7" i="22"/>
  <c r="P7" i="22"/>
  <c r="X6" i="22"/>
  <c r="W6" i="22"/>
  <c r="V6" i="22"/>
  <c r="U6" i="22"/>
  <c r="T6" i="22"/>
  <c r="S6" i="22"/>
  <c r="R6" i="22"/>
  <c r="Q6" i="22"/>
  <c r="P6" i="22"/>
  <c r="Y6" i="22" s="1"/>
  <c r="X5" i="22"/>
  <c r="W5" i="22"/>
  <c r="V5" i="22"/>
  <c r="U5" i="22"/>
  <c r="T5" i="22"/>
  <c r="S5" i="22"/>
  <c r="R5" i="22"/>
  <c r="Q5" i="22"/>
  <c r="P5" i="22"/>
  <c r="X4" i="22"/>
  <c r="W4" i="22"/>
  <c r="V4" i="22"/>
  <c r="U4" i="22"/>
  <c r="T4" i="22"/>
  <c r="T28" i="22" s="1"/>
  <c r="S33" i="22" s="1"/>
  <c r="S4" i="22"/>
  <c r="R4" i="22"/>
  <c r="Q4" i="22"/>
  <c r="P4" i="22"/>
  <c r="I20" i="7" a="1"/>
  <c r="I20" i="7" s="1"/>
  <c r="I19" i="7" a="1"/>
  <c r="I19" i="7" s="1"/>
  <c r="I18" i="7" a="1"/>
  <c r="I18" i="7" s="1"/>
  <c r="I17" i="7" a="1"/>
  <c r="I17" i="7" s="1"/>
  <c r="I16" i="7" a="1"/>
  <c r="I16" i="7" s="1"/>
  <c r="I15" i="7" a="1"/>
  <c r="I15" i="7" s="1"/>
  <c r="G15" i="7"/>
  <c r="I14" i="7" a="1"/>
  <c r="I14" i="7" s="1"/>
  <c r="G14" i="7"/>
  <c r="I13" i="7" a="1"/>
  <c r="I13" i="7" s="1"/>
  <c r="I12" i="7" a="1"/>
  <c r="I12" i="7" s="1"/>
  <c r="G12" i="7"/>
  <c r="I11" i="7" a="1"/>
  <c r="I11" i="7" s="1"/>
  <c r="I10" i="7" a="1"/>
  <c r="I10" i="7" s="1"/>
  <c r="G10" i="7"/>
  <c r="I9" i="7" a="1"/>
  <c r="I9" i="7" s="1"/>
  <c r="I8" i="7" a="1"/>
  <c r="I8" i="7" s="1"/>
  <c r="I7" i="7" a="1"/>
  <c r="I7" i="7" s="1"/>
  <c r="G7" i="7"/>
  <c r="I6" i="7" a="1"/>
  <c r="I6" i="7" s="1"/>
  <c r="G6" i="7"/>
  <c r="I5" i="7" a="1"/>
  <c r="I5" i="7" s="1"/>
  <c r="G5" i="7"/>
  <c r="I4" i="7" a="1"/>
  <c r="I4" i="7" s="1"/>
  <c r="I3" i="7" a="1"/>
  <c r="I3" i="7" s="1"/>
  <c r="L2" i="7"/>
  <c r="K2" i="7"/>
  <c r="J2" i="7"/>
  <c r="I2" i="7" a="1"/>
  <c r="I2" i="7" s="1"/>
  <c r="G2" i="7"/>
  <c r="B153" i="5" a="1"/>
  <c r="B153" i="5"/>
  <c r="A153" i="5"/>
  <c r="B152" i="5" a="1"/>
  <c r="B152" i="5" s="1"/>
  <c r="A152" i="5"/>
  <c r="B151" i="5" a="1"/>
  <c r="B151" i="5" s="1"/>
  <c r="A151" i="5"/>
  <c r="B150" i="5" a="1"/>
  <c r="B150" i="5"/>
  <c r="A150" i="5"/>
  <c r="B149" i="5" a="1"/>
  <c r="B149" i="5"/>
  <c r="A149" i="5"/>
  <c r="B148" i="5" a="1"/>
  <c r="B148" i="5" s="1"/>
  <c r="A148" i="5"/>
  <c r="B147" i="5" a="1"/>
  <c r="B147" i="5"/>
  <c r="A147" i="5"/>
  <c r="B146" i="5" a="1"/>
  <c r="B146" i="5" s="1"/>
  <c r="A146" i="5"/>
  <c r="B145" i="5" a="1"/>
  <c r="B145" i="5"/>
  <c r="A145" i="5"/>
  <c r="B144" i="5" a="1"/>
  <c r="B144" i="5" s="1"/>
  <c r="A144" i="5"/>
  <c r="B143" i="5" a="1"/>
  <c r="B143" i="5" s="1"/>
  <c r="A143" i="5"/>
  <c r="B142" i="5" a="1"/>
  <c r="B142" i="5" s="1"/>
  <c r="A142" i="5"/>
  <c r="B141" i="5" a="1"/>
  <c r="B141" i="5"/>
  <c r="A141" i="5"/>
  <c r="B140" i="5" a="1"/>
  <c r="B140" i="5"/>
  <c r="A140" i="5"/>
  <c r="B139" i="5" a="1"/>
  <c r="B139" i="5" s="1"/>
  <c r="A139" i="5"/>
  <c r="B138" i="5" a="1"/>
  <c r="B138" i="5"/>
  <c r="A138" i="5"/>
  <c r="B137" i="5" a="1"/>
  <c r="B137" i="5"/>
  <c r="A137" i="5"/>
  <c r="B136" i="5" a="1"/>
  <c r="B136" i="5"/>
  <c r="A136" i="5"/>
  <c r="B135" i="5" a="1"/>
  <c r="B135" i="5" s="1"/>
  <c r="A135" i="5"/>
  <c r="B134" i="5" a="1"/>
  <c r="B134" i="5"/>
  <c r="A134" i="5"/>
  <c r="B133" i="5" a="1"/>
  <c r="B133" i="5" s="1"/>
  <c r="A133" i="5"/>
  <c r="B132" i="5" a="1"/>
  <c r="B132" i="5"/>
  <c r="A132" i="5"/>
  <c r="B131" i="5" a="1"/>
  <c r="B131" i="5"/>
  <c r="A131" i="5"/>
  <c r="B130" i="5" a="1"/>
  <c r="B130" i="5"/>
  <c r="A130" i="5"/>
  <c r="B129" i="5" a="1"/>
  <c r="B129" i="5"/>
  <c r="A129" i="5"/>
  <c r="B128" i="5" a="1"/>
  <c r="B128" i="5"/>
  <c r="A128" i="5"/>
  <c r="B127" i="5" a="1"/>
  <c r="B127" i="5" s="1"/>
  <c r="A127" i="5"/>
  <c r="B126" i="5" a="1"/>
  <c r="B126" i="5"/>
  <c r="A126" i="5"/>
  <c r="B125" i="5" a="1"/>
  <c r="B125" i="5" s="1"/>
  <c r="A125" i="5"/>
  <c r="B124" i="5" a="1"/>
  <c r="B124" i="5" s="1"/>
  <c r="A124" i="5"/>
  <c r="B123" i="5" a="1"/>
  <c r="B123" i="5" s="1"/>
  <c r="A123" i="5"/>
  <c r="B122" i="5" a="1"/>
  <c r="B122" i="5" s="1"/>
  <c r="A122" i="5"/>
  <c r="B121" i="5" a="1"/>
  <c r="B121" i="5" s="1"/>
  <c r="A121" i="5"/>
  <c r="B120" i="5" a="1"/>
  <c r="B120" i="5"/>
  <c r="A120" i="5"/>
  <c r="B119" i="5" a="1"/>
  <c r="B119" i="5" s="1"/>
  <c r="A119" i="5"/>
  <c r="B118" i="5" a="1"/>
  <c r="B118" i="5"/>
  <c r="A118" i="5"/>
  <c r="B117" i="5" a="1"/>
  <c r="B117" i="5" s="1"/>
  <c r="A117" i="5"/>
  <c r="B116" i="5" a="1"/>
  <c r="B116" i="5"/>
  <c r="A116" i="5"/>
  <c r="B115" i="5" a="1"/>
  <c r="B115" i="5" s="1"/>
  <c r="A115" i="5"/>
  <c r="B114" i="5" a="1"/>
  <c r="B114" i="5"/>
  <c r="A114" i="5"/>
  <c r="B113" i="5" a="1"/>
  <c r="B113" i="5" s="1"/>
  <c r="A113" i="5"/>
  <c r="B112" i="5" a="1"/>
  <c r="B112" i="5"/>
  <c r="A112" i="5"/>
  <c r="B111" i="5" a="1"/>
  <c r="B111" i="5"/>
  <c r="A111" i="5"/>
  <c r="B110" i="5" a="1"/>
  <c r="B110" i="5"/>
  <c r="A110" i="5"/>
  <c r="B109" i="5" a="1"/>
  <c r="B109" i="5"/>
  <c r="A109" i="5"/>
  <c r="B108" i="5" a="1"/>
  <c r="B108" i="5"/>
  <c r="A108" i="5"/>
  <c r="B107" i="5" a="1"/>
  <c r="B107" i="5" s="1"/>
  <c r="A107" i="5"/>
  <c r="B106" i="5" a="1"/>
  <c r="B106" i="5"/>
  <c r="A106" i="5"/>
  <c r="B105" i="5" a="1"/>
  <c r="B105" i="5" s="1"/>
  <c r="A105" i="5"/>
  <c r="B104" i="5" a="1"/>
  <c r="B104" i="5" s="1"/>
  <c r="A104" i="5"/>
  <c r="B103" i="5" a="1"/>
  <c r="B103" i="5" s="1"/>
  <c r="A103" i="5"/>
  <c r="B102" i="5" a="1"/>
  <c r="B102" i="5" s="1"/>
  <c r="A102" i="5"/>
  <c r="B101" i="5" a="1"/>
  <c r="B101" i="5" s="1"/>
  <c r="A101" i="5"/>
  <c r="B100" i="5" a="1"/>
  <c r="B100" i="5"/>
  <c r="A100" i="5"/>
  <c r="B99" i="5" a="1"/>
  <c r="B99" i="5" s="1"/>
  <c r="A99" i="5"/>
  <c r="B98" i="5" a="1"/>
  <c r="B98" i="5"/>
  <c r="A98" i="5"/>
  <c r="B97" i="5" a="1"/>
  <c r="B97" i="5" s="1"/>
  <c r="A97" i="5"/>
  <c r="B96" i="5" a="1"/>
  <c r="B96" i="5"/>
  <c r="A96" i="5"/>
  <c r="B95" i="5" a="1"/>
  <c r="B95" i="5" s="1"/>
  <c r="A95" i="5"/>
  <c r="B94" i="5" a="1"/>
  <c r="B94" i="5"/>
  <c r="A94" i="5"/>
  <c r="B93" i="5" a="1"/>
  <c r="B93" i="5" s="1"/>
  <c r="A93" i="5"/>
  <c r="B92" i="5" a="1"/>
  <c r="B92" i="5"/>
  <c r="A92" i="5"/>
  <c r="B91" i="5" a="1"/>
  <c r="B91" i="5"/>
  <c r="A91" i="5"/>
  <c r="B90" i="5" a="1"/>
  <c r="B90" i="5"/>
  <c r="A90" i="5"/>
  <c r="B89" i="5" a="1"/>
  <c r="B89" i="5"/>
  <c r="A89" i="5"/>
  <c r="B88" i="5" a="1"/>
  <c r="B88" i="5"/>
  <c r="A88" i="5"/>
  <c r="B87" i="5" a="1"/>
  <c r="B87" i="5" s="1"/>
  <c r="A87" i="5"/>
  <c r="B86" i="5" a="1"/>
  <c r="B86" i="5"/>
  <c r="A86" i="5"/>
  <c r="B85" i="5" a="1"/>
  <c r="B85" i="5" s="1"/>
  <c r="A85" i="5"/>
  <c r="B84" i="5" a="1"/>
  <c r="B84" i="5" s="1"/>
  <c r="A84" i="5"/>
  <c r="B83" i="5" a="1"/>
  <c r="B83" i="5" s="1"/>
  <c r="A83" i="5"/>
  <c r="B82" i="5" a="1"/>
  <c r="B82" i="5" s="1"/>
  <c r="A82" i="5"/>
  <c r="B81" i="5" a="1"/>
  <c r="B81" i="5" s="1"/>
  <c r="A81" i="5"/>
  <c r="B80" i="5" a="1"/>
  <c r="B80" i="5"/>
  <c r="A80" i="5"/>
  <c r="B79" i="5" a="1"/>
  <c r="B79" i="5" s="1"/>
  <c r="A79" i="5"/>
  <c r="B78" i="5" a="1"/>
  <c r="B78" i="5"/>
  <c r="A78" i="5"/>
  <c r="B77" i="5" a="1"/>
  <c r="B77" i="5" s="1"/>
  <c r="A77" i="5"/>
  <c r="B76" i="5" a="1"/>
  <c r="B76" i="5"/>
  <c r="A76" i="5"/>
  <c r="B75" i="5" a="1"/>
  <c r="B75" i="5" s="1"/>
  <c r="A75" i="5"/>
  <c r="B74" i="5" a="1"/>
  <c r="B74" i="5"/>
  <c r="A74" i="5"/>
  <c r="B73" i="5" a="1"/>
  <c r="B73" i="5" s="1"/>
  <c r="A73" i="5"/>
  <c r="B72" i="5" a="1"/>
  <c r="B72" i="5"/>
  <c r="A72" i="5"/>
  <c r="B71" i="5" a="1"/>
  <c r="B71" i="5"/>
  <c r="A71" i="5"/>
  <c r="B70" i="5" a="1"/>
  <c r="B70" i="5"/>
  <c r="A70" i="5"/>
  <c r="B69" i="5" a="1"/>
  <c r="B69" i="5"/>
  <c r="A69" i="5"/>
  <c r="B68" i="5" a="1"/>
  <c r="B68" i="5"/>
  <c r="A68" i="5"/>
  <c r="B67" i="5" a="1"/>
  <c r="B67" i="5" s="1"/>
  <c r="A67" i="5"/>
  <c r="B66" i="5" a="1"/>
  <c r="B66" i="5"/>
  <c r="A66" i="5"/>
  <c r="B65" i="5" a="1"/>
  <c r="B65" i="5" s="1"/>
  <c r="A65" i="5"/>
  <c r="B64" i="5" a="1"/>
  <c r="B64" i="5" s="1"/>
  <c r="A64" i="5"/>
  <c r="B63" i="5" a="1"/>
  <c r="B63" i="5" s="1"/>
  <c r="A63" i="5"/>
  <c r="B62" i="5" a="1"/>
  <c r="B62" i="5" s="1"/>
  <c r="A62" i="5"/>
  <c r="B61" i="5" a="1"/>
  <c r="B61" i="5" s="1"/>
  <c r="A61" i="5"/>
  <c r="B60" i="5" a="1"/>
  <c r="B60" i="5"/>
  <c r="A60" i="5"/>
  <c r="B59" i="5" a="1"/>
  <c r="B59" i="5" s="1"/>
  <c r="A59" i="5"/>
  <c r="B58" i="5" a="1"/>
  <c r="B58" i="5"/>
  <c r="A58" i="5"/>
  <c r="B57" i="5" a="1"/>
  <c r="B57" i="5" s="1"/>
  <c r="A57" i="5"/>
  <c r="B56" i="5" a="1"/>
  <c r="B56" i="5"/>
  <c r="A56" i="5"/>
  <c r="B55" i="5" a="1"/>
  <c r="B55" i="5" s="1"/>
  <c r="A55" i="5"/>
  <c r="B54" i="5" a="1"/>
  <c r="B54" i="5"/>
  <c r="A54" i="5"/>
  <c r="B53" i="5" a="1"/>
  <c r="B53" i="5" s="1"/>
  <c r="A53" i="5"/>
  <c r="B52" i="5" a="1"/>
  <c r="B52" i="5"/>
  <c r="A52" i="5"/>
  <c r="B51" i="5" a="1"/>
  <c r="B51" i="5"/>
  <c r="A51" i="5"/>
  <c r="B50" i="5" a="1"/>
  <c r="B50" i="5"/>
  <c r="A50" i="5"/>
  <c r="B49" i="5" a="1"/>
  <c r="B49" i="5"/>
  <c r="A49" i="5"/>
  <c r="B48" i="5" a="1"/>
  <c r="B48" i="5"/>
  <c r="A48" i="5"/>
  <c r="B47" i="5" a="1"/>
  <c r="B47" i="5" s="1"/>
  <c r="A47" i="5"/>
  <c r="B46" i="5" a="1"/>
  <c r="B46" i="5"/>
  <c r="A46" i="5"/>
  <c r="B45" i="5" a="1"/>
  <c r="B45" i="5" s="1"/>
  <c r="A45" i="5"/>
  <c r="B44" i="5" a="1"/>
  <c r="B44" i="5" s="1"/>
  <c r="A44" i="5"/>
  <c r="B43" i="5" a="1"/>
  <c r="B43" i="5" s="1"/>
  <c r="A43" i="5"/>
  <c r="B42" i="5" a="1"/>
  <c r="B42" i="5" s="1"/>
  <c r="A42" i="5"/>
  <c r="B41" i="5" a="1"/>
  <c r="B41" i="5" s="1"/>
  <c r="A41" i="5"/>
  <c r="B40" i="5" a="1"/>
  <c r="B40" i="5"/>
  <c r="A40" i="5"/>
  <c r="B39" i="5" a="1"/>
  <c r="B39" i="5" s="1"/>
  <c r="A39" i="5"/>
  <c r="B38" i="5" a="1"/>
  <c r="B38" i="5" s="1"/>
  <c r="A38" i="5"/>
  <c r="B37" i="5" a="1"/>
  <c r="B37" i="5" s="1"/>
  <c r="A37" i="5"/>
  <c r="B36" i="5" a="1"/>
  <c r="B36" i="5"/>
  <c r="A36" i="5"/>
  <c r="B35" i="5" a="1"/>
  <c r="B35" i="5" s="1"/>
  <c r="A35" i="5"/>
  <c r="B34" i="5" a="1"/>
  <c r="B34" i="5"/>
  <c r="A34" i="5"/>
  <c r="B33" i="5" a="1"/>
  <c r="B33" i="5" s="1"/>
  <c r="A33" i="5"/>
  <c r="B32" i="5" a="1"/>
  <c r="B32" i="5"/>
  <c r="A32" i="5"/>
  <c r="B31" i="5" a="1"/>
  <c r="B31" i="5"/>
  <c r="A31" i="5"/>
  <c r="B30" i="5" a="1"/>
  <c r="B30" i="5"/>
  <c r="A30" i="5"/>
  <c r="B29" i="5" a="1"/>
  <c r="B29" i="5"/>
  <c r="A29" i="5"/>
  <c r="B28" i="5" a="1"/>
  <c r="B28" i="5"/>
  <c r="A28" i="5"/>
  <c r="B27" i="5" a="1"/>
  <c r="B27" i="5" s="1"/>
  <c r="A27" i="5"/>
  <c r="B26" i="5" a="1"/>
  <c r="B26" i="5"/>
  <c r="A26" i="5"/>
  <c r="B25" i="5" a="1"/>
  <c r="B25" i="5" s="1"/>
  <c r="A25" i="5"/>
  <c r="B24" i="5" a="1"/>
  <c r="B24" i="5" s="1"/>
  <c r="A24" i="5"/>
  <c r="B23" i="5" a="1"/>
  <c r="B23" i="5" s="1"/>
  <c r="A23" i="5"/>
  <c r="B22" i="5" a="1"/>
  <c r="B22" i="5" s="1"/>
  <c r="A22" i="5"/>
  <c r="B21" i="5" a="1"/>
  <c r="B21" i="5" s="1"/>
  <c r="A21" i="5"/>
  <c r="B20" i="5" a="1"/>
  <c r="B20" i="5"/>
  <c r="A20" i="5"/>
  <c r="B19" i="5" a="1"/>
  <c r="B19" i="5" s="1"/>
  <c r="A19" i="5"/>
  <c r="B18" i="5" a="1"/>
  <c r="B18" i="5" s="1"/>
  <c r="A18" i="5"/>
  <c r="B17" i="5" a="1"/>
  <c r="B17" i="5" s="1"/>
  <c r="A17" i="5"/>
  <c r="B16" i="5" a="1"/>
  <c r="B16" i="5"/>
  <c r="A16" i="5"/>
  <c r="B15" i="5" a="1"/>
  <c r="B15" i="5" s="1"/>
  <c r="A15" i="5"/>
  <c r="B14" i="5" a="1"/>
  <c r="B14" i="5"/>
  <c r="A14" i="5"/>
  <c r="B13" i="5" a="1"/>
  <c r="B13" i="5" s="1"/>
  <c r="A13" i="5"/>
  <c r="B12" i="5" a="1"/>
  <c r="B12" i="5"/>
  <c r="A12" i="5"/>
  <c r="B11" i="5" a="1"/>
  <c r="B11" i="5"/>
  <c r="A11" i="5"/>
  <c r="B10" i="5" a="1"/>
  <c r="B10" i="5"/>
  <c r="A10" i="5"/>
  <c r="B9" i="5" a="1"/>
  <c r="B9" i="5"/>
  <c r="A9" i="5"/>
  <c r="B8" i="5" a="1"/>
  <c r="B8" i="5"/>
  <c r="A8" i="5"/>
  <c r="B7" i="5" a="1"/>
  <c r="B7" i="5" s="1"/>
  <c r="A7" i="5"/>
  <c r="B6" i="5" a="1"/>
  <c r="B6" i="5"/>
  <c r="A6" i="5"/>
  <c r="B5" i="5" a="1"/>
  <c r="B5" i="5" s="1"/>
  <c r="A5" i="5"/>
  <c r="B4" i="5" a="1"/>
  <c r="B4" i="5" s="1"/>
  <c r="A4" i="5"/>
  <c r="B3" i="5" a="1"/>
  <c r="B3" i="5" s="1"/>
  <c r="A3" i="5"/>
  <c r="B2" i="5" a="1"/>
  <c r="B2" i="5" s="1"/>
  <c r="A2" i="5"/>
  <c r="E103" i="6" s="1"/>
  <c r="B161" i="4" a="1"/>
  <c r="B161" i="4" s="1"/>
  <c r="A161" i="4"/>
  <c r="B160" i="4" a="1"/>
  <c r="B160" i="4"/>
  <c r="A160" i="4"/>
  <c r="B159" i="4" a="1"/>
  <c r="B159" i="4" s="1"/>
  <c r="A159" i="4"/>
  <c r="B158" i="4" a="1"/>
  <c r="B158" i="4" s="1"/>
  <c r="A158" i="4"/>
  <c r="B157" i="4" a="1"/>
  <c r="B157" i="4" s="1"/>
  <c r="A157" i="4"/>
  <c r="B156" i="4" a="1"/>
  <c r="B156" i="4"/>
  <c r="A156" i="4"/>
  <c r="B155" i="4" a="1"/>
  <c r="B155" i="4" s="1"/>
  <c r="A155" i="4"/>
  <c r="B154" i="4" a="1"/>
  <c r="B154" i="4"/>
  <c r="A154" i="4"/>
  <c r="B153" i="4" a="1"/>
  <c r="B153" i="4" s="1"/>
  <c r="A153" i="4"/>
  <c r="B152" i="4" a="1"/>
  <c r="B152" i="4"/>
  <c r="A152" i="4"/>
  <c r="B151" i="4" a="1"/>
  <c r="B151" i="4"/>
  <c r="A151" i="4"/>
  <c r="B150" i="4" a="1"/>
  <c r="B150" i="4"/>
  <c r="A150" i="4"/>
  <c r="B149" i="4" a="1"/>
  <c r="B149" i="4"/>
  <c r="A149" i="4"/>
  <c r="B148" i="4" a="1"/>
  <c r="B148" i="4"/>
  <c r="A148" i="4"/>
  <c r="B147" i="4" a="1"/>
  <c r="B147" i="4" s="1"/>
  <c r="A147" i="4"/>
  <c r="B146" i="4" a="1"/>
  <c r="B146" i="4"/>
  <c r="A146" i="4"/>
  <c r="B145" i="4" a="1"/>
  <c r="B145" i="4" s="1"/>
  <c r="A145" i="4"/>
  <c r="B144" i="4" a="1"/>
  <c r="B144" i="4" s="1"/>
  <c r="A144" i="4"/>
  <c r="B143" i="4" a="1"/>
  <c r="B143" i="4" s="1"/>
  <c r="A143" i="4"/>
  <c r="B142" i="4" a="1"/>
  <c r="B142" i="4" s="1"/>
  <c r="A142" i="4"/>
  <c r="B141" i="4" a="1"/>
  <c r="B141" i="4" s="1"/>
  <c r="A141" i="4"/>
  <c r="B140" i="4" a="1"/>
  <c r="B140" i="4"/>
  <c r="A140" i="4"/>
  <c r="B139" i="4" a="1"/>
  <c r="B139" i="4" s="1"/>
  <c r="A139" i="4"/>
  <c r="B138" i="4" a="1"/>
  <c r="B138" i="4" s="1"/>
  <c r="A138" i="4"/>
  <c r="B137" i="4" a="1"/>
  <c r="B137" i="4" s="1"/>
  <c r="A137" i="4"/>
  <c r="B136" i="4" a="1"/>
  <c r="B136" i="4"/>
  <c r="A136" i="4"/>
  <c r="B135" i="4" a="1"/>
  <c r="B135" i="4" s="1"/>
  <c r="A135" i="4"/>
  <c r="B134" i="4" a="1"/>
  <c r="B134" i="4"/>
  <c r="A134" i="4"/>
  <c r="B133" i="4" a="1"/>
  <c r="B133" i="4" s="1"/>
  <c r="A133" i="4"/>
  <c r="B132" i="4" a="1"/>
  <c r="B132" i="4"/>
  <c r="A132" i="4"/>
  <c r="B131" i="4" a="1"/>
  <c r="B131" i="4"/>
  <c r="A131" i="4"/>
  <c r="B130" i="4" a="1"/>
  <c r="B130" i="4"/>
  <c r="A130" i="4"/>
  <c r="B129" i="4" a="1"/>
  <c r="B129" i="4"/>
  <c r="A129" i="4"/>
  <c r="B128" i="4" a="1"/>
  <c r="B128" i="4"/>
  <c r="A128" i="4"/>
  <c r="B127" i="4" a="1"/>
  <c r="B127" i="4" s="1"/>
  <c r="A127" i="4"/>
  <c r="B126" i="4" a="1"/>
  <c r="B126" i="4"/>
  <c r="A126" i="4"/>
  <c r="B125" i="4" a="1"/>
  <c r="B125" i="4" s="1"/>
  <c r="A125" i="4"/>
  <c r="B124" i="4" a="1"/>
  <c r="B124" i="4" s="1"/>
  <c r="A124" i="4"/>
  <c r="B123" i="4" a="1"/>
  <c r="B123" i="4" s="1"/>
  <c r="A123" i="4"/>
  <c r="B122" i="4" a="1"/>
  <c r="B122" i="4" s="1"/>
  <c r="A122" i="4"/>
  <c r="B121" i="4" a="1"/>
  <c r="B121" i="4" s="1"/>
  <c r="A121" i="4"/>
  <c r="B120" i="4" a="1"/>
  <c r="B120" i="4"/>
  <c r="A120" i="4"/>
  <c r="B119" i="4" a="1"/>
  <c r="B119" i="4" s="1"/>
  <c r="A119" i="4"/>
  <c r="B118" i="4" a="1"/>
  <c r="B118" i="4" s="1"/>
  <c r="A118" i="4"/>
  <c r="B117" i="4" a="1"/>
  <c r="B117" i="4" s="1"/>
  <c r="A117" i="4"/>
  <c r="B116" i="4" a="1"/>
  <c r="B116" i="4"/>
  <c r="A116" i="4"/>
  <c r="B115" i="4" a="1"/>
  <c r="B115" i="4" s="1"/>
  <c r="A115" i="4"/>
  <c r="B114" i="4" a="1"/>
  <c r="B114" i="4"/>
  <c r="A114" i="4"/>
  <c r="B113" i="4" a="1"/>
  <c r="B113" i="4" s="1"/>
  <c r="A113" i="4"/>
  <c r="B112" i="4" a="1"/>
  <c r="B112" i="4"/>
  <c r="A112" i="4"/>
  <c r="B111" i="4" a="1"/>
  <c r="B111" i="4"/>
  <c r="A111" i="4"/>
  <c r="B110" i="4" a="1"/>
  <c r="B110" i="4"/>
  <c r="A110" i="4"/>
  <c r="B109" i="4" a="1"/>
  <c r="B109" i="4"/>
  <c r="A109" i="4"/>
  <c r="B108" i="4" a="1"/>
  <c r="B108" i="4"/>
  <c r="A108" i="4"/>
  <c r="B107" i="4" a="1"/>
  <c r="B107" i="4" s="1"/>
  <c r="A107" i="4"/>
  <c r="B106" i="4" a="1"/>
  <c r="B106" i="4"/>
  <c r="A106" i="4"/>
  <c r="B105" i="4" a="1"/>
  <c r="B105" i="4" s="1"/>
  <c r="A105" i="4"/>
  <c r="B104" i="4" a="1"/>
  <c r="B104" i="4" s="1"/>
  <c r="A104" i="4"/>
  <c r="B103" i="4" a="1"/>
  <c r="B103" i="4" s="1"/>
  <c r="A103" i="4"/>
  <c r="B102" i="4" a="1"/>
  <c r="B102" i="4" s="1"/>
  <c r="A102" i="4"/>
  <c r="B101" i="4" a="1"/>
  <c r="B101" i="4" s="1"/>
  <c r="A101" i="4"/>
  <c r="B100" i="4" a="1"/>
  <c r="B100" i="4"/>
  <c r="A100" i="4"/>
  <c r="B99" i="4" a="1"/>
  <c r="B99" i="4" s="1"/>
  <c r="A99" i="4"/>
  <c r="B98" i="4" a="1"/>
  <c r="B98" i="4" s="1"/>
  <c r="A98" i="4"/>
  <c r="B97" i="4" a="1"/>
  <c r="B97" i="4" s="1"/>
  <c r="A97" i="4"/>
  <c r="B96" i="4" a="1"/>
  <c r="B96" i="4"/>
  <c r="A96" i="4"/>
  <c r="B95" i="4" a="1"/>
  <c r="B95" i="4" s="1"/>
  <c r="A95" i="4"/>
  <c r="B94" i="4" a="1"/>
  <c r="B94" i="4"/>
  <c r="A94" i="4"/>
  <c r="B93" i="4" a="1"/>
  <c r="B93" i="4" s="1"/>
  <c r="A93" i="4"/>
  <c r="B92" i="4" a="1"/>
  <c r="B92" i="4"/>
  <c r="A92" i="4"/>
  <c r="B91" i="4" a="1"/>
  <c r="B91" i="4"/>
  <c r="A91" i="4"/>
  <c r="B90" i="4" a="1"/>
  <c r="B90" i="4"/>
  <c r="A90" i="4"/>
  <c r="B89" i="4" a="1"/>
  <c r="B89" i="4"/>
  <c r="A89" i="4"/>
  <c r="B88" i="4" a="1"/>
  <c r="B88" i="4"/>
  <c r="A88" i="4"/>
  <c r="B87" i="4" a="1"/>
  <c r="B87" i="4" s="1"/>
  <c r="A87" i="4"/>
  <c r="B86" i="4" a="1"/>
  <c r="B86" i="4"/>
  <c r="A86" i="4"/>
  <c r="B85" i="4" a="1"/>
  <c r="B85" i="4" s="1"/>
  <c r="A85" i="4"/>
  <c r="B84" i="4" a="1"/>
  <c r="B84" i="4" s="1"/>
  <c r="A84" i="4"/>
  <c r="B83" i="4" a="1"/>
  <c r="B83" i="4" s="1"/>
  <c r="A83" i="4"/>
  <c r="B82" i="4" a="1"/>
  <c r="B82" i="4" s="1"/>
  <c r="A82" i="4"/>
  <c r="B81" i="4" a="1"/>
  <c r="B81" i="4" s="1"/>
  <c r="A81" i="4"/>
  <c r="B80" i="4" a="1"/>
  <c r="B80" i="4"/>
  <c r="A80" i="4"/>
  <c r="B79" i="4" a="1"/>
  <c r="B79" i="4" s="1"/>
  <c r="A79" i="4"/>
  <c r="B78" i="4" a="1"/>
  <c r="B78" i="4" s="1"/>
  <c r="A78" i="4"/>
  <c r="B77" i="4" a="1"/>
  <c r="B77" i="4" s="1"/>
  <c r="A77" i="4"/>
  <c r="B76" i="4" a="1"/>
  <c r="B76" i="4"/>
  <c r="A76" i="4"/>
  <c r="B75" i="4" a="1"/>
  <c r="B75" i="4" s="1"/>
  <c r="A75" i="4"/>
  <c r="B74" i="4" a="1"/>
  <c r="B74" i="4"/>
  <c r="A74" i="4"/>
  <c r="B73" i="4" a="1"/>
  <c r="B73" i="4" s="1"/>
  <c r="A73" i="4"/>
  <c r="B72" i="4" a="1"/>
  <c r="B72" i="4"/>
  <c r="A72" i="4"/>
  <c r="B71" i="4" a="1"/>
  <c r="B71" i="4"/>
  <c r="A71" i="4"/>
  <c r="B70" i="4" a="1"/>
  <c r="B70" i="4"/>
  <c r="A70" i="4"/>
  <c r="B69" i="4" a="1"/>
  <c r="B69" i="4"/>
  <c r="A69" i="4"/>
  <c r="B68" i="4" a="1"/>
  <c r="B68" i="4"/>
  <c r="A68" i="4"/>
  <c r="B67" i="4" a="1"/>
  <c r="B67" i="4" s="1"/>
  <c r="A67" i="4"/>
  <c r="B66" i="4" a="1"/>
  <c r="B66" i="4"/>
  <c r="A66" i="4"/>
  <c r="B65" i="4" a="1"/>
  <c r="B65" i="4" s="1"/>
  <c r="A65" i="4"/>
  <c r="B64" i="4" a="1"/>
  <c r="B64" i="4"/>
  <c r="A64" i="4"/>
  <c r="B63" i="4" a="1"/>
  <c r="B63" i="4" s="1"/>
  <c r="A63" i="4"/>
  <c r="B62" i="4" a="1"/>
  <c r="B62" i="4" s="1"/>
  <c r="A62" i="4"/>
  <c r="B61" i="4" a="1"/>
  <c r="B61" i="4" s="1"/>
  <c r="A61" i="4"/>
  <c r="B60" i="4" a="1"/>
  <c r="B60" i="4"/>
  <c r="A60" i="4"/>
  <c r="B59" i="4" a="1"/>
  <c r="B59" i="4" s="1"/>
  <c r="A59" i="4"/>
  <c r="B58" i="4" a="1"/>
  <c r="B58" i="4" s="1"/>
  <c r="A58" i="4"/>
  <c r="B57" i="4" a="1"/>
  <c r="B57" i="4" s="1"/>
  <c r="A57" i="4"/>
  <c r="B56" i="4" a="1"/>
  <c r="B56" i="4"/>
  <c r="A56" i="4"/>
  <c r="B55" i="4" a="1"/>
  <c r="B55" i="4" s="1"/>
  <c r="A55" i="4"/>
  <c r="B54" i="4" a="1"/>
  <c r="B54" i="4"/>
  <c r="A54" i="4"/>
  <c r="B53" i="4" a="1"/>
  <c r="B53" i="4" s="1"/>
  <c r="A53" i="4"/>
  <c r="B52" i="4" a="1"/>
  <c r="B52" i="4"/>
  <c r="A52" i="4"/>
  <c r="B51" i="4" a="1"/>
  <c r="B51" i="4"/>
  <c r="A51" i="4"/>
  <c r="B50" i="4" a="1"/>
  <c r="B50" i="4"/>
  <c r="A50" i="4"/>
  <c r="B49" i="4" a="1"/>
  <c r="B49" i="4"/>
  <c r="A49" i="4"/>
  <c r="B48" i="4" a="1"/>
  <c r="B48" i="4"/>
  <c r="A48" i="4"/>
  <c r="B47" i="4" a="1"/>
  <c r="B47" i="4" s="1"/>
  <c r="A47" i="4"/>
  <c r="B46" i="4" a="1"/>
  <c r="B46" i="4"/>
  <c r="A46" i="4"/>
  <c r="B45" i="4" a="1"/>
  <c r="B45" i="4" s="1"/>
  <c r="A45" i="4"/>
  <c r="B44" i="4" a="1"/>
  <c r="B44" i="4"/>
  <c r="A44" i="4"/>
  <c r="B43" i="4" a="1"/>
  <c r="B43" i="4" s="1"/>
  <c r="A43" i="4"/>
  <c r="B42" i="4" a="1"/>
  <c r="B42" i="4" s="1"/>
  <c r="A42" i="4"/>
  <c r="B41" i="4" a="1"/>
  <c r="B41" i="4" s="1"/>
  <c r="A41" i="4"/>
  <c r="B40" i="4" a="1"/>
  <c r="B40" i="4" s="1"/>
  <c r="A40" i="4"/>
  <c r="B39" i="4" a="1"/>
  <c r="B39" i="4" s="1"/>
  <c r="A39" i="4"/>
  <c r="B38" i="4" a="1"/>
  <c r="B38" i="4" s="1"/>
  <c r="A38" i="4"/>
  <c r="B37" i="4" a="1"/>
  <c r="B37" i="4" s="1"/>
  <c r="A37" i="4"/>
  <c r="B36" i="4" a="1"/>
  <c r="B36" i="4" s="1"/>
  <c r="A36" i="4"/>
  <c r="B35" i="4" a="1"/>
  <c r="B35" i="4" s="1"/>
  <c r="A35" i="4"/>
  <c r="B34" i="4" a="1"/>
  <c r="B34" i="4"/>
  <c r="A34" i="4"/>
  <c r="B33" i="4" a="1"/>
  <c r="B33" i="4" s="1"/>
  <c r="A33" i="4"/>
  <c r="B32" i="4" a="1"/>
  <c r="B32" i="4"/>
  <c r="A32" i="4"/>
  <c r="B31" i="4" a="1"/>
  <c r="B31" i="4" s="1"/>
  <c r="A31" i="4"/>
  <c r="B30" i="4" a="1"/>
  <c r="B30" i="4"/>
  <c r="A30" i="4"/>
  <c r="B29" i="4" a="1"/>
  <c r="B29" i="4"/>
  <c r="A29" i="4"/>
  <c r="B28" i="4" a="1"/>
  <c r="B28" i="4" s="1"/>
  <c r="A28" i="4"/>
  <c r="B27" i="4" a="1"/>
  <c r="B27" i="4"/>
  <c r="A27" i="4"/>
  <c r="B26" i="4" a="1"/>
  <c r="B26" i="4"/>
  <c r="A26" i="4"/>
  <c r="B25" i="4" a="1"/>
  <c r="B25" i="4" s="1"/>
  <c r="A25" i="4"/>
  <c r="B24" i="4" a="1"/>
  <c r="B24" i="4"/>
  <c r="A24" i="4"/>
  <c r="B23" i="4" a="1"/>
  <c r="B23" i="4"/>
  <c r="A23" i="4"/>
  <c r="B22" i="4" a="1"/>
  <c r="B22" i="4" s="1"/>
  <c r="A22" i="4"/>
  <c r="B21" i="4" a="1"/>
  <c r="B21" i="4" s="1"/>
  <c r="A21" i="4"/>
  <c r="B20" i="4" a="1"/>
  <c r="B20" i="4" s="1"/>
  <c r="A20" i="4"/>
  <c r="B19" i="4" a="1"/>
  <c r="B19" i="4" s="1"/>
  <c r="A19" i="4"/>
  <c r="B18" i="4" a="1"/>
  <c r="B18" i="4"/>
  <c r="A18" i="4"/>
  <c r="B17" i="4" a="1"/>
  <c r="B17" i="4" s="1"/>
  <c r="A17" i="4"/>
  <c r="B16" i="4" a="1"/>
  <c r="B16" i="4" s="1"/>
  <c r="A16" i="4"/>
  <c r="B15" i="4" a="1"/>
  <c r="B15" i="4" s="1"/>
  <c r="A15" i="4"/>
  <c r="B14" i="4" a="1"/>
  <c r="B14" i="4" s="1"/>
  <c r="A14" i="4"/>
  <c r="B13" i="4" a="1"/>
  <c r="B13" i="4" s="1"/>
  <c r="A13" i="4"/>
  <c r="B12" i="4" a="1"/>
  <c r="B12" i="4"/>
  <c r="A12" i="4"/>
  <c r="B11" i="4" a="1"/>
  <c r="B11" i="4" s="1"/>
  <c r="A11" i="4"/>
  <c r="B10" i="4" a="1"/>
  <c r="B10" i="4"/>
  <c r="A10" i="4"/>
  <c r="B9" i="4" a="1"/>
  <c r="B9" i="4"/>
  <c r="A9" i="4"/>
  <c r="B8" i="4" a="1"/>
  <c r="B8" i="4"/>
  <c r="A8" i="4"/>
  <c r="B7" i="4" a="1"/>
  <c r="B7" i="4"/>
  <c r="A7" i="4"/>
  <c r="B6" i="4" a="1"/>
  <c r="B6" i="4"/>
  <c r="A6" i="4"/>
  <c r="B5" i="4" a="1"/>
  <c r="B5" i="4" s="1"/>
  <c r="A5" i="4"/>
  <c r="B4" i="4" a="1"/>
  <c r="B4" i="4"/>
  <c r="A4" i="4"/>
  <c r="B3" i="4" a="1"/>
  <c r="B3" i="4"/>
  <c r="A3" i="4"/>
  <c r="B2" i="4" a="1"/>
  <c r="B2" i="4"/>
  <c r="A2" i="4"/>
  <c r="D110" i="6" s="1"/>
  <c r="D29" i="3"/>
  <c r="F27" i="3"/>
  <c r="E27" i="3"/>
  <c r="D27" i="3"/>
  <c r="G25" i="3"/>
  <c r="H25" i="3" s="1"/>
  <c r="G24" i="3"/>
  <c r="H24" i="3" s="1"/>
  <c r="G23" i="3"/>
  <c r="H23" i="3" s="1"/>
  <c r="G22" i="3"/>
  <c r="H22" i="3" s="1"/>
  <c r="G21" i="3"/>
  <c r="H21" i="3" s="1"/>
  <c r="G18" i="7" s="1"/>
  <c r="G20" i="3"/>
  <c r="H20" i="3" s="1"/>
  <c r="G19" i="3"/>
  <c r="H19" i="3" s="1"/>
  <c r="G18" i="3"/>
  <c r="H18" i="3" s="1"/>
  <c r="H17" i="3"/>
  <c r="G17" i="3"/>
  <c r="G16" i="3"/>
  <c r="G15" i="3"/>
  <c r="H15" i="3" s="1"/>
  <c r="G3" i="7" s="1"/>
  <c r="G14" i="3"/>
  <c r="H14" i="3" s="1"/>
  <c r="G13" i="3"/>
  <c r="H13" i="3" s="1"/>
  <c r="G12" i="3"/>
  <c r="H12" i="3" s="1"/>
  <c r="G4" i="7" s="1"/>
  <c r="G11" i="3"/>
  <c r="H11" i="3" s="1"/>
  <c r="G17" i="7" s="1"/>
  <c r="G10" i="3"/>
  <c r="H10" i="3" s="1"/>
  <c r="G9" i="3"/>
  <c r="H9" i="3" s="1"/>
  <c r="G16" i="7" s="1"/>
  <c r="G8" i="3"/>
  <c r="H16" i="3" s="1"/>
  <c r="G9" i="7" s="1"/>
  <c r="H7" i="3"/>
  <c r="G7" i="3"/>
  <c r="G6" i="3"/>
  <c r="G5" i="3"/>
  <c r="H5" i="3" s="1"/>
  <c r="G4" i="3"/>
  <c r="H4" i="3" s="1"/>
  <c r="G3" i="3"/>
  <c r="H3" i="3" s="1"/>
  <c r="G2" i="3"/>
  <c r="H2" i="3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Y4" i="22" l="1"/>
  <c r="Y28" i="22" s="1"/>
  <c r="Y15" i="22"/>
  <c r="Y24" i="22"/>
  <c r="S28" i="22"/>
  <c r="S32" i="22" s="1"/>
  <c r="Y13" i="22"/>
  <c r="U28" i="22"/>
  <c r="S34" i="22" s="1"/>
  <c r="V28" i="22"/>
  <c r="W28" i="22"/>
  <c r="Y17" i="22"/>
  <c r="X28" i="22"/>
  <c r="S36" i="22" s="1"/>
  <c r="Y7" i="22"/>
  <c r="Y18" i="22"/>
  <c r="Y5" i="22"/>
  <c r="Q28" i="22"/>
  <c r="Y16" i="22"/>
  <c r="Y27" i="22"/>
  <c r="R28" i="22"/>
  <c r="S31" i="22" s="1"/>
  <c r="Y25" i="22"/>
  <c r="Z25" i="22" s="1"/>
  <c r="Y22" i="22"/>
  <c r="Z22" i="22" s="1"/>
  <c r="Y11" i="22"/>
  <c r="Z11" i="22" s="1"/>
  <c r="Y20" i="22"/>
  <c r="Y21" i="22"/>
  <c r="Y23" i="22"/>
  <c r="Y10" i="22"/>
  <c r="Y8" i="22"/>
  <c r="Y12" i="22"/>
  <c r="Y19" i="22"/>
  <c r="P28" i="22"/>
  <c r="S30" i="22" s="1"/>
  <c r="E24" i="6"/>
  <c r="E4" i="6"/>
  <c r="E17" i="6"/>
  <c r="E10" i="6"/>
  <c r="E23" i="6"/>
  <c r="G23" i="6" s="1"/>
  <c r="E3" i="6"/>
  <c r="E16" i="6"/>
  <c r="E9" i="6"/>
  <c r="G9" i="6" s="1"/>
  <c r="E22" i="6"/>
  <c r="E8" i="6"/>
  <c r="E21" i="6"/>
  <c r="E19" i="6"/>
  <c r="E14" i="6"/>
  <c r="E7" i="6"/>
  <c r="E20" i="6"/>
  <c r="E26" i="6"/>
  <c r="E6" i="6"/>
  <c r="L4" i="7"/>
  <c r="J4" i="7"/>
  <c r="K4" i="7"/>
  <c r="L3" i="7"/>
  <c r="J3" i="7"/>
  <c r="K3" i="7"/>
  <c r="L17" i="7"/>
  <c r="K17" i="7"/>
  <c r="J17" i="7"/>
  <c r="G11" i="7"/>
  <c r="E104" i="6"/>
  <c r="G8" i="7"/>
  <c r="L18" i="7"/>
  <c r="K18" i="7"/>
  <c r="J18" i="7"/>
  <c r="E86" i="6"/>
  <c r="L9" i="7"/>
  <c r="J9" i="7"/>
  <c r="K9" i="7"/>
  <c r="L16" i="7"/>
  <c r="K16" i="7"/>
  <c r="J16" i="7"/>
  <c r="G13" i="7"/>
  <c r="E39" i="6"/>
  <c r="H8" i="3"/>
  <c r="G20" i="7" s="1"/>
  <c r="D6" i="6"/>
  <c r="D81" i="6"/>
  <c r="D13" i="6"/>
  <c r="D33" i="6"/>
  <c r="E46" i="6"/>
  <c r="D53" i="6"/>
  <c r="D67" i="6"/>
  <c r="D74" i="6"/>
  <c r="E81" i="6"/>
  <c r="E88" i="6"/>
  <c r="E113" i="6"/>
  <c r="G113" i="6" s="1"/>
  <c r="D123" i="6"/>
  <c r="D133" i="6"/>
  <c r="D143" i="6"/>
  <c r="D153" i="6"/>
  <c r="D163" i="6"/>
  <c r="D173" i="6"/>
  <c r="E13" i="6"/>
  <c r="G13" i="6" s="1"/>
  <c r="D20" i="6"/>
  <c r="E33" i="6"/>
  <c r="G33" i="6" s="1"/>
  <c r="D40" i="6"/>
  <c r="E53" i="6"/>
  <c r="G53" i="6" s="1"/>
  <c r="D60" i="6"/>
  <c r="E67" i="6"/>
  <c r="G67" i="6" s="1"/>
  <c r="E74" i="6"/>
  <c r="G74" i="6" s="1"/>
  <c r="D97" i="6"/>
  <c r="D105" i="6"/>
  <c r="L5" i="7"/>
  <c r="J5" i="7"/>
  <c r="E59" i="6"/>
  <c r="D7" i="6"/>
  <c r="D27" i="6"/>
  <c r="E40" i="6"/>
  <c r="D47" i="6"/>
  <c r="D82" i="6"/>
  <c r="D89" i="6"/>
  <c r="D114" i="6"/>
  <c r="D124" i="6"/>
  <c r="D134" i="6"/>
  <c r="D144" i="6"/>
  <c r="D154" i="6"/>
  <c r="D164" i="6"/>
  <c r="D174" i="6"/>
  <c r="L12" i="7"/>
  <c r="J12" i="7"/>
  <c r="D46" i="6"/>
  <c r="D88" i="6"/>
  <c r="D113" i="6"/>
  <c r="D14" i="6"/>
  <c r="E27" i="6"/>
  <c r="G27" i="6" s="1"/>
  <c r="D34" i="6"/>
  <c r="E47" i="6"/>
  <c r="G47" i="6" s="1"/>
  <c r="D54" i="6"/>
  <c r="D61" i="6"/>
  <c r="D68" i="6"/>
  <c r="D75" i="6"/>
  <c r="E82" i="6"/>
  <c r="E89" i="6"/>
  <c r="G89" i="6" s="1"/>
  <c r="D98" i="6"/>
  <c r="D106" i="6"/>
  <c r="K5" i="7"/>
  <c r="D21" i="6"/>
  <c r="E34" i="6"/>
  <c r="D41" i="6"/>
  <c r="E54" i="6"/>
  <c r="G54" i="6" s="1"/>
  <c r="E61" i="6"/>
  <c r="G61" i="6" s="1"/>
  <c r="E68" i="6"/>
  <c r="E98" i="6"/>
  <c r="D115" i="6"/>
  <c r="D125" i="6"/>
  <c r="D135" i="6"/>
  <c r="D145" i="6"/>
  <c r="D155" i="6"/>
  <c r="D165" i="6"/>
  <c r="D175" i="6"/>
  <c r="L6" i="7"/>
  <c r="J6" i="7"/>
  <c r="K12" i="7"/>
  <c r="D96" i="6"/>
  <c r="D8" i="6"/>
  <c r="D28" i="6"/>
  <c r="E41" i="6"/>
  <c r="G41" i="6" s="1"/>
  <c r="D48" i="6"/>
  <c r="D76" i="6"/>
  <c r="D83" i="6"/>
  <c r="D90" i="6"/>
  <c r="D107" i="6"/>
  <c r="D15" i="6"/>
  <c r="E28" i="6"/>
  <c r="D35" i="6"/>
  <c r="E48" i="6"/>
  <c r="G48" i="6" s="1"/>
  <c r="D55" i="6"/>
  <c r="D62" i="6"/>
  <c r="D69" i="6"/>
  <c r="E76" i="6"/>
  <c r="G76" i="6" s="1"/>
  <c r="E83" i="6"/>
  <c r="D99" i="6"/>
  <c r="D116" i="6"/>
  <c r="D126" i="6"/>
  <c r="D136" i="6"/>
  <c r="D146" i="6"/>
  <c r="D156" i="6"/>
  <c r="D166" i="6"/>
  <c r="D176" i="6"/>
  <c r="K6" i="7"/>
  <c r="E15" i="6"/>
  <c r="G15" i="6" s="1"/>
  <c r="D22" i="6"/>
  <c r="E35" i="6"/>
  <c r="D42" i="6"/>
  <c r="E55" i="6"/>
  <c r="G55" i="6" s="1"/>
  <c r="E62" i="6"/>
  <c r="G62" i="6" s="1"/>
  <c r="E69" i="6"/>
  <c r="G69" i="6" s="1"/>
  <c r="D91" i="6"/>
  <c r="E99" i="6"/>
  <c r="D108" i="6"/>
  <c r="L7" i="7"/>
  <c r="J7" i="7"/>
  <c r="D9" i="6"/>
  <c r="D29" i="6"/>
  <c r="E42" i="6"/>
  <c r="G42" i="6" s="1"/>
  <c r="D49" i="6"/>
  <c r="D77" i="6"/>
  <c r="D84" i="6"/>
  <c r="E108" i="6"/>
  <c r="D117" i="6"/>
  <c r="D127" i="6"/>
  <c r="D137" i="6"/>
  <c r="D147" i="6"/>
  <c r="D157" i="6"/>
  <c r="D167" i="6"/>
  <c r="D177" i="6"/>
  <c r="L14" i="7"/>
  <c r="K14" i="7"/>
  <c r="J14" i="7"/>
  <c r="D16" i="6"/>
  <c r="E29" i="6"/>
  <c r="D36" i="6"/>
  <c r="E49" i="6"/>
  <c r="D56" i="6"/>
  <c r="D63" i="6"/>
  <c r="D70" i="6"/>
  <c r="E77" i="6"/>
  <c r="G77" i="6" s="1"/>
  <c r="E84" i="6"/>
  <c r="G84" i="6" s="1"/>
  <c r="D92" i="6"/>
  <c r="D100" i="6"/>
  <c r="K7" i="7"/>
  <c r="D3" i="6"/>
  <c r="D23" i="6"/>
  <c r="E36" i="6"/>
  <c r="G36" i="6" s="1"/>
  <c r="D43" i="6"/>
  <c r="E56" i="6"/>
  <c r="G56" i="6" s="1"/>
  <c r="E63" i="6"/>
  <c r="D109" i="6"/>
  <c r="D118" i="6"/>
  <c r="D128" i="6"/>
  <c r="D138" i="6"/>
  <c r="D148" i="6"/>
  <c r="D158" i="6"/>
  <c r="D168" i="6"/>
  <c r="L15" i="7"/>
  <c r="K15" i="7"/>
  <c r="J15" i="7"/>
  <c r="D10" i="6"/>
  <c r="D30" i="6"/>
  <c r="E43" i="6"/>
  <c r="G43" i="6" s="1"/>
  <c r="D50" i="6"/>
  <c r="D71" i="6"/>
  <c r="D78" i="6"/>
  <c r="D85" i="6"/>
  <c r="D93" i="6"/>
  <c r="D101" i="6"/>
  <c r="E109" i="6"/>
  <c r="G109" i="6" s="1"/>
  <c r="D16" i="10"/>
  <c r="D26" i="6"/>
  <c r="D17" i="6"/>
  <c r="E30" i="6"/>
  <c r="D37" i="6"/>
  <c r="E50" i="6"/>
  <c r="D57" i="6"/>
  <c r="D64" i="6"/>
  <c r="E71" i="6"/>
  <c r="G71" i="6" s="1"/>
  <c r="E78" i="6"/>
  <c r="G78" i="6" s="1"/>
  <c r="E93" i="6"/>
  <c r="D119" i="6"/>
  <c r="D129" i="6"/>
  <c r="D139" i="6"/>
  <c r="D149" i="6"/>
  <c r="D159" i="6"/>
  <c r="D169" i="6"/>
  <c r="D4" i="6"/>
  <c r="D24" i="6"/>
  <c r="E37" i="6"/>
  <c r="D44" i="6"/>
  <c r="E57" i="6"/>
  <c r="E64" i="6"/>
  <c r="G64" i="6" s="1"/>
  <c r="D86" i="6"/>
  <c r="D102" i="6"/>
  <c r="H6" i="3"/>
  <c r="G19" i="7" s="1"/>
  <c r="D11" i="6"/>
  <c r="D31" i="6"/>
  <c r="E44" i="6"/>
  <c r="G44" i="6" s="1"/>
  <c r="D51" i="6"/>
  <c r="D72" i="6"/>
  <c r="D79" i="6"/>
  <c r="D94" i="6"/>
  <c r="D120" i="6"/>
  <c r="D130" i="6"/>
  <c r="D140" i="6"/>
  <c r="D150" i="6"/>
  <c r="D160" i="6"/>
  <c r="D170" i="6"/>
  <c r="E11" i="6"/>
  <c r="D18" i="6"/>
  <c r="E31" i="6"/>
  <c r="D38" i="6"/>
  <c r="E51" i="6"/>
  <c r="D58" i="6"/>
  <c r="D65" i="6"/>
  <c r="E72" i="6"/>
  <c r="G72" i="6" s="1"/>
  <c r="E79" i="6"/>
  <c r="E94" i="6"/>
  <c r="D103" i="6"/>
  <c r="G103" i="6" s="1"/>
  <c r="D111" i="6"/>
  <c r="D5" i="6"/>
  <c r="E18" i="6"/>
  <c r="G18" i="6" s="1"/>
  <c r="D25" i="6"/>
  <c r="E38" i="6"/>
  <c r="G38" i="6" s="1"/>
  <c r="D45" i="6"/>
  <c r="E58" i="6"/>
  <c r="G58" i="6" s="1"/>
  <c r="D87" i="6"/>
  <c r="D121" i="6"/>
  <c r="D131" i="6"/>
  <c r="D141" i="6"/>
  <c r="D151" i="6"/>
  <c r="D161" i="6"/>
  <c r="D171" i="6"/>
  <c r="J10" i="7"/>
  <c r="L10" i="7"/>
  <c r="E175" i="6"/>
  <c r="E170" i="6"/>
  <c r="G170" i="6" s="1"/>
  <c r="E165" i="6"/>
  <c r="G165" i="6" s="1"/>
  <c r="E160" i="6"/>
  <c r="G160" i="6" s="1"/>
  <c r="E155" i="6"/>
  <c r="G155" i="6" s="1"/>
  <c r="E150" i="6"/>
  <c r="G150" i="6" s="1"/>
  <c r="E145" i="6"/>
  <c r="G145" i="6" s="1"/>
  <c r="E140" i="6"/>
  <c r="G140" i="6" s="1"/>
  <c r="E135" i="6"/>
  <c r="G135" i="6" s="1"/>
  <c r="E130" i="6"/>
  <c r="E125" i="6"/>
  <c r="G125" i="6" s="1"/>
  <c r="E120" i="6"/>
  <c r="E115" i="6"/>
  <c r="G115" i="6" s="1"/>
  <c r="E110" i="6"/>
  <c r="G110" i="6" s="1"/>
  <c r="E105" i="6"/>
  <c r="G105" i="6" s="1"/>
  <c r="E100" i="6"/>
  <c r="E95" i="6"/>
  <c r="G95" i="6" s="1"/>
  <c r="E90" i="6"/>
  <c r="G90" i="6" s="1"/>
  <c r="E85" i="6"/>
  <c r="G85" i="6" s="1"/>
  <c r="E80" i="6"/>
  <c r="E75" i="6"/>
  <c r="G75" i="6" s="1"/>
  <c r="E70" i="6"/>
  <c r="G70" i="6" s="1"/>
  <c r="E65" i="6"/>
  <c r="G65" i="6" s="1"/>
  <c r="E60" i="6"/>
  <c r="G60" i="6" s="1"/>
  <c r="E174" i="6"/>
  <c r="G174" i="6" s="1"/>
  <c r="E169" i="6"/>
  <c r="G169" i="6" s="1"/>
  <c r="E164" i="6"/>
  <c r="G164" i="6" s="1"/>
  <c r="E159" i="6"/>
  <c r="G159" i="6" s="1"/>
  <c r="E154" i="6"/>
  <c r="G154" i="6" s="1"/>
  <c r="E149" i="6"/>
  <c r="G149" i="6" s="1"/>
  <c r="E144" i="6"/>
  <c r="G144" i="6" s="1"/>
  <c r="E139" i="6"/>
  <c r="G139" i="6" s="1"/>
  <c r="E134" i="6"/>
  <c r="G134" i="6" s="1"/>
  <c r="E129" i="6"/>
  <c r="G129" i="6" s="1"/>
  <c r="E124" i="6"/>
  <c r="G124" i="6" s="1"/>
  <c r="E119" i="6"/>
  <c r="G119" i="6" s="1"/>
  <c r="E114" i="6"/>
  <c r="G114" i="6" s="1"/>
  <c r="E173" i="6"/>
  <c r="G173" i="6" s="1"/>
  <c r="E168" i="6"/>
  <c r="G168" i="6" s="1"/>
  <c r="E163" i="6"/>
  <c r="G163" i="6" s="1"/>
  <c r="E158" i="6"/>
  <c r="G158" i="6" s="1"/>
  <c r="E153" i="6"/>
  <c r="G153" i="6" s="1"/>
  <c r="E148" i="6"/>
  <c r="G148" i="6" s="1"/>
  <c r="E143" i="6"/>
  <c r="G143" i="6" s="1"/>
  <c r="E138" i="6"/>
  <c r="G138" i="6" s="1"/>
  <c r="E133" i="6"/>
  <c r="G133" i="6" s="1"/>
  <c r="E128" i="6"/>
  <c r="G128" i="6" s="1"/>
  <c r="E123" i="6"/>
  <c r="G123" i="6" s="1"/>
  <c r="E118" i="6"/>
  <c r="G118" i="6" s="1"/>
  <c r="E177" i="6"/>
  <c r="G177" i="6" s="1"/>
  <c r="E172" i="6"/>
  <c r="G172" i="6" s="1"/>
  <c r="E167" i="6"/>
  <c r="G167" i="6" s="1"/>
  <c r="E162" i="6"/>
  <c r="E157" i="6"/>
  <c r="G157" i="6" s="1"/>
  <c r="E152" i="6"/>
  <c r="E147" i="6"/>
  <c r="G147" i="6" s="1"/>
  <c r="E142" i="6"/>
  <c r="E137" i="6"/>
  <c r="G137" i="6" s="1"/>
  <c r="E132" i="6"/>
  <c r="E127" i="6"/>
  <c r="G127" i="6" s="1"/>
  <c r="E122" i="6"/>
  <c r="E117" i="6"/>
  <c r="G117" i="6" s="1"/>
  <c r="E112" i="6"/>
  <c r="E107" i="6"/>
  <c r="G107" i="6" s="1"/>
  <c r="E102" i="6"/>
  <c r="G102" i="6" s="1"/>
  <c r="E97" i="6"/>
  <c r="G97" i="6" s="1"/>
  <c r="E92" i="6"/>
  <c r="G92" i="6" s="1"/>
  <c r="E176" i="6"/>
  <c r="G176" i="6" s="1"/>
  <c r="E171" i="6"/>
  <c r="G171" i="6" s="1"/>
  <c r="E166" i="6"/>
  <c r="G166" i="6" s="1"/>
  <c r="E161" i="6"/>
  <c r="E156" i="6"/>
  <c r="G156" i="6" s="1"/>
  <c r="E151" i="6"/>
  <c r="G151" i="6" s="1"/>
  <c r="E146" i="6"/>
  <c r="G146" i="6" s="1"/>
  <c r="E141" i="6"/>
  <c r="G141" i="6" s="1"/>
  <c r="E136" i="6"/>
  <c r="G136" i="6" s="1"/>
  <c r="E131" i="6"/>
  <c r="G131" i="6" s="1"/>
  <c r="E126" i="6"/>
  <c r="G126" i="6" s="1"/>
  <c r="E121" i="6"/>
  <c r="E116" i="6"/>
  <c r="G116" i="6" s="1"/>
  <c r="E111" i="6"/>
  <c r="G111" i="6" s="1"/>
  <c r="E106" i="6"/>
  <c r="G106" i="6" s="1"/>
  <c r="E101" i="6"/>
  <c r="G101" i="6" s="1"/>
  <c r="E96" i="6"/>
  <c r="G96" i="6" s="1"/>
  <c r="E91" i="6"/>
  <c r="G91" i="6" s="1"/>
  <c r="E5" i="6"/>
  <c r="G5" i="6" s="1"/>
  <c r="D12" i="6"/>
  <c r="E25" i="6"/>
  <c r="G25" i="6" s="1"/>
  <c r="D32" i="6"/>
  <c r="E45" i="6"/>
  <c r="G45" i="6" s="1"/>
  <c r="D52" i="6"/>
  <c r="D66" i="6"/>
  <c r="D73" i="6"/>
  <c r="D80" i="6"/>
  <c r="E87" i="6"/>
  <c r="G87" i="6" s="1"/>
  <c r="D95" i="6"/>
  <c r="D112" i="6"/>
  <c r="E12" i="6"/>
  <c r="D19" i="6"/>
  <c r="E32" i="6"/>
  <c r="D39" i="6"/>
  <c r="E52" i="6"/>
  <c r="D59" i="6"/>
  <c r="E66" i="6"/>
  <c r="G66" i="6" s="1"/>
  <c r="E73" i="6"/>
  <c r="D104" i="6"/>
  <c r="D122" i="6"/>
  <c r="D132" i="6"/>
  <c r="D142" i="6"/>
  <c r="D152" i="6"/>
  <c r="D162" i="6"/>
  <c r="D172" i="6"/>
  <c r="K10" i="7"/>
  <c r="Z12" i="22" l="1"/>
  <c r="Z26" i="22"/>
  <c r="Z5" i="22"/>
  <c r="Z18" i="22"/>
  <c r="Z23" i="22"/>
  <c r="Z15" i="22"/>
  <c r="Z13" i="22"/>
  <c r="S35" i="22"/>
  <c r="Z24" i="22"/>
  <c r="Z20" i="22"/>
  <c r="Z4" i="22"/>
  <c r="Z10" i="22"/>
  <c r="Z19" i="22"/>
  <c r="Z8" i="22"/>
  <c r="Z21" i="22"/>
  <c r="Z9" i="22"/>
  <c r="Z14" i="22"/>
  <c r="Z7" i="22"/>
  <c r="Z27" i="22"/>
  <c r="Z17" i="22"/>
  <c r="Z16" i="22"/>
  <c r="Z6" i="22"/>
  <c r="L19" i="7"/>
  <c r="K19" i="7"/>
  <c r="J19" i="7"/>
  <c r="H22" i="7"/>
  <c r="B10" i="12"/>
  <c r="E13" i="10" a="1"/>
  <c r="E13" i="10" s="1"/>
  <c r="B5" i="12"/>
  <c r="E8" i="10" a="1"/>
  <c r="E8" i="10" s="1"/>
  <c r="B4" i="12"/>
  <c r="E7" i="10" a="1"/>
  <c r="E7" i="10" s="1"/>
  <c r="B24" i="12"/>
  <c r="E27" i="10" a="1"/>
  <c r="E27" i="10" s="1"/>
  <c r="B9" i="12"/>
  <c r="E12" i="10" a="1"/>
  <c r="E12" i="10" s="1"/>
  <c r="B21" i="19"/>
  <c r="E199" i="10" a="1"/>
  <c r="E199" i="10" s="1"/>
  <c r="F172" i="6"/>
  <c r="B14" i="20"/>
  <c r="E167" i="10" a="1"/>
  <c r="E167" i="10" s="1"/>
  <c r="F140" i="6"/>
  <c r="B2" i="12"/>
  <c r="E5" i="10" a="1"/>
  <c r="E5" i="10" s="1"/>
  <c r="G100" i="6"/>
  <c r="G31" i="6"/>
  <c r="B3" i="13"/>
  <c r="E31" i="10" a="1"/>
  <c r="E31" i="10" s="1"/>
  <c r="F4" i="6"/>
  <c r="B4" i="14"/>
  <c r="E57" i="10" a="1"/>
  <c r="E57" i="10" s="1"/>
  <c r="F30" i="6"/>
  <c r="B19" i="14"/>
  <c r="E72" i="10" a="1"/>
  <c r="E72" i="10" s="1"/>
  <c r="F45" i="6"/>
  <c r="B3" i="20"/>
  <c r="E156" i="10" a="1"/>
  <c r="E156" i="10" s="1"/>
  <c r="F129" i="6"/>
  <c r="B21" i="15"/>
  <c r="E99" i="10" a="1"/>
  <c r="E99" i="10" s="1"/>
  <c r="F72" i="6"/>
  <c r="B26" i="16"/>
  <c r="E129" i="10" a="1"/>
  <c r="E129" i="10" s="1"/>
  <c r="F102" i="6"/>
  <c r="B7" i="16"/>
  <c r="E110" i="10" a="1"/>
  <c r="E110" i="10" s="1"/>
  <c r="F83" i="6"/>
  <c r="B13" i="18"/>
  <c r="E141" i="10" a="1"/>
  <c r="E141" i="10" s="1"/>
  <c r="F114" i="6"/>
  <c r="B19" i="19"/>
  <c r="E197" i="10" a="1"/>
  <c r="E197" i="10" s="1"/>
  <c r="F170" i="6"/>
  <c r="B3" i="12"/>
  <c r="E6" i="10" a="1"/>
  <c r="E6" i="10" s="1"/>
  <c r="G99" i="6"/>
  <c r="B8" i="13"/>
  <c r="E36" i="10" a="1"/>
  <c r="E36" i="10" s="1"/>
  <c r="F9" i="6"/>
  <c r="B13" i="16"/>
  <c r="E116" i="10" a="1"/>
  <c r="E116" i="10" s="1"/>
  <c r="F89" i="6"/>
  <c r="B18" i="19"/>
  <c r="E196" i="10" a="1"/>
  <c r="E196" i="10" s="1"/>
  <c r="F169" i="6"/>
  <c r="G152" i="6"/>
  <c r="B23" i="13"/>
  <c r="E51" i="10" a="1"/>
  <c r="E51" i="10" s="1"/>
  <c r="F24" i="6"/>
  <c r="B22" i="13"/>
  <c r="E50" i="10" a="1"/>
  <c r="E50" i="10" s="1"/>
  <c r="F23" i="6"/>
  <c r="B24" i="14"/>
  <c r="E77" i="10" a="1"/>
  <c r="E77" i="10" s="1"/>
  <c r="F50" i="6"/>
  <c r="B12" i="16"/>
  <c r="E115" i="10" a="1"/>
  <c r="E115" i="10" s="1"/>
  <c r="F88" i="6"/>
  <c r="B26" i="15"/>
  <c r="E104" i="10" a="1"/>
  <c r="E104" i="10" s="1"/>
  <c r="F77" i="6"/>
  <c r="B3" i="18"/>
  <c r="E131" i="10" a="1"/>
  <c r="E131" i="10" s="1"/>
  <c r="F104" i="6"/>
  <c r="B8" i="16"/>
  <c r="E111" i="10" a="1"/>
  <c r="E111" i="10" s="1"/>
  <c r="F84" i="6"/>
  <c r="B18" i="18"/>
  <c r="E146" i="10" a="1"/>
  <c r="E146" i="10" s="1"/>
  <c r="F119" i="6"/>
  <c r="B9" i="19"/>
  <c r="E187" i="10" a="1"/>
  <c r="E187" i="10" s="1"/>
  <c r="F160" i="6"/>
  <c r="G40" i="6"/>
  <c r="G6" i="6"/>
  <c r="B2" i="14"/>
  <c r="E55" i="10" a="1"/>
  <c r="E55" i="10" s="1"/>
  <c r="F28" i="6"/>
  <c r="E49" i="2"/>
  <c r="B2" i="15"/>
  <c r="E80" i="10" a="1"/>
  <c r="E80" i="10" s="1"/>
  <c r="F53" i="6"/>
  <c r="B49" i="2"/>
  <c r="B7" i="19"/>
  <c r="E185" i="10" a="1"/>
  <c r="E185" i="10" s="1"/>
  <c r="F158" i="6"/>
  <c r="G11" i="6"/>
  <c r="B4" i="13"/>
  <c r="E32" i="10" a="1"/>
  <c r="E32" i="10" s="1"/>
  <c r="F5" i="6"/>
  <c r="B6" i="15"/>
  <c r="E84" i="10" a="1"/>
  <c r="E84" i="10" s="1"/>
  <c r="F57" i="6"/>
  <c r="B20" i="14"/>
  <c r="E73" i="10" a="1"/>
  <c r="E73" i="10" s="1"/>
  <c r="F46" i="6"/>
  <c r="B25" i="15"/>
  <c r="E103" i="10" a="1"/>
  <c r="E103" i="10" s="1"/>
  <c r="F76" i="6"/>
  <c r="B3" i="15"/>
  <c r="E81" i="10" a="1"/>
  <c r="E81" i="10" s="1"/>
  <c r="F54" i="6"/>
  <c r="B21" i="16"/>
  <c r="E124" i="10" a="1"/>
  <c r="E124" i="10" s="1"/>
  <c r="F97" i="6"/>
  <c r="B26" i="18"/>
  <c r="E154" i="10" a="1"/>
  <c r="E154" i="10" s="1"/>
  <c r="F127" i="6"/>
  <c r="B5" i="20"/>
  <c r="E158" i="10" a="1"/>
  <c r="E158" i="10" s="1"/>
  <c r="F131" i="6"/>
  <c r="B23" i="19"/>
  <c r="E201" i="10" a="1"/>
  <c r="E201" i="10" s="1"/>
  <c r="F174" i="6"/>
  <c r="G63" i="6"/>
  <c r="G26" i="6"/>
  <c r="B2" i="13"/>
  <c r="E30" i="10" a="1"/>
  <c r="E30" i="10" s="1"/>
  <c r="F3" i="6"/>
  <c r="C49" i="2"/>
  <c r="G162" i="6"/>
  <c r="B5" i="13"/>
  <c r="E33" i="10" a="1"/>
  <c r="E33" i="10" s="1"/>
  <c r="F6" i="6"/>
  <c r="B23" i="14"/>
  <c r="E76" i="10" a="1"/>
  <c r="E76" i="10" s="1"/>
  <c r="F49" i="6"/>
  <c r="B4" i="15"/>
  <c r="E82" i="10" a="1"/>
  <c r="E82" i="10" s="1"/>
  <c r="F55" i="6"/>
  <c r="B11" i="15"/>
  <c r="E89" i="10" a="1"/>
  <c r="E89" i="10" s="1"/>
  <c r="F62" i="6"/>
  <c r="B2" i="18"/>
  <c r="E130" i="10" a="1"/>
  <c r="E130" i="10" s="1"/>
  <c r="F103" i="6"/>
  <c r="B25" i="18"/>
  <c r="E153" i="10" a="1"/>
  <c r="E153" i="10" s="1"/>
  <c r="F126" i="6"/>
  <c r="B6" i="20"/>
  <c r="E159" i="10" a="1"/>
  <c r="E159" i="10" s="1"/>
  <c r="F132" i="6"/>
  <c r="B18" i="20"/>
  <c r="E171" i="10" a="1"/>
  <c r="E171" i="10" s="1"/>
  <c r="F144" i="6"/>
  <c r="B21" i="20"/>
  <c r="E174" i="10" a="1"/>
  <c r="E174" i="10" s="1"/>
  <c r="F147" i="6"/>
  <c r="B12" i="12"/>
  <c r="E15" i="10" a="1"/>
  <c r="E15" i="10" s="1"/>
  <c r="G86" i="6"/>
  <c r="G20" i="6"/>
  <c r="G142" i="6"/>
  <c r="B7" i="15"/>
  <c r="E85" i="10" a="1"/>
  <c r="E85" i="10" s="1"/>
  <c r="F58" i="6"/>
  <c r="G120" i="6"/>
  <c r="B21" i="13"/>
  <c r="E49" i="10" a="1"/>
  <c r="E49" i="10" s="1"/>
  <c r="F22" i="6"/>
  <c r="B20" i="13"/>
  <c r="E48" i="10" a="1"/>
  <c r="E48" i="10" s="1"/>
  <c r="F21" i="6"/>
  <c r="B22" i="14"/>
  <c r="E75" i="10" a="1"/>
  <c r="E75" i="10" s="1"/>
  <c r="F48" i="6"/>
  <c r="B2" i="16"/>
  <c r="E105" i="10" a="1"/>
  <c r="E105" i="10" s="1"/>
  <c r="F78" i="6"/>
  <c r="B17" i="16"/>
  <c r="E120" i="10" a="1"/>
  <c r="E120" i="10" s="1"/>
  <c r="F93" i="6"/>
  <c r="B18" i="16"/>
  <c r="E121" i="10" a="1"/>
  <c r="E121" i="10" s="1"/>
  <c r="F94" i="6"/>
  <c r="B15" i="19"/>
  <c r="E193" i="10" a="1"/>
  <c r="E193" i="10" s="1"/>
  <c r="F166" i="6"/>
  <c r="B9" i="20"/>
  <c r="E162" i="10" a="1"/>
  <c r="E162" i="10" s="1"/>
  <c r="F135" i="6"/>
  <c r="B23" i="20"/>
  <c r="E176" i="10" a="1"/>
  <c r="E176" i="10" s="1"/>
  <c r="F149" i="6"/>
  <c r="G59" i="6"/>
  <c r="G88" i="6"/>
  <c r="G7" i="6"/>
  <c r="G161" i="6"/>
  <c r="B6" i="13"/>
  <c r="E34" i="10" a="1"/>
  <c r="E34" i="10" s="1"/>
  <c r="F7" i="6"/>
  <c r="B10" i="14"/>
  <c r="E63" i="10" a="1"/>
  <c r="E63" i="10" s="1"/>
  <c r="F36" i="6"/>
  <c r="B3" i="14"/>
  <c r="E56" i="10" a="1"/>
  <c r="E56" i="10" s="1"/>
  <c r="F29" i="6"/>
  <c r="B19" i="15"/>
  <c r="E97" i="10" a="1"/>
  <c r="E97" i="10" s="1"/>
  <c r="F70" i="6"/>
  <c r="B19" i="16"/>
  <c r="E122" i="10" a="1"/>
  <c r="E122" i="10" s="1"/>
  <c r="F95" i="6"/>
  <c r="B14" i="16"/>
  <c r="E117" i="10" a="1"/>
  <c r="E117" i="10" s="1"/>
  <c r="F90" i="6"/>
  <c r="B12" i="20"/>
  <c r="E165" i="10" a="1"/>
  <c r="E165" i="10" s="1"/>
  <c r="F138" i="6"/>
  <c r="B4" i="20"/>
  <c r="E157" i="10" a="1"/>
  <c r="E157" i="10" s="1"/>
  <c r="F130" i="6"/>
  <c r="B17" i="19"/>
  <c r="E195" i="10" a="1"/>
  <c r="E195" i="10" s="1"/>
  <c r="F168" i="6"/>
  <c r="G28" i="6"/>
  <c r="G81" i="6"/>
  <c r="G14" i="6"/>
  <c r="B10" i="15"/>
  <c r="E88" i="10" a="1"/>
  <c r="E88" i="10" s="1"/>
  <c r="F61" i="6"/>
  <c r="G130" i="6"/>
  <c r="B7" i="13"/>
  <c r="E35" i="10" a="1"/>
  <c r="E35" i="10" s="1"/>
  <c r="F8" i="6"/>
  <c r="B21" i="14"/>
  <c r="E74" i="10" a="1"/>
  <c r="E74" i="10" s="1"/>
  <c r="F47" i="6"/>
  <c r="B8" i="15"/>
  <c r="E86" i="10" a="1"/>
  <c r="E86" i="10" s="1"/>
  <c r="F59" i="6"/>
  <c r="B6" i="16"/>
  <c r="E109" i="10" a="1"/>
  <c r="E109" i="10" s="1"/>
  <c r="F82" i="6"/>
  <c r="B20" i="16"/>
  <c r="E123" i="10" a="1"/>
  <c r="E123" i="10" s="1"/>
  <c r="F96" i="6"/>
  <c r="B17" i="18"/>
  <c r="E145" i="10" a="1"/>
  <c r="E145" i="10" s="1"/>
  <c r="F118" i="6"/>
  <c r="B7" i="20"/>
  <c r="E160" i="10" a="1"/>
  <c r="E160" i="10" s="1"/>
  <c r="F133" i="6"/>
  <c r="B13" i="20"/>
  <c r="E166" i="10" a="1"/>
  <c r="E166" i="10" s="1"/>
  <c r="F139" i="6"/>
  <c r="B25" i="20"/>
  <c r="E178" i="10" a="1"/>
  <c r="E178" i="10" s="1"/>
  <c r="F151" i="6"/>
  <c r="G93" i="6"/>
  <c r="B14" i="12"/>
  <c r="E17" i="10" a="1"/>
  <c r="E17" i="10" s="1"/>
  <c r="G35" i="6"/>
  <c r="G98" i="6"/>
  <c r="G19" i="6"/>
  <c r="B19" i="13"/>
  <c r="E47" i="10" a="1"/>
  <c r="E47" i="10" s="1"/>
  <c r="F20" i="6"/>
  <c r="B18" i="13"/>
  <c r="E46" i="10" a="1"/>
  <c r="E46" i="10" s="1"/>
  <c r="F19" i="6"/>
  <c r="B15" i="15"/>
  <c r="E93" i="10" a="1"/>
  <c r="E93" i="10" s="1"/>
  <c r="F66" i="6"/>
  <c r="B9" i="18"/>
  <c r="E137" i="10" a="1"/>
  <c r="E137" i="10" s="1"/>
  <c r="F110" i="6"/>
  <c r="B2" i="19"/>
  <c r="E180" i="10" a="1"/>
  <c r="E180" i="10" s="1"/>
  <c r="J49" i="2"/>
  <c r="F153" i="6"/>
  <c r="B15" i="20"/>
  <c r="E168" i="10" a="1"/>
  <c r="E168" i="10" s="1"/>
  <c r="F141" i="6"/>
  <c r="B8" i="20"/>
  <c r="E161" i="10" a="1"/>
  <c r="E161" i="10" s="1"/>
  <c r="F134" i="6"/>
  <c r="B17" i="20"/>
  <c r="E170" i="10" a="1"/>
  <c r="E170" i="10" s="1"/>
  <c r="F143" i="6"/>
  <c r="B26" i="19"/>
  <c r="E204" i="10" a="1"/>
  <c r="E204" i="10" s="1"/>
  <c r="F177" i="6"/>
  <c r="G68" i="6"/>
  <c r="H27" i="3"/>
  <c r="G21" i="6"/>
  <c r="B5" i="14"/>
  <c r="E58" i="10" a="1"/>
  <c r="E58" i="10" s="1"/>
  <c r="F31" i="6"/>
  <c r="B22" i="15"/>
  <c r="E100" i="10" a="1"/>
  <c r="E100" i="10" s="1"/>
  <c r="F73" i="6"/>
  <c r="B20" i="19"/>
  <c r="E198" i="10" a="1"/>
  <c r="E198" i="10" s="1"/>
  <c r="F171" i="6"/>
  <c r="B8" i="18"/>
  <c r="E136" i="10" a="1"/>
  <c r="E136" i="10" s="1"/>
  <c r="F109" i="6"/>
  <c r="B16" i="20"/>
  <c r="E169" i="10" a="1"/>
  <c r="E169" i="10" s="1"/>
  <c r="F142" i="6"/>
  <c r="B25" i="19"/>
  <c r="E203" i="10" a="1"/>
  <c r="E203" i="10" s="1"/>
  <c r="F176" i="6"/>
  <c r="B26" i="20"/>
  <c r="E179" i="10" a="1"/>
  <c r="E179" i="10" s="1"/>
  <c r="F152" i="6"/>
  <c r="L8" i="7"/>
  <c r="J8" i="7"/>
  <c r="K8" i="7"/>
  <c r="G8" i="6"/>
  <c r="B6" i="14"/>
  <c r="E59" i="10" a="1"/>
  <c r="E59" i="10" s="1"/>
  <c r="F32" i="6"/>
  <c r="B22" i="16"/>
  <c r="E125" i="10" a="1"/>
  <c r="E125" i="10" s="1"/>
  <c r="F98" i="6"/>
  <c r="B24" i="16"/>
  <c r="E127" i="10" a="1"/>
  <c r="E127" i="10" s="1"/>
  <c r="F100" i="6"/>
  <c r="B15" i="18"/>
  <c r="E143" i="10" a="1"/>
  <c r="E143" i="10" s="1"/>
  <c r="F116" i="6"/>
  <c r="B20" i="20"/>
  <c r="E173" i="10" a="1"/>
  <c r="E173" i="10" s="1"/>
  <c r="F146" i="6"/>
  <c r="B10" i="19"/>
  <c r="E188" i="10" a="1"/>
  <c r="E188" i="10" s="1"/>
  <c r="F161" i="6"/>
  <c r="B14" i="19"/>
  <c r="E192" i="10" a="1"/>
  <c r="E192" i="10" s="1"/>
  <c r="F165" i="6"/>
  <c r="B11" i="12"/>
  <c r="E14" i="10" a="1"/>
  <c r="E14" i="10" s="1"/>
  <c r="G46" i="6"/>
  <c r="G104" i="6"/>
  <c r="G22" i="6"/>
  <c r="B5" i="15"/>
  <c r="E83" i="10" a="1"/>
  <c r="E83" i="10" s="1"/>
  <c r="F56" i="6"/>
  <c r="B6" i="18"/>
  <c r="E134" i="10" a="1"/>
  <c r="E134" i="10" s="1"/>
  <c r="F107" i="6"/>
  <c r="B24" i="18"/>
  <c r="E152" i="10" a="1"/>
  <c r="E152" i="10" s="1"/>
  <c r="F125" i="6"/>
  <c r="B3" i="19"/>
  <c r="E181" i="10" a="1"/>
  <c r="E181" i="10" s="1"/>
  <c r="F154" i="6"/>
  <c r="B11" i="19"/>
  <c r="E189" i="10" a="1"/>
  <c r="E189" i="10" s="1"/>
  <c r="F162" i="6"/>
  <c r="B22" i="19"/>
  <c r="E200" i="10" a="1"/>
  <c r="E200" i="10" s="1"/>
  <c r="F173" i="6"/>
  <c r="B15" i="12"/>
  <c r="E18" i="10" a="1"/>
  <c r="E18" i="10" s="1"/>
  <c r="G108" i="6"/>
  <c r="L11" i="7"/>
  <c r="J11" i="7"/>
  <c r="K11" i="7"/>
  <c r="B9" i="13"/>
  <c r="E37" i="10" a="1"/>
  <c r="E37" i="10" s="1"/>
  <c r="F10" i="6"/>
  <c r="B12" i="15"/>
  <c r="E90" i="10" a="1"/>
  <c r="E90" i="10" s="1"/>
  <c r="F63" i="6"/>
  <c r="B16" i="15"/>
  <c r="E94" i="10" a="1"/>
  <c r="E94" i="10" s="1"/>
  <c r="F67" i="6"/>
  <c r="G73" i="6"/>
  <c r="B17" i="13"/>
  <c r="E45" i="10" a="1"/>
  <c r="E45" i="10" s="1"/>
  <c r="F18" i="6"/>
  <c r="B13" i="15"/>
  <c r="E91" i="10" a="1"/>
  <c r="E91" i="10" s="1"/>
  <c r="F64" i="6"/>
  <c r="B7" i="14"/>
  <c r="E60" i="10" a="1"/>
  <c r="E60" i="10" s="1"/>
  <c r="F33" i="6"/>
  <c r="B17" i="15"/>
  <c r="E95" i="10" a="1"/>
  <c r="E95" i="10" s="1"/>
  <c r="F68" i="6"/>
  <c r="B7" i="18"/>
  <c r="E135" i="10" a="1"/>
  <c r="E135" i="10" s="1"/>
  <c r="F108" i="6"/>
  <c r="B11" i="20"/>
  <c r="E164" i="10" a="1"/>
  <c r="E164" i="10" s="1"/>
  <c r="F137" i="6"/>
  <c r="B8" i="19"/>
  <c r="E186" i="10" a="1"/>
  <c r="E186" i="10" s="1"/>
  <c r="F159" i="6"/>
  <c r="B12" i="19"/>
  <c r="E190" i="10" a="1"/>
  <c r="E190" i="10" s="1"/>
  <c r="F163" i="6"/>
  <c r="B24" i="19"/>
  <c r="E202" i="10" a="1"/>
  <c r="E202" i="10" s="1"/>
  <c r="F175" i="6"/>
  <c r="G50" i="6"/>
  <c r="G34" i="6"/>
  <c r="G16" i="6"/>
  <c r="B9" i="15"/>
  <c r="E87" i="10" a="1"/>
  <c r="E87" i="10" s="1"/>
  <c r="F60" i="6"/>
  <c r="B18" i="15"/>
  <c r="E96" i="10" a="1"/>
  <c r="E96" i="10" s="1"/>
  <c r="F69" i="6"/>
  <c r="B9" i="16"/>
  <c r="E112" i="10" a="1"/>
  <c r="E112" i="10" s="1"/>
  <c r="F85" i="6"/>
  <c r="B16" i="16"/>
  <c r="E119" i="10" a="1"/>
  <c r="E119" i="10" s="1"/>
  <c r="F92" i="6"/>
  <c r="B23" i="18"/>
  <c r="E151" i="10" a="1"/>
  <c r="E151" i="10" s="1"/>
  <c r="F124" i="6"/>
  <c r="B19" i="18"/>
  <c r="E147" i="10" a="1"/>
  <c r="E147" i="10" s="1"/>
  <c r="F120" i="6"/>
  <c r="B13" i="12"/>
  <c r="E16" i="10" a="1"/>
  <c r="E16" i="10" s="1"/>
  <c r="G3" i="6"/>
  <c r="B14" i="15"/>
  <c r="E92" i="10" a="1"/>
  <c r="E92" i="10" s="1"/>
  <c r="F65" i="6"/>
  <c r="B26" i="13"/>
  <c r="E54" i="10" a="1"/>
  <c r="E54" i="10" s="1"/>
  <c r="F27" i="6"/>
  <c r="B13" i="14"/>
  <c r="E66" i="10" a="1"/>
  <c r="E66" i="10" s="1"/>
  <c r="F39" i="6"/>
  <c r="B13" i="13"/>
  <c r="E41" i="10" a="1"/>
  <c r="E41" i="10" s="1"/>
  <c r="F14" i="6"/>
  <c r="B24" i="15"/>
  <c r="E102" i="10" a="1"/>
  <c r="E102" i="10" s="1"/>
  <c r="F75" i="6"/>
  <c r="B15" i="16"/>
  <c r="E118" i="10" a="1"/>
  <c r="E118" i="10" s="1"/>
  <c r="F91" i="6"/>
  <c r="B5" i="18"/>
  <c r="E133" i="10" a="1"/>
  <c r="E133" i="10" s="1"/>
  <c r="F106" i="6"/>
  <c r="B13" i="19"/>
  <c r="E191" i="10" a="1"/>
  <c r="E191" i="10" s="1"/>
  <c r="F164" i="6"/>
  <c r="B21" i="18"/>
  <c r="E149" i="10" a="1"/>
  <c r="E149" i="10" s="1"/>
  <c r="F122" i="6"/>
  <c r="G30" i="6"/>
  <c r="B26" i="12"/>
  <c r="E29" i="10" a="1"/>
  <c r="E29" i="10" s="1"/>
  <c r="B12" i="14"/>
  <c r="E65" i="10" a="1"/>
  <c r="E65" i="10" s="1"/>
  <c r="F38" i="6"/>
  <c r="B23" i="16"/>
  <c r="E126" i="10" a="1"/>
  <c r="E126" i="10" s="1"/>
  <c r="F99" i="6"/>
  <c r="B20" i="18"/>
  <c r="E148" i="10" a="1"/>
  <c r="E148" i="10" s="1"/>
  <c r="F121" i="6"/>
  <c r="B22" i="20"/>
  <c r="E175" i="10" a="1"/>
  <c r="E175" i="10" s="1"/>
  <c r="F148" i="6"/>
  <c r="B25" i="12"/>
  <c r="E28" i="10" a="1"/>
  <c r="E28" i="10" s="1"/>
  <c r="K20" i="7"/>
  <c r="J20" i="7"/>
  <c r="L20" i="7"/>
  <c r="G10" i="6"/>
  <c r="B23" i="15"/>
  <c r="E101" i="10" a="1"/>
  <c r="E101" i="10" s="1"/>
  <c r="F74" i="6"/>
  <c r="G79" i="6"/>
  <c r="B11" i="18"/>
  <c r="E139" i="10" a="1"/>
  <c r="E139" i="10" s="1"/>
  <c r="F112" i="6"/>
  <c r="G122" i="6"/>
  <c r="B11" i="13"/>
  <c r="E39" i="10" a="1"/>
  <c r="E39" i="10" s="1"/>
  <c r="F12" i="6"/>
  <c r="B14" i="13"/>
  <c r="E42" i="10" a="1"/>
  <c r="E42" i="10" s="1"/>
  <c r="F15" i="6"/>
  <c r="B25" i="14"/>
  <c r="E78" i="10" a="1"/>
  <c r="E78" i="10" s="1"/>
  <c r="F51" i="6"/>
  <c r="B4" i="19"/>
  <c r="E182" i="10" a="1"/>
  <c r="E182" i="10" s="1"/>
  <c r="F155" i="6"/>
  <c r="B14" i="18"/>
  <c r="E142" i="10" a="1"/>
  <c r="E142" i="10" s="1"/>
  <c r="F115" i="6"/>
  <c r="B10" i="18"/>
  <c r="E138" i="10" a="1"/>
  <c r="E138" i="10" s="1"/>
  <c r="F111" i="6"/>
  <c r="B24" i="20"/>
  <c r="E177" i="10" a="1"/>
  <c r="E177" i="10" s="1"/>
  <c r="F150" i="6"/>
  <c r="G57" i="6"/>
  <c r="B18" i="12"/>
  <c r="E21" i="10" a="1"/>
  <c r="E21" i="10" s="1"/>
  <c r="G39" i="6"/>
  <c r="G17" i="6"/>
  <c r="G112" i="6"/>
  <c r="G52" i="6"/>
  <c r="B14" i="14"/>
  <c r="E67" i="10" a="1"/>
  <c r="E67" i="10" s="1"/>
  <c r="F40" i="6"/>
  <c r="G32" i="6"/>
  <c r="G80" i="6"/>
  <c r="B15" i="13"/>
  <c r="E43" i="10" a="1"/>
  <c r="E43" i="10" s="1"/>
  <c r="F16" i="6"/>
  <c r="B16" i="14"/>
  <c r="E69" i="10" a="1"/>
  <c r="E69" i="10" s="1"/>
  <c r="F42" i="6"/>
  <c r="B9" i="14"/>
  <c r="E62" i="10" a="1"/>
  <c r="E62" i="10" s="1"/>
  <c r="F35" i="6"/>
  <c r="B3" i="16"/>
  <c r="E106" i="10" a="1"/>
  <c r="E106" i="10" s="1"/>
  <c r="F79" i="6"/>
  <c r="B19" i="20"/>
  <c r="E172" i="10" a="1"/>
  <c r="E172" i="10" s="1"/>
  <c r="F145" i="6"/>
  <c r="B16" i="18"/>
  <c r="E144" i="10" a="1"/>
  <c r="E144" i="10" s="1"/>
  <c r="F117" i="6"/>
  <c r="B2" i="20"/>
  <c r="E155" i="10" a="1"/>
  <c r="E155" i="10" s="1"/>
  <c r="F128" i="6"/>
  <c r="L49" i="2"/>
  <c r="B22" i="18"/>
  <c r="E150" i="10" a="1"/>
  <c r="E150" i="10" s="1"/>
  <c r="F123" i="6"/>
  <c r="B16" i="12"/>
  <c r="E19" i="10" a="1"/>
  <c r="E19" i="10" s="1"/>
  <c r="B20" i="12"/>
  <c r="E23" i="10" a="1"/>
  <c r="E23" i="10" s="1"/>
  <c r="G49" i="6"/>
  <c r="L13" i="7"/>
  <c r="J13" i="7"/>
  <c r="K13" i="7"/>
  <c r="G4" i="6"/>
  <c r="B10" i="13"/>
  <c r="E38" i="10" a="1"/>
  <c r="E38" i="10" s="1"/>
  <c r="F11" i="6"/>
  <c r="B8" i="14"/>
  <c r="E61" i="10" a="1"/>
  <c r="E61" i="10" s="1"/>
  <c r="F34" i="6"/>
  <c r="G175" i="6"/>
  <c r="G132" i="6"/>
  <c r="B16" i="13"/>
  <c r="E44" i="10" a="1"/>
  <c r="E44" i="10" s="1"/>
  <c r="F17" i="6"/>
  <c r="B12" i="13"/>
  <c r="E40" i="10" a="1"/>
  <c r="E40" i="10" s="1"/>
  <c r="F13" i="6"/>
  <c r="B17" i="14"/>
  <c r="E70" i="10" a="1"/>
  <c r="E70" i="10" s="1"/>
  <c r="F43" i="6"/>
  <c r="B4" i="16"/>
  <c r="E107" i="10" a="1"/>
  <c r="E107" i="10" s="1"/>
  <c r="F80" i="6"/>
  <c r="B10" i="16"/>
  <c r="E113" i="10" a="1"/>
  <c r="E113" i="10" s="1"/>
  <c r="F86" i="6"/>
  <c r="B10" i="20"/>
  <c r="E163" i="10" a="1"/>
  <c r="E163" i="10" s="1"/>
  <c r="F136" i="6"/>
  <c r="B5" i="16"/>
  <c r="E108" i="10" a="1"/>
  <c r="E108" i="10" s="1"/>
  <c r="F81" i="6"/>
  <c r="B5" i="19"/>
  <c r="E183" i="10" a="1"/>
  <c r="E183" i="10" s="1"/>
  <c r="F156" i="6"/>
  <c r="B6" i="19"/>
  <c r="E184" i="10" a="1"/>
  <c r="E184" i="10" s="1"/>
  <c r="F157" i="6"/>
  <c r="G37" i="6"/>
  <c r="B21" i="12"/>
  <c r="E24" i="10" a="1"/>
  <c r="E24" i="10" s="1"/>
  <c r="G82" i="6"/>
  <c r="G24" i="6"/>
  <c r="B11" i="14"/>
  <c r="E64" i="10" a="1"/>
  <c r="E64" i="10" s="1"/>
  <c r="F37" i="6"/>
  <c r="G94" i="6"/>
  <c r="B11" i="16"/>
  <c r="E114" i="10" a="1"/>
  <c r="E114" i="10" s="1"/>
  <c r="F87" i="6"/>
  <c r="B15" i="14"/>
  <c r="E68" i="10" a="1"/>
  <c r="E68" i="10" s="1"/>
  <c r="F41" i="6"/>
  <c r="G121" i="6"/>
  <c r="G12" i="6"/>
  <c r="G51" i="6"/>
  <c r="B25" i="13"/>
  <c r="E53" i="10" a="1"/>
  <c r="E53" i="10" s="1"/>
  <c r="F26" i="6"/>
  <c r="B24" i="13"/>
  <c r="E52" i="10" a="1"/>
  <c r="E52" i="10" s="1"/>
  <c r="F25" i="6"/>
  <c r="B18" i="14"/>
  <c r="E71" i="10" a="1"/>
  <c r="E71" i="10" s="1"/>
  <c r="F44" i="6"/>
  <c r="B20" i="15"/>
  <c r="E98" i="10" a="1"/>
  <c r="E98" i="10" s="1"/>
  <c r="F71" i="6"/>
  <c r="B26" i="14"/>
  <c r="E79" i="10" a="1"/>
  <c r="E79" i="10" s="1"/>
  <c r="F52" i="6"/>
  <c r="B4" i="18"/>
  <c r="E132" i="10" a="1"/>
  <c r="E132" i="10" s="1"/>
  <c r="F105" i="6"/>
  <c r="B25" i="16"/>
  <c r="E128" i="10" a="1"/>
  <c r="E128" i="10" s="1"/>
  <c r="F101" i="6"/>
  <c r="B12" i="18"/>
  <c r="E140" i="10" a="1"/>
  <c r="E140" i="10" s="1"/>
  <c r="F113" i="6"/>
  <c r="B16" i="19"/>
  <c r="E194" i="10" a="1"/>
  <c r="E194" i="10" s="1"/>
  <c r="F167" i="6"/>
  <c r="B19" i="12"/>
  <c r="E22" i="10" a="1"/>
  <c r="E22" i="10" s="1"/>
  <c r="B22" i="12"/>
  <c r="E25" i="10" a="1"/>
  <c r="E25" i="10" s="1"/>
  <c r="G29" i="6"/>
  <c r="G83" i="6"/>
  <c r="C3" i="15" l="1"/>
  <c r="F81" i="10" a="1"/>
  <c r="F81" i="10" s="1"/>
  <c r="C2" i="15"/>
  <c r="F80" i="10" a="1"/>
  <c r="F80" i="10" s="1"/>
  <c r="C13" i="16"/>
  <c r="F116" i="10" a="1"/>
  <c r="F116" i="10" s="1"/>
  <c r="C7" i="18"/>
  <c r="F135" i="10" a="1"/>
  <c r="F135" i="10" s="1"/>
  <c r="C22" i="20"/>
  <c r="F175" i="10" a="1"/>
  <c r="F175" i="10" s="1"/>
  <c r="C3" i="16"/>
  <c r="F106" i="10" a="1"/>
  <c r="F106" i="10" s="1"/>
  <c r="C25" i="13"/>
  <c r="F53" i="10" a="1"/>
  <c r="F53" i="10" s="1"/>
  <c r="C20" i="12"/>
  <c r="F23" i="10" a="1"/>
  <c r="F23" i="10" s="1"/>
  <c r="C11" i="13"/>
  <c r="F39" i="10" a="1"/>
  <c r="F39" i="10" s="1"/>
  <c r="C15" i="16"/>
  <c r="F118" i="10" a="1"/>
  <c r="F118" i="10" s="1"/>
  <c r="C5" i="15"/>
  <c r="F83" i="10" a="1"/>
  <c r="F83" i="10" s="1"/>
  <c r="C25" i="16"/>
  <c r="F128" i="10" a="1"/>
  <c r="F128" i="10" s="1"/>
  <c r="C21" i="13"/>
  <c r="F49" i="10" a="1"/>
  <c r="F49" i="10" s="1"/>
  <c r="C26" i="15"/>
  <c r="F104" i="10" a="1"/>
  <c r="F104" i="10" s="1"/>
  <c r="C21" i="15"/>
  <c r="F99" i="10" a="1"/>
  <c r="F99" i="10" s="1"/>
  <c r="C14" i="20"/>
  <c r="F167" i="10" a="1"/>
  <c r="F167" i="10" s="1"/>
  <c r="C6" i="18"/>
  <c r="F134" i="10" a="1"/>
  <c r="F134" i="10" s="1"/>
  <c r="C12" i="18"/>
  <c r="F140" i="10" a="1"/>
  <c r="F140" i="10" s="1"/>
  <c r="C9" i="14"/>
  <c r="F62" i="10" a="1"/>
  <c r="F62" i="10" s="1"/>
  <c r="C17" i="18"/>
  <c r="F145" i="10" a="1"/>
  <c r="F145" i="10" s="1"/>
  <c r="C16" i="12"/>
  <c r="F19" i="10" a="1"/>
  <c r="F19" i="10" s="1"/>
  <c r="C19" i="18"/>
  <c r="F147" i="10" a="1"/>
  <c r="F147" i="10" s="1"/>
  <c r="C15" i="19"/>
  <c r="F193" i="10" a="1"/>
  <c r="F193" i="10" s="1"/>
  <c r="C25" i="18"/>
  <c r="F153" i="10" a="1"/>
  <c r="F153" i="10" s="1"/>
  <c r="C2" i="13"/>
  <c r="F30" i="10" a="1"/>
  <c r="F30" i="10" s="1"/>
  <c r="C19" i="15"/>
  <c r="F97" i="10" a="1"/>
  <c r="F97" i="10" s="1"/>
  <c r="C23" i="16"/>
  <c r="F126" i="10" a="1"/>
  <c r="F126" i="10" s="1"/>
  <c r="C24" i="19"/>
  <c r="F202" i="10" a="1"/>
  <c r="F202" i="10" s="1"/>
  <c r="C15" i="12"/>
  <c r="F18" i="10" a="1"/>
  <c r="F18" i="10" s="1"/>
  <c r="C19" i="13"/>
  <c r="F47" i="10" a="1"/>
  <c r="F47" i="10" s="1"/>
  <c r="C5" i="19"/>
  <c r="F183" i="10" a="1"/>
  <c r="F183" i="10" s="1"/>
  <c r="C16" i="14"/>
  <c r="F69" i="10" a="1"/>
  <c r="F69" i="10" s="1"/>
  <c r="C11" i="18"/>
  <c r="F139" i="10" a="1"/>
  <c r="F139" i="10" s="1"/>
  <c r="C24" i="15"/>
  <c r="F102" i="10" a="1"/>
  <c r="F102" i="10" s="1"/>
  <c r="C13" i="15"/>
  <c r="F91" i="10" a="1"/>
  <c r="F91" i="10" s="1"/>
  <c r="C22" i="16"/>
  <c r="F125" i="10" a="1"/>
  <c r="F125" i="10" s="1"/>
  <c r="C8" i="20"/>
  <c r="F161" i="10" a="1"/>
  <c r="F161" i="10" s="1"/>
  <c r="C20" i="16"/>
  <c r="F123" i="10" a="1"/>
  <c r="F123" i="10" s="1"/>
  <c r="C3" i="14"/>
  <c r="F56" i="10" a="1"/>
  <c r="F56" i="10" s="1"/>
  <c r="C25" i="15"/>
  <c r="F103" i="10" a="1"/>
  <c r="F103" i="10" s="1"/>
  <c r="C8" i="13"/>
  <c r="F36" i="10" a="1"/>
  <c r="F36" i="10" s="1"/>
  <c r="C22" i="12"/>
  <c r="F25" i="10" a="1"/>
  <c r="F25" i="10" s="1"/>
  <c r="C9" i="16"/>
  <c r="F112" i="10" a="1"/>
  <c r="F112" i="10" s="1"/>
  <c r="C18" i="14"/>
  <c r="F71" i="10" a="1"/>
  <c r="F71" i="10" s="1"/>
  <c r="C14" i="13"/>
  <c r="F42" i="10" a="1"/>
  <c r="F42" i="10" s="1"/>
  <c r="C9" i="13"/>
  <c r="F37" i="10" a="1"/>
  <c r="F37" i="10" s="1"/>
  <c r="C7" i="19"/>
  <c r="F185" i="10" a="1"/>
  <c r="F185" i="10" s="1"/>
  <c r="C5" i="18"/>
  <c r="F133" i="10" a="1"/>
  <c r="F133" i="10" s="1"/>
  <c r="C7" i="14"/>
  <c r="F60" i="10" a="1"/>
  <c r="F60" i="10" s="1"/>
  <c r="C24" i="16"/>
  <c r="F127" i="10" a="1"/>
  <c r="F127" i="10" s="1"/>
  <c r="C17" i="20"/>
  <c r="F170" i="10" a="1"/>
  <c r="F170" i="10" s="1"/>
  <c r="C12" i="13"/>
  <c r="F40" i="10" a="1"/>
  <c r="F40" i="10" s="1"/>
  <c r="C8" i="18"/>
  <c r="F136" i="10" a="1"/>
  <c r="F136" i="10" s="1"/>
  <c r="C4" i="18"/>
  <c r="F132" i="10" a="1"/>
  <c r="F132" i="10" s="1"/>
  <c r="C16" i="13"/>
  <c r="F44" i="10" a="1"/>
  <c r="F44" i="10" s="1"/>
  <c r="C22" i="18"/>
  <c r="F150" i="10" a="1"/>
  <c r="F150" i="10" s="1"/>
  <c r="C10" i="18"/>
  <c r="F138" i="10" a="1"/>
  <c r="F138" i="10" s="1"/>
  <c r="C23" i="18"/>
  <c r="F151" i="10" a="1"/>
  <c r="F151" i="10" s="1"/>
  <c r="C2" i="14"/>
  <c r="F55" i="10" a="1"/>
  <c r="F55" i="10" s="1"/>
  <c r="C12" i="16"/>
  <c r="F115" i="10" a="1"/>
  <c r="F115" i="10" s="1"/>
  <c r="C3" i="20"/>
  <c r="F156" i="10" a="1"/>
  <c r="F156" i="10" s="1"/>
  <c r="C21" i="19"/>
  <c r="F199" i="10" a="1"/>
  <c r="F199" i="10" s="1"/>
  <c r="C12" i="14"/>
  <c r="F65" i="10" a="1"/>
  <c r="F65" i="10" s="1"/>
  <c r="C12" i="19"/>
  <c r="F190" i="10" a="1"/>
  <c r="F190" i="10" s="1"/>
  <c r="C22" i="19"/>
  <c r="F200" i="10" a="1"/>
  <c r="F200" i="10" s="1"/>
  <c r="C11" i="12"/>
  <c r="F14" i="10" a="1"/>
  <c r="F14" i="10" s="1"/>
  <c r="C20" i="19"/>
  <c r="F198" i="10" a="1"/>
  <c r="F198" i="10" s="1"/>
  <c r="C17" i="19"/>
  <c r="F195" i="10" a="1"/>
  <c r="F195" i="10" s="1"/>
  <c r="C18" i="16"/>
  <c r="F121" i="10" a="1"/>
  <c r="F121" i="10" s="1"/>
  <c r="C7" i="15"/>
  <c r="F85" i="10" a="1"/>
  <c r="F85" i="10" s="1"/>
  <c r="C2" i="18"/>
  <c r="F130" i="10" a="1"/>
  <c r="F130" i="10" s="1"/>
  <c r="C13" i="19"/>
  <c r="F191" i="10" a="1"/>
  <c r="F191" i="10" s="1"/>
  <c r="C18" i="20"/>
  <c r="F171" i="10" a="1"/>
  <c r="F171" i="10" s="1"/>
  <c r="C18" i="12"/>
  <c r="F21" i="10" a="1"/>
  <c r="F21" i="10" s="1"/>
  <c r="C15" i="18"/>
  <c r="F143" i="10" a="1"/>
  <c r="F143" i="10" s="1"/>
  <c r="C17" i="14"/>
  <c r="F70" i="10" a="1"/>
  <c r="F70" i="10" s="1"/>
  <c r="C13" i="12"/>
  <c r="F16" i="10" a="1"/>
  <c r="F16" i="10" s="1"/>
  <c r="C20" i="18"/>
  <c r="F148" i="10" a="1"/>
  <c r="F148" i="10" s="1"/>
  <c r="C6" i="19"/>
  <c r="F184" i="10" a="1"/>
  <c r="F184" i="10" s="1"/>
  <c r="B17" i="12"/>
  <c r="E20" i="10" a="1"/>
  <c r="E20" i="10" s="1"/>
  <c r="C24" i="20"/>
  <c r="F177" i="10" a="1"/>
  <c r="F177" i="10" s="1"/>
  <c r="C15" i="14"/>
  <c r="F68" i="10" a="1"/>
  <c r="F68" i="10" s="1"/>
  <c r="C5" i="16"/>
  <c r="F108" i="10" a="1"/>
  <c r="F108" i="10" s="1"/>
  <c r="C15" i="13"/>
  <c r="F43" i="10" a="1"/>
  <c r="F43" i="10" s="1"/>
  <c r="C13" i="13"/>
  <c r="F41" i="10" a="1"/>
  <c r="F41" i="10" s="1"/>
  <c r="C17" i="13"/>
  <c r="F45" i="10" a="1"/>
  <c r="F45" i="10" s="1"/>
  <c r="C6" i="14"/>
  <c r="F59" i="10" a="1"/>
  <c r="F59" i="10" s="1"/>
  <c r="C15" i="20"/>
  <c r="F168" i="10" a="1"/>
  <c r="F168" i="10" s="1"/>
  <c r="C6" i="16"/>
  <c r="F109" i="10" a="1"/>
  <c r="F109" i="10" s="1"/>
  <c r="C10" i="14"/>
  <c r="F63" i="10" a="1"/>
  <c r="F63" i="10" s="1"/>
  <c r="C20" i="14"/>
  <c r="F73" i="10" a="1"/>
  <c r="F73" i="10" s="1"/>
  <c r="C3" i="12"/>
  <c r="F6" i="10" a="1"/>
  <c r="F6" i="10" s="1"/>
  <c r="C9" i="12"/>
  <c r="F12" i="10" a="1"/>
  <c r="F12" i="10" s="1"/>
  <c r="C24" i="18"/>
  <c r="F152" i="10" a="1"/>
  <c r="F152" i="10" s="1"/>
  <c r="C15" i="15"/>
  <c r="F93" i="10" a="1"/>
  <c r="F93" i="10" s="1"/>
  <c r="C14" i="12"/>
  <c r="F17" i="10" a="1"/>
  <c r="F17" i="10" s="1"/>
  <c r="C24" i="14"/>
  <c r="F77" i="10" a="1"/>
  <c r="F77" i="10" s="1"/>
  <c r="C19" i="14"/>
  <c r="F72" i="10" a="1"/>
  <c r="F72" i="10" s="1"/>
  <c r="C4" i="19"/>
  <c r="F182" i="10" a="1"/>
  <c r="F182" i="10" s="1"/>
  <c r="C23" i="15"/>
  <c r="F101" i="10" a="1"/>
  <c r="F101" i="10" s="1"/>
  <c r="C11" i="19"/>
  <c r="F189" i="10" a="1"/>
  <c r="F189" i="10" s="1"/>
  <c r="C14" i="19"/>
  <c r="F192" i="10" a="1"/>
  <c r="F192" i="10" s="1"/>
  <c r="C22" i="15"/>
  <c r="F100" i="10" a="1"/>
  <c r="F100" i="10" s="1"/>
  <c r="C4" i="20"/>
  <c r="F157" i="10" a="1"/>
  <c r="F157" i="10" s="1"/>
  <c r="C17" i="16"/>
  <c r="F120" i="10" a="1"/>
  <c r="F120" i="10" s="1"/>
  <c r="C11" i="15"/>
  <c r="F89" i="10" a="1"/>
  <c r="F89" i="10" s="1"/>
  <c r="C23" i="19"/>
  <c r="F201" i="10" a="1"/>
  <c r="F201" i="10" s="1"/>
  <c r="C24" i="12"/>
  <c r="F27" i="10" a="1"/>
  <c r="F27" i="10" s="1"/>
  <c r="C23" i="20"/>
  <c r="F176" i="10" a="1"/>
  <c r="F176" i="10" s="1"/>
  <c r="C26" i="14"/>
  <c r="F79" i="10" a="1"/>
  <c r="F79" i="10" s="1"/>
  <c r="C14" i="18"/>
  <c r="F142" i="10" a="1"/>
  <c r="F142" i="10" s="1"/>
  <c r="C26" i="12"/>
  <c r="F29" i="10" a="1"/>
  <c r="F29" i="10" s="1"/>
  <c r="C16" i="16"/>
  <c r="F119" i="10" a="1"/>
  <c r="F119" i="10" s="1"/>
  <c r="C11" i="16"/>
  <c r="F114" i="10" a="1"/>
  <c r="F114" i="10" s="1"/>
  <c r="C2" i="20"/>
  <c r="F155" i="10" a="1"/>
  <c r="F155" i="10" s="1"/>
  <c r="C8" i="19"/>
  <c r="F186" i="10" a="1"/>
  <c r="F186" i="10" s="1"/>
  <c r="C10" i="20"/>
  <c r="F163" i="10" a="1"/>
  <c r="F163" i="10" s="1"/>
  <c r="C8" i="14"/>
  <c r="F61" i="10" a="1"/>
  <c r="F61" i="10" s="1"/>
  <c r="C13" i="14"/>
  <c r="F66" i="10" a="1"/>
  <c r="F66" i="10" s="1"/>
  <c r="C8" i="15"/>
  <c r="F86" i="10" a="1"/>
  <c r="F86" i="10" s="1"/>
  <c r="C6" i="13"/>
  <c r="F34" i="10" a="1"/>
  <c r="F34" i="10" s="1"/>
  <c r="C6" i="15"/>
  <c r="F84" i="10" a="1"/>
  <c r="F84" i="10" s="1"/>
  <c r="C9" i="19"/>
  <c r="F187" i="10" a="1"/>
  <c r="F187" i="10" s="1"/>
  <c r="C19" i="19"/>
  <c r="F197" i="10" a="1"/>
  <c r="F197" i="10" s="1"/>
  <c r="C2" i="19"/>
  <c r="F180" i="10" a="1"/>
  <c r="F180" i="10" s="1"/>
  <c r="C12" i="12"/>
  <c r="F15" i="10" a="1"/>
  <c r="F15" i="10" s="1"/>
  <c r="C22" i="13"/>
  <c r="F50" i="10" a="1"/>
  <c r="F50" i="10" s="1"/>
  <c r="C4" i="14"/>
  <c r="F57" i="10" a="1"/>
  <c r="F57" i="10" s="1"/>
  <c r="C4" i="12"/>
  <c r="F7" i="10" a="1"/>
  <c r="F7" i="10" s="1"/>
  <c r="C21" i="18"/>
  <c r="F149" i="10" a="1"/>
  <c r="F149" i="10" s="1"/>
  <c r="C11" i="20"/>
  <c r="F164" i="10" a="1"/>
  <c r="F164" i="10" s="1"/>
  <c r="C3" i="19"/>
  <c r="F181" i="10" a="1"/>
  <c r="F181" i="10" s="1"/>
  <c r="C10" i="19"/>
  <c r="F188" i="10" a="1"/>
  <c r="F188" i="10" s="1"/>
  <c r="B6" i="12"/>
  <c r="E9" i="10" a="1"/>
  <c r="E9" i="10" s="1"/>
  <c r="C5" i="14"/>
  <c r="F58" i="10" a="1"/>
  <c r="F58" i="10" s="1"/>
  <c r="C25" i="20"/>
  <c r="F178" i="10" a="1"/>
  <c r="F178" i="10" s="1"/>
  <c r="C12" i="20"/>
  <c r="F165" i="10" a="1"/>
  <c r="F165" i="10" s="1"/>
  <c r="C2" i="16"/>
  <c r="F105" i="10" a="1"/>
  <c r="F105" i="10" s="1"/>
  <c r="C4" i="15"/>
  <c r="F82" i="10" a="1"/>
  <c r="F82" i="10" s="1"/>
  <c r="C5" i="20"/>
  <c r="F158" i="10" a="1"/>
  <c r="F158" i="10" s="1"/>
  <c r="B8" i="12"/>
  <c r="E11" i="10" a="1"/>
  <c r="E11" i="10" s="1"/>
  <c r="C16" i="18"/>
  <c r="F144" i="10" a="1"/>
  <c r="F144" i="10" s="1"/>
  <c r="C14" i="14"/>
  <c r="F67" i="10" a="1"/>
  <c r="F67" i="10" s="1"/>
  <c r="C19" i="12"/>
  <c r="F22" i="10" a="1"/>
  <c r="F22" i="10" s="1"/>
  <c r="C11" i="14"/>
  <c r="F64" i="10" a="1"/>
  <c r="F64" i="10" s="1"/>
  <c r="C10" i="16"/>
  <c r="F113" i="10" a="1"/>
  <c r="F113" i="10" s="1"/>
  <c r="C10" i="13"/>
  <c r="F38" i="10" a="1"/>
  <c r="F38" i="10" s="1"/>
  <c r="C26" i="13"/>
  <c r="F54" i="10" a="1"/>
  <c r="F54" i="10" s="1"/>
  <c r="C21" i="14"/>
  <c r="F74" i="10" a="1"/>
  <c r="F74" i="10" s="1"/>
  <c r="C4" i="13"/>
  <c r="F32" i="10" a="1"/>
  <c r="F32" i="10" s="1"/>
  <c r="C18" i="18"/>
  <c r="F146" i="10" a="1"/>
  <c r="F146" i="10" s="1"/>
  <c r="C13" i="18"/>
  <c r="F141" i="10" a="1"/>
  <c r="F141" i="10" s="1"/>
  <c r="C5" i="12"/>
  <c r="F8" i="10" a="1"/>
  <c r="F8" i="10" s="1"/>
  <c r="C25" i="14"/>
  <c r="F78" i="10" a="1"/>
  <c r="F78" i="10" s="1"/>
  <c r="C25" i="12"/>
  <c r="F28" i="10" a="1"/>
  <c r="F28" i="10" s="1"/>
  <c r="C18" i="15"/>
  <c r="F96" i="10" a="1"/>
  <c r="F96" i="10" s="1"/>
  <c r="C12" i="15"/>
  <c r="F90" i="10" a="1"/>
  <c r="F90" i="10" s="1"/>
  <c r="C26" i="20"/>
  <c r="F179" i="10" a="1"/>
  <c r="F179" i="10" s="1"/>
  <c r="C9" i="18"/>
  <c r="F137" i="10" a="1"/>
  <c r="F137" i="10" s="1"/>
  <c r="C21" i="20"/>
  <c r="F174" i="10" a="1"/>
  <c r="F174" i="10" s="1"/>
  <c r="C23" i="13"/>
  <c r="F51" i="10" a="1"/>
  <c r="F51" i="10" s="1"/>
  <c r="C3" i="13"/>
  <c r="F31" i="10" a="1"/>
  <c r="F31" i="10" s="1"/>
  <c r="C23" i="14"/>
  <c r="F76" i="10" a="1"/>
  <c r="F76" i="10" s="1"/>
  <c r="C26" i="18"/>
  <c r="F154" i="10" a="1"/>
  <c r="F154" i="10" s="1"/>
  <c r="C10" i="12"/>
  <c r="F13" i="10" a="1"/>
  <c r="F13" i="10" s="1"/>
  <c r="C19" i="20"/>
  <c r="F172" i="10" a="1"/>
  <c r="F172" i="10" s="1"/>
  <c r="C20" i="20"/>
  <c r="F173" i="10" a="1"/>
  <c r="F173" i="10" s="1"/>
  <c r="C13" i="20"/>
  <c r="F166" i="10" a="1"/>
  <c r="F166" i="10" s="1"/>
  <c r="C14" i="16"/>
  <c r="F117" i="10" a="1"/>
  <c r="F117" i="10" s="1"/>
  <c r="C16" i="19"/>
  <c r="F194" i="10" a="1"/>
  <c r="F194" i="10" s="1"/>
  <c r="C4" i="16"/>
  <c r="F107" i="10" a="1"/>
  <c r="F107" i="10" s="1"/>
  <c r="C14" i="15"/>
  <c r="F92" i="10" a="1"/>
  <c r="F92" i="10" s="1"/>
  <c r="C7" i="13"/>
  <c r="F35" i="10" a="1"/>
  <c r="F35" i="10" s="1"/>
  <c r="C22" i="14"/>
  <c r="F75" i="10" a="1"/>
  <c r="F75" i="10" s="1"/>
  <c r="C8" i="16"/>
  <c r="F111" i="10" a="1"/>
  <c r="F111" i="10" s="1"/>
  <c r="C7" i="16"/>
  <c r="F110" i="10" a="1"/>
  <c r="F110" i="10" s="1"/>
  <c r="C9" i="15"/>
  <c r="F87" i="10" a="1"/>
  <c r="F87" i="10" s="1"/>
  <c r="C25" i="19"/>
  <c r="F203" i="10" a="1"/>
  <c r="F203" i="10" s="1"/>
  <c r="B23" i="12"/>
  <c r="E26" i="10" a="1"/>
  <c r="E26" i="10" s="1"/>
  <c r="C17" i="15"/>
  <c r="F95" i="10" a="1"/>
  <c r="F95" i="10" s="1"/>
  <c r="C26" i="19"/>
  <c r="F204" i="10" a="1"/>
  <c r="F204" i="10" s="1"/>
  <c r="C7" i="20"/>
  <c r="F160" i="10" a="1"/>
  <c r="F160" i="10" s="1"/>
  <c r="C19" i="16"/>
  <c r="F122" i="10" a="1"/>
  <c r="F122" i="10" s="1"/>
  <c r="C5" i="13"/>
  <c r="F33" i="10" a="1"/>
  <c r="F33" i="10" s="1"/>
  <c r="C21" i="16"/>
  <c r="F124" i="10" a="1"/>
  <c r="F124" i="10" s="1"/>
  <c r="C18" i="19"/>
  <c r="F196" i="10" a="1"/>
  <c r="F196" i="10" s="1"/>
  <c r="M49" i="2"/>
  <c r="C16" i="15"/>
  <c r="F94" i="10" a="1"/>
  <c r="F94" i="10" s="1"/>
  <c r="C24" i="13"/>
  <c r="F52" i="10" a="1"/>
  <c r="F52" i="10" s="1"/>
  <c r="C20" i="13"/>
  <c r="F48" i="10" a="1"/>
  <c r="F48" i="10" s="1"/>
  <c r="C3" i="18"/>
  <c r="F131" i="10" a="1"/>
  <c r="F131" i="10" s="1"/>
  <c r="C26" i="16"/>
  <c r="F129" i="10" a="1"/>
  <c r="F129" i="10" s="1"/>
  <c r="C2" i="12"/>
  <c r="F5" i="10" a="1"/>
  <c r="F5" i="10" s="1"/>
  <c r="C20" i="15"/>
  <c r="F98" i="10" a="1"/>
  <c r="F98" i="10" s="1"/>
  <c r="C21" i="12"/>
  <c r="F24" i="10" a="1"/>
  <c r="F24" i="10" s="1"/>
  <c r="C16" i="20"/>
  <c r="F169" i="10" a="1"/>
  <c r="F169" i="10" s="1"/>
  <c r="C18" i="13"/>
  <c r="F46" i="10" a="1"/>
  <c r="F46" i="10" s="1"/>
  <c r="C10" i="15"/>
  <c r="F88" i="10" a="1"/>
  <c r="F88" i="10" s="1"/>
  <c r="C9" i="20"/>
  <c r="F162" i="10" a="1"/>
  <c r="F162" i="10" s="1"/>
  <c r="C6" i="20"/>
  <c r="F159" i="10" a="1"/>
  <c r="F159" i="10" s="1"/>
  <c r="B7" i="12"/>
  <c r="E10" i="10" a="1"/>
  <c r="E10" i="10" s="1"/>
  <c r="D24" i="20" l="1"/>
  <c r="G177" i="10" a="1"/>
  <c r="G177" i="10" s="1"/>
  <c r="C23" i="12"/>
  <c r="F26" i="10" a="1"/>
  <c r="F26" i="10" s="1"/>
  <c r="D9" i="15"/>
  <c r="G87" i="10" a="1"/>
  <c r="G87" i="10" s="1"/>
  <c r="D20" i="20"/>
  <c r="G173" i="10" a="1"/>
  <c r="G173" i="10" s="1"/>
  <c r="D12" i="15"/>
  <c r="G90" i="10" a="1"/>
  <c r="G90" i="10" s="1"/>
  <c r="D10" i="13"/>
  <c r="G38" i="10" a="1"/>
  <c r="G38" i="10" s="1"/>
  <c r="D12" i="20"/>
  <c r="G165" i="10" a="1"/>
  <c r="G165" i="10" s="1"/>
  <c r="D8" i="14"/>
  <c r="G61" i="10" a="1"/>
  <c r="G61" i="10" s="1"/>
  <c r="D24" i="12"/>
  <c r="G27" i="10" a="1"/>
  <c r="G27" i="10" s="1"/>
  <c r="D19" i="14"/>
  <c r="G72" i="10" a="1"/>
  <c r="G72" i="10" s="1"/>
  <c r="D18" i="16"/>
  <c r="G121" i="10" a="1"/>
  <c r="G121" i="10" s="1"/>
  <c r="D2" i="14"/>
  <c r="G55" i="10" a="1"/>
  <c r="G55" i="10" s="1"/>
  <c r="D7" i="14"/>
  <c r="G60" i="10" a="1"/>
  <c r="G60" i="10" s="1"/>
  <c r="D15" i="16"/>
  <c r="G118" i="10" a="1"/>
  <c r="G118" i="10" s="1"/>
  <c r="D5" i="16"/>
  <c r="G108" i="10" a="1"/>
  <c r="G108" i="10" s="1"/>
  <c r="D22" i="13"/>
  <c r="G50" i="10" a="1"/>
  <c r="G50" i="10" s="1"/>
  <c r="D15" i="20"/>
  <c r="G168" i="10" a="1"/>
  <c r="G168" i="10" s="1"/>
  <c r="D20" i="18"/>
  <c r="G148" i="10" a="1"/>
  <c r="G148" i="10" s="1"/>
  <c r="D3" i="14"/>
  <c r="G56" i="10" a="1"/>
  <c r="G56" i="10" s="1"/>
  <c r="D15" i="12"/>
  <c r="G18" i="10" a="1"/>
  <c r="G18" i="10" s="1"/>
  <c r="D9" i="14"/>
  <c r="G62" i="10" a="1"/>
  <c r="G62" i="10" s="1"/>
  <c r="C7" i="12"/>
  <c r="F10" i="10" a="1"/>
  <c r="F10" i="10" s="1"/>
  <c r="D6" i="20"/>
  <c r="G159" i="10" a="1"/>
  <c r="G159" i="10" s="1"/>
  <c r="D18" i="13"/>
  <c r="G46" i="10" a="1"/>
  <c r="G46" i="10" s="1"/>
  <c r="D18" i="15"/>
  <c r="G96" i="10" a="1"/>
  <c r="G96" i="10" s="1"/>
  <c r="D23" i="19"/>
  <c r="G201" i="10" a="1"/>
  <c r="G201" i="10" s="1"/>
  <c r="D23" i="18"/>
  <c r="G151" i="10" a="1"/>
  <c r="G151" i="10" s="1"/>
  <c r="D5" i="18"/>
  <c r="G133" i="10" a="1"/>
  <c r="G133" i="10" s="1"/>
  <c r="D11" i="13"/>
  <c r="G39" i="10" a="1"/>
  <c r="G39" i="10" s="1"/>
  <c r="D2" i="12"/>
  <c r="G5" i="10" a="1"/>
  <c r="G5" i="10" s="1"/>
  <c r="D18" i="18"/>
  <c r="G146" i="10" a="1"/>
  <c r="G146" i="10" s="1"/>
  <c r="D3" i="12"/>
  <c r="G6" i="10" a="1"/>
  <c r="G6" i="10" s="1"/>
  <c r="D12" i="18"/>
  <c r="G140" i="10" a="1"/>
  <c r="G140" i="10" s="1"/>
  <c r="D20" i="15"/>
  <c r="G98" i="10" a="1"/>
  <c r="G98" i="10" s="1"/>
  <c r="D6" i="15"/>
  <c r="G84" i="10" a="1"/>
  <c r="G84" i="10" s="1"/>
  <c r="D8" i="18"/>
  <c r="G136" i="10" a="1"/>
  <c r="G136" i="10" s="1"/>
  <c r="D10" i="20"/>
  <c r="G163" i="10" a="1"/>
  <c r="G163" i="10" s="1"/>
  <c r="D17" i="19"/>
  <c r="G195" i="10" a="1"/>
  <c r="G195" i="10" s="1"/>
  <c r="D6" i="14"/>
  <c r="G59" i="10" a="1"/>
  <c r="G59" i="10" s="1"/>
  <c r="D20" i="16"/>
  <c r="G123" i="10" a="1"/>
  <c r="G123" i="10" s="1"/>
  <c r="D11" i="14"/>
  <c r="G64" i="10" a="1"/>
  <c r="G64" i="10" s="1"/>
  <c r="D18" i="19"/>
  <c r="G196" i="10" a="1"/>
  <c r="G196" i="10" s="1"/>
  <c r="D19" i="20"/>
  <c r="G172" i="10" a="1"/>
  <c r="G172" i="10" s="1"/>
  <c r="D10" i="16"/>
  <c r="G113" i="10" a="1"/>
  <c r="G113" i="10" s="1"/>
  <c r="D25" i="20"/>
  <c r="G178" i="10" a="1"/>
  <c r="G178" i="10" s="1"/>
  <c r="D16" i="20"/>
  <c r="G169" i="10" a="1"/>
  <c r="G169" i="10" s="1"/>
  <c r="D12" i="12"/>
  <c r="G15" i="10" a="1"/>
  <c r="G15" i="10" s="1"/>
  <c r="D21" i="16"/>
  <c r="G124" i="10" a="1"/>
  <c r="G124" i="10" s="1"/>
  <c r="D8" i="16"/>
  <c r="G111" i="10" a="1"/>
  <c r="G111" i="10" s="1"/>
  <c r="D25" i="12"/>
  <c r="G28" i="10" a="1"/>
  <c r="G28" i="10" s="1"/>
  <c r="D8" i="19"/>
  <c r="G186" i="10" a="1"/>
  <c r="G186" i="10" s="1"/>
  <c r="D11" i="15"/>
  <c r="G89" i="10" a="1"/>
  <c r="G89" i="10" s="1"/>
  <c r="D14" i="12"/>
  <c r="G17" i="10" a="1"/>
  <c r="G17" i="10" s="1"/>
  <c r="D20" i="19"/>
  <c r="G198" i="10" a="1"/>
  <c r="G198" i="10" s="1"/>
  <c r="D10" i="18"/>
  <c r="G138" i="10" a="1"/>
  <c r="G138" i="10" s="1"/>
  <c r="D7" i="19"/>
  <c r="G185" i="10" a="1"/>
  <c r="G185" i="10" s="1"/>
  <c r="D20" i="12"/>
  <c r="G23" i="10" a="1"/>
  <c r="G23" i="10" s="1"/>
  <c r="D21" i="12"/>
  <c r="G24" i="10" a="1"/>
  <c r="G24" i="10" s="1"/>
  <c r="D5" i="14"/>
  <c r="G58" i="10" a="1"/>
  <c r="G58" i="10" s="1"/>
  <c r="D2" i="19"/>
  <c r="G180" i="10" a="1"/>
  <c r="G180" i="10" s="1"/>
  <c r="D17" i="13"/>
  <c r="G45" i="10" a="1"/>
  <c r="G45" i="10" s="1"/>
  <c r="D17" i="14"/>
  <c r="G70" i="10" a="1"/>
  <c r="G70" i="10" s="1"/>
  <c r="D8" i="20"/>
  <c r="G161" i="10" a="1"/>
  <c r="G161" i="10" s="1"/>
  <c r="D23" i="16"/>
  <c r="G126" i="10" a="1"/>
  <c r="G126" i="10" s="1"/>
  <c r="D6" i="18"/>
  <c r="G134" i="10" a="1"/>
  <c r="G134" i="10" s="1"/>
  <c r="D26" i="19"/>
  <c r="G204" i="10" a="1"/>
  <c r="G204" i="10" s="1"/>
  <c r="D20" i="13"/>
  <c r="G48" i="10" a="1"/>
  <c r="G48" i="10" s="1"/>
  <c r="D21" i="18"/>
  <c r="G149" i="10" a="1"/>
  <c r="G149" i="10" s="1"/>
  <c r="D7" i="16"/>
  <c r="G110" i="10" a="1"/>
  <c r="G110" i="10" s="1"/>
  <c r="D24" i="14"/>
  <c r="G77" i="10" a="1"/>
  <c r="G77" i="10" s="1"/>
  <c r="D13" i="12"/>
  <c r="G16" i="10" a="1"/>
  <c r="G16" i="10" s="1"/>
  <c r="D24" i="19"/>
  <c r="G202" i="10" a="1"/>
  <c r="G202" i="10" s="1"/>
  <c r="D10" i="12"/>
  <c r="G13" i="10" a="1"/>
  <c r="G13" i="10" s="1"/>
  <c r="D5" i="13"/>
  <c r="G33" i="10" a="1"/>
  <c r="G33" i="10" s="1"/>
  <c r="D22" i="14"/>
  <c r="G75" i="10" a="1"/>
  <c r="G75" i="10" s="1"/>
  <c r="D26" i="18"/>
  <c r="G154" i="10" a="1"/>
  <c r="G154" i="10" s="1"/>
  <c r="D25" i="14"/>
  <c r="G78" i="10" a="1"/>
  <c r="G78" i="10" s="1"/>
  <c r="D19" i="12"/>
  <c r="G22" i="10" a="1"/>
  <c r="G22" i="10" s="1"/>
  <c r="D2" i="20"/>
  <c r="G155" i="10" a="1"/>
  <c r="G155" i="10" s="1"/>
  <c r="D17" i="16"/>
  <c r="G120" i="10" a="1"/>
  <c r="G120" i="10" s="1"/>
  <c r="D15" i="15"/>
  <c r="G93" i="10" a="1"/>
  <c r="G93" i="10" s="1"/>
  <c r="D11" i="12"/>
  <c r="G14" i="10" a="1"/>
  <c r="G14" i="10" s="1"/>
  <c r="D22" i="18"/>
  <c r="G150" i="10" a="1"/>
  <c r="G150" i="10" s="1"/>
  <c r="D9" i="13"/>
  <c r="G37" i="10" a="1"/>
  <c r="G37" i="10" s="1"/>
  <c r="D25" i="13"/>
  <c r="G53" i="10" a="1"/>
  <c r="G53" i="10" s="1"/>
  <c r="D19" i="19"/>
  <c r="G197" i="10" a="1"/>
  <c r="G197" i="10" s="1"/>
  <c r="D13" i="13"/>
  <c r="G41" i="10" a="1"/>
  <c r="G41" i="10" s="1"/>
  <c r="D15" i="18"/>
  <c r="G143" i="10" a="1"/>
  <c r="G143" i="10" s="1"/>
  <c r="D22" i="16"/>
  <c r="G125" i="10" a="1"/>
  <c r="G125" i="10" s="1"/>
  <c r="D19" i="15"/>
  <c r="G97" i="10" a="1"/>
  <c r="G97" i="10" s="1"/>
  <c r="D14" i="20"/>
  <c r="G167" i="10" a="1"/>
  <c r="G167" i="10" s="1"/>
  <c r="D19" i="16"/>
  <c r="G122" i="10" a="1"/>
  <c r="G122" i="10" s="1"/>
  <c r="D7" i="13"/>
  <c r="G35" i="10" a="1"/>
  <c r="G35" i="10" s="1"/>
  <c r="D23" i="14"/>
  <c r="G76" i="10" a="1"/>
  <c r="G76" i="10" s="1"/>
  <c r="D5" i="12"/>
  <c r="G8" i="10" a="1"/>
  <c r="G8" i="10" s="1"/>
  <c r="D14" i="14"/>
  <c r="G67" i="10" a="1"/>
  <c r="G67" i="10" s="1"/>
  <c r="D11" i="16"/>
  <c r="G114" i="10" a="1"/>
  <c r="G114" i="10" s="1"/>
  <c r="D4" i="20"/>
  <c r="G157" i="10" a="1"/>
  <c r="G157" i="10" s="1"/>
  <c r="D24" i="18"/>
  <c r="G152" i="10" a="1"/>
  <c r="G152" i="10" s="1"/>
  <c r="D22" i="19"/>
  <c r="G200" i="10" a="1"/>
  <c r="G200" i="10" s="1"/>
  <c r="D16" i="13"/>
  <c r="G44" i="10" a="1"/>
  <c r="G44" i="10" s="1"/>
  <c r="D14" i="13"/>
  <c r="G42" i="10" a="1"/>
  <c r="G42" i="10" s="1"/>
  <c r="D3" i="16"/>
  <c r="G106" i="10" a="1"/>
  <c r="G106" i="10" s="1"/>
  <c r="D10" i="19"/>
  <c r="G188" i="10" a="1"/>
  <c r="G188" i="10" s="1"/>
  <c r="D9" i="19"/>
  <c r="G187" i="10" a="1"/>
  <c r="G187" i="10" s="1"/>
  <c r="D15" i="13"/>
  <c r="G43" i="10" a="1"/>
  <c r="G43" i="10" s="1"/>
  <c r="D18" i="12"/>
  <c r="G21" i="10" a="1"/>
  <c r="G21" i="10" s="1"/>
  <c r="D13" i="15"/>
  <c r="G91" i="10" a="1"/>
  <c r="G91" i="10" s="1"/>
  <c r="D2" i="13"/>
  <c r="G30" i="10" a="1"/>
  <c r="G30" i="10" s="1"/>
  <c r="D21" i="15"/>
  <c r="G99" i="10" a="1"/>
  <c r="G99" i="10" s="1"/>
  <c r="D7" i="20"/>
  <c r="G160" i="10" a="1"/>
  <c r="G160" i="10" s="1"/>
  <c r="D14" i="15"/>
  <c r="G92" i="10" a="1"/>
  <c r="G92" i="10" s="1"/>
  <c r="D3" i="13"/>
  <c r="G31" i="10" a="1"/>
  <c r="G31" i="10" s="1"/>
  <c r="D13" i="18"/>
  <c r="G141" i="10" a="1"/>
  <c r="G141" i="10" s="1"/>
  <c r="D16" i="18"/>
  <c r="G144" i="10" a="1"/>
  <c r="G144" i="10" s="1"/>
  <c r="D16" i="16"/>
  <c r="G119" i="10" a="1"/>
  <c r="G119" i="10" s="1"/>
  <c r="D22" i="15"/>
  <c r="G100" i="10" a="1"/>
  <c r="G100" i="10" s="1"/>
  <c r="D9" i="12"/>
  <c r="G12" i="10" a="1"/>
  <c r="G12" i="10" s="1"/>
  <c r="D12" i="19"/>
  <c r="G190" i="10" a="1"/>
  <c r="G190" i="10" s="1"/>
  <c r="D4" i="18"/>
  <c r="G132" i="10" a="1"/>
  <c r="G132" i="10" s="1"/>
  <c r="D18" i="14"/>
  <c r="G71" i="10" a="1"/>
  <c r="G71" i="10" s="1"/>
  <c r="D22" i="20"/>
  <c r="G175" i="10" a="1"/>
  <c r="G175" i="10" s="1"/>
  <c r="D24" i="15"/>
  <c r="G102" i="10" a="1"/>
  <c r="G102" i="10" s="1"/>
  <c r="D25" i="18"/>
  <c r="G153" i="10" a="1"/>
  <c r="G153" i="10" s="1"/>
  <c r="D26" i="15"/>
  <c r="G104" i="10" a="1"/>
  <c r="G104" i="10" s="1"/>
  <c r="D7" i="18"/>
  <c r="G135" i="10" a="1"/>
  <c r="G135" i="10" s="1"/>
  <c r="D3" i="19"/>
  <c r="G181" i="10" a="1"/>
  <c r="G181" i="10" s="1"/>
  <c r="D9" i="16"/>
  <c r="G112" i="10" a="1"/>
  <c r="G112" i="10" s="1"/>
  <c r="D6" i="13"/>
  <c r="G34" i="10" a="1"/>
  <c r="G34" i="10" s="1"/>
  <c r="D15" i="14"/>
  <c r="G68" i="10" a="1"/>
  <c r="G68" i="10" s="1"/>
  <c r="D13" i="19"/>
  <c r="G191" i="10" a="1"/>
  <c r="G191" i="10" s="1"/>
  <c r="D11" i="18"/>
  <c r="G139" i="10" a="1"/>
  <c r="G139" i="10" s="1"/>
  <c r="D15" i="19"/>
  <c r="G193" i="10" a="1"/>
  <c r="G193" i="10" s="1"/>
  <c r="C6" i="12"/>
  <c r="F9" i="10" a="1"/>
  <c r="F9" i="10" s="1"/>
  <c r="D18" i="20"/>
  <c r="G171" i="10" a="1"/>
  <c r="G171" i="10" s="1"/>
  <c r="D4" i="16"/>
  <c r="G107" i="10" a="1"/>
  <c r="G107" i="10" s="1"/>
  <c r="D26" i="12"/>
  <c r="G29" i="10" a="1"/>
  <c r="G29" i="10" s="1"/>
  <c r="D17" i="15"/>
  <c r="G95" i="10" a="1"/>
  <c r="G95" i="10" s="1"/>
  <c r="D16" i="19"/>
  <c r="G194" i="10" a="1"/>
  <c r="G194" i="10" s="1"/>
  <c r="D21" i="20"/>
  <c r="G174" i="10" a="1"/>
  <c r="G174" i="10" s="1"/>
  <c r="D4" i="13"/>
  <c r="G32" i="10" a="1"/>
  <c r="G32" i="10" s="1"/>
  <c r="D5" i="20"/>
  <c r="G158" i="10" a="1"/>
  <c r="G158" i="10" s="1"/>
  <c r="D14" i="18"/>
  <c r="G142" i="10" a="1"/>
  <c r="G142" i="10" s="1"/>
  <c r="D11" i="19"/>
  <c r="G189" i="10" a="1"/>
  <c r="G189" i="10" s="1"/>
  <c r="D20" i="14"/>
  <c r="G73" i="10" a="1"/>
  <c r="G73" i="10" s="1"/>
  <c r="D21" i="19"/>
  <c r="G199" i="10" a="1"/>
  <c r="G199" i="10" s="1"/>
  <c r="D12" i="13"/>
  <c r="G40" i="10" a="1"/>
  <c r="G40" i="10" s="1"/>
  <c r="D22" i="12"/>
  <c r="G25" i="10" a="1"/>
  <c r="G25" i="10" s="1"/>
  <c r="D21" i="13"/>
  <c r="G49" i="10" a="1"/>
  <c r="G49" i="10" s="1"/>
  <c r="D13" i="16"/>
  <c r="G116" i="10" a="1"/>
  <c r="G116" i="10" s="1"/>
  <c r="D16" i="14"/>
  <c r="G69" i="10" a="1"/>
  <c r="G69" i="10" s="1"/>
  <c r="D19" i="18"/>
  <c r="G147" i="10" a="1"/>
  <c r="G147" i="10" s="1"/>
  <c r="D14" i="16"/>
  <c r="G117" i="10" a="1"/>
  <c r="G117" i="10" s="1"/>
  <c r="D3" i="20"/>
  <c r="G156" i="10" a="1"/>
  <c r="G156" i="10" s="1"/>
  <c r="D17" i="20"/>
  <c r="G170" i="10" a="1"/>
  <c r="G170" i="10" s="1"/>
  <c r="D8" i="13"/>
  <c r="G36" i="10" a="1"/>
  <c r="G36" i="10" s="1"/>
  <c r="D25" i="16"/>
  <c r="G128" i="10" a="1"/>
  <c r="G128" i="10" s="1"/>
  <c r="D2" i="15"/>
  <c r="G80" i="10" a="1"/>
  <c r="G80" i="10" s="1"/>
  <c r="D21" i="14"/>
  <c r="G74" i="10" a="1"/>
  <c r="G74" i="10" s="1"/>
  <c r="D2" i="18"/>
  <c r="G130" i="10" a="1"/>
  <c r="G130" i="10" s="1"/>
  <c r="D9" i="20"/>
  <c r="G162" i="10" a="1"/>
  <c r="G162" i="10" s="1"/>
  <c r="D24" i="13"/>
  <c r="G52" i="10" a="1"/>
  <c r="G52" i="10" s="1"/>
  <c r="D10" i="14"/>
  <c r="G63" i="10" a="1"/>
  <c r="G63" i="10" s="1"/>
  <c r="D9" i="18"/>
  <c r="G137" i="10" a="1"/>
  <c r="G137" i="10" s="1"/>
  <c r="D26" i="16"/>
  <c r="G129" i="10" a="1"/>
  <c r="G129" i="10" s="1"/>
  <c r="D23" i="13"/>
  <c r="G51" i="10" a="1"/>
  <c r="G51" i="10" s="1"/>
  <c r="C8" i="12"/>
  <c r="F11" i="10" a="1"/>
  <c r="F11" i="10" s="1"/>
  <c r="D14" i="19"/>
  <c r="G192" i="10" a="1"/>
  <c r="G192" i="10" s="1"/>
  <c r="D12" i="14"/>
  <c r="G65" i="10" a="1"/>
  <c r="G65" i="10" s="1"/>
  <c r="D3" i="18"/>
  <c r="G131" i="10" a="1"/>
  <c r="G131" i="10" s="1"/>
  <c r="D11" i="20"/>
  <c r="G164" i="10" a="1"/>
  <c r="G164" i="10" s="1"/>
  <c r="D8" i="15"/>
  <c r="G86" i="10" a="1"/>
  <c r="G86" i="10" s="1"/>
  <c r="D4" i="15"/>
  <c r="G82" i="10" a="1"/>
  <c r="G82" i="10" s="1"/>
  <c r="D26" i="14"/>
  <c r="G79" i="10" a="1"/>
  <c r="G79" i="10" s="1"/>
  <c r="D23" i="15"/>
  <c r="G101" i="10" a="1"/>
  <c r="G101" i="10" s="1"/>
  <c r="D4" i="12"/>
  <c r="G7" i="10" a="1"/>
  <c r="G7" i="10" s="1"/>
  <c r="D13" i="14"/>
  <c r="G66" i="10" a="1"/>
  <c r="G66" i="10" s="1"/>
  <c r="C17" i="12"/>
  <c r="F20" i="10" a="1"/>
  <c r="F20" i="10" s="1"/>
  <c r="D5" i="19"/>
  <c r="G183" i="10" a="1"/>
  <c r="G183" i="10" s="1"/>
  <c r="D16" i="12"/>
  <c r="G19" i="10" a="1"/>
  <c r="G19" i="10" s="1"/>
  <c r="D25" i="19"/>
  <c r="G203" i="10" a="1"/>
  <c r="G203" i="10" s="1"/>
  <c r="D13" i="20"/>
  <c r="G166" i="10" a="1"/>
  <c r="G166" i="10" s="1"/>
  <c r="D26" i="20"/>
  <c r="G179" i="10" a="1"/>
  <c r="G179" i="10" s="1"/>
  <c r="D26" i="13"/>
  <c r="G54" i="10" a="1"/>
  <c r="G54" i="10" s="1"/>
  <c r="D2" i="16"/>
  <c r="G105" i="10" a="1"/>
  <c r="G105" i="10" s="1"/>
  <c r="D23" i="20"/>
  <c r="G176" i="10" a="1"/>
  <c r="G176" i="10" s="1"/>
  <c r="D4" i="19"/>
  <c r="G182" i="10" a="1"/>
  <c r="G182" i="10" s="1"/>
  <c r="D7" i="15"/>
  <c r="G85" i="10" a="1"/>
  <c r="G85" i="10" s="1"/>
  <c r="D12" i="16"/>
  <c r="G115" i="10" a="1"/>
  <c r="G115" i="10" s="1"/>
  <c r="D24" i="16"/>
  <c r="G127" i="10" a="1"/>
  <c r="G127" i="10" s="1"/>
  <c r="D25" i="15"/>
  <c r="G103" i="10" a="1"/>
  <c r="G103" i="10" s="1"/>
  <c r="D5" i="15"/>
  <c r="G83" i="10" a="1"/>
  <c r="G83" i="10" s="1"/>
  <c r="D3" i="15"/>
  <c r="G81" i="10" a="1"/>
  <c r="G81" i="10" s="1"/>
  <c r="D10" i="15"/>
  <c r="G88" i="10" a="1"/>
  <c r="G88" i="10" s="1"/>
  <c r="D16" i="15"/>
  <c r="G94" i="10" a="1"/>
  <c r="G94" i="10" s="1"/>
  <c r="D4" i="14"/>
  <c r="G57" i="10" a="1"/>
  <c r="G57" i="10" s="1"/>
  <c r="D6" i="16"/>
  <c r="G109" i="10" a="1"/>
  <c r="G109" i="10" s="1"/>
  <c r="D6" i="19"/>
  <c r="G184" i="10" a="1"/>
  <c r="G184" i="10" s="1"/>
  <c r="D19" i="13"/>
  <c r="G47" i="10" a="1"/>
  <c r="G47" i="10" s="1"/>
  <c r="D17" i="18"/>
  <c r="G145" i="10" a="1"/>
  <c r="G145" i="10" s="1"/>
  <c r="E24" i="13" l="1"/>
  <c r="H52" i="10" a="1"/>
  <c r="H52" i="10" s="1"/>
  <c r="E22" i="20"/>
  <c r="H175" i="10" a="1"/>
  <c r="H175" i="10" s="1"/>
  <c r="E2" i="14"/>
  <c r="H55" i="10" a="1"/>
  <c r="H55" i="10" s="1"/>
  <c r="E11" i="20"/>
  <c r="H164" i="10" a="1"/>
  <c r="H164" i="10" s="1"/>
  <c r="E4" i="13"/>
  <c r="H32" i="10" a="1"/>
  <c r="H32" i="10" s="1"/>
  <c r="E7" i="20"/>
  <c r="H160" i="10" a="1"/>
  <c r="H160" i="10" s="1"/>
  <c r="E15" i="15"/>
  <c r="H93" i="10" a="1"/>
  <c r="H93" i="10" s="1"/>
  <c r="E8" i="19"/>
  <c r="H186" i="10" a="1"/>
  <c r="H186" i="10" s="1"/>
  <c r="E18" i="18"/>
  <c r="H146" i="10" a="1"/>
  <c r="H146" i="10" s="1"/>
  <c r="E24" i="20"/>
  <c r="H177" i="10" a="1"/>
  <c r="H177" i="10" s="1"/>
  <c r="E6" i="19"/>
  <c r="H184" i="10" a="1"/>
  <c r="H184" i="10" s="1"/>
  <c r="E7" i="15"/>
  <c r="H85" i="10" a="1"/>
  <c r="H85" i="10" s="1"/>
  <c r="D17" i="12"/>
  <c r="G20" i="10" a="1"/>
  <c r="G20" i="10" s="1"/>
  <c r="E14" i="19"/>
  <c r="H192" i="10" a="1"/>
  <c r="H192" i="10" s="1"/>
  <c r="E2" i="15"/>
  <c r="H80" i="10" a="1"/>
  <c r="H80" i="10" s="1"/>
  <c r="E22" i="12"/>
  <c r="H25" i="10" a="1"/>
  <c r="H25" i="10" s="1"/>
  <c r="E17" i="15"/>
  <c r="H95" i="10" a="1"/>
  <c r="H95" i="10" s="1"/>
  <c r="E9" i="16"/>
  <c r="H112" i="10" a="1"/>
  <c r="H112" i="10" s="1"/>
  <c r="E9" i="12"/>
  <c r="H12" i="10" a="1"/>
  <c r="H12" i="10" s="1"/>
  <c r="E13" i="15"/>
  <c r="H91" i="10" a="1"/>
  <c r="H91" i="10" s="1"/>
  <c r="E4" i="20"/>
  <c r="H157" i="10" a="1"/>
  <c r="H157" i="10" s="1"/>
  <c r="E15" i="18"/>
  <c r="H143" i="10" a="1"/>
  <c r="H143" i="10" s="1"/>
  <c r="E19" i="12"/>
  <c r="H22" i="10" a="1"/>
  <c r="H22" i="10" s="1"/>
  <c r="E21" i="18"/>
  <c r="H149" i="10" a="1"/>
  <c r="H149" i="10" s="1"/>
  <c r="E21" i="12"/>
  <c r="H24" i="10" a="1"/>
  <c r="H24" i="10" s="1"/>
  <c r="E21" i="16"/>
  <c r="H124" i="10" a="1"/>
  <c r="H124" i="10" s="1"/>
  <c r="E17" i="19"/>
  <c r="H195" i="10" a="1"/>
  <c r="H195" i="10" s="1"/>
  <c r="E5" i="18"/>
  <c r="H133" i="10" a="1"/>
  <c r="H133" i="10" s="1"/>
  <c r="E20" i="18"/>
  <c r="H148" i="10" a="1"/>
  <c r="H148" i="10" s="1"/>
  <c r="E8" i="14"/>
  <c r="H61" i="10" a="1"/>
  <c r="H61" i="10" s="1"/>
  <c r="E11" i="12"/>
  <c r="H14" i="10" a="1"/>
  <c r="H14" i="10" s="1"/>
  <c r="E3" i="12"/>
  <c r="H6" i="10" a="1"/>
  <c r="H6" i="10" s="1"/>
  <c r="E4" i="19"/>
  <c r="H182" i="10" a="1"/>
  <c r="H182" i="10" s="1"/>
  <c r="D8" i="12"/>
  <c r="G11" i="10" a="1"/>
  <c r="G11" i="10" s="1"/>
  <c r="E26" i="12"/>
  <c r="H29" i="10" a="1"/>
  <c r="H29" i="10" s="1"/>
  <c r="E18" i="12"/>
  <c r="H21" i="10" a="1"/>
  <c r="H21" i="10" s="1"/>
  <c r="E13" i="13"/>
  <c r="H41" i="10" a="1"/>
  <c r="H41" i="10" s="1"/>
  <c r="E20" i="13"/>
  <c r="H48" i="10" a="1"/>
  <c r="H48" i="10" s="1"/>
  <c r="E12" i="12"/>
  <c r="H15" i="10" a="1"/>
  <c r="H15" i="10" s="1"/>
  <c r="E10" i="20"/>
  <c r="H163" i="10" a="1"/>
  <c r="H163" i="10" s="1"/>
  <c r="E23" i="18"/>
  <c r="H151" i="10" a="1"/>
  <c r="H151" i="10" s="1"/>
  <c r="E15" i="20"/>
  <c r="H168" i="10" a="1"/>
  <c r="H168" i="10" s="1"/>
  <c r="E12" i="20"/>
  <c r="H165" i="10" a="1"/>
  <c r="H165" i="10" s="1"/>
  <c r="E19" i="16"/>
  <c r="H122" i="10" a="1"/>
  <c r="H122" i="10" s="1"/>
  <c r="E5" i="15"/>
  <c r="H83" i="10" a="1"/>
  <c r="H83" i="10" s="1"/>
  <c r="E10" i="15"/>
  <c r="H88" i="10" a="1"/>
  <c r="H88" i="10" s="1"/>
  <c r="E13" i="20"/>
  <c r="H166" i="10" a="1"/>
  <c r="H166" i="10" s="1"/>
  <c r="E19" i="18"/>
  <c r="H147" i="10" a="1"/>
  <c r="H147" i="10" s="1"/>
  <c r="E14" i="15"/>
  <c r="H92" i="10" a="1"/>
  <c r="H92" i="10" s="1"/>
  <c r="E25" i="15"/>
  <c r="H103" i="10" a="1"/>
  <c r="H103" i="10" s="1"/>
  <c r="E25" i="19"/>
  <c r="H203" i="10" a="1"/>
  <c r="H203" i="10" s="1"/>
  <c r="E6" i="16"/>
  <c r="H109" i="10" a="1"/>
  <c r="H109" i="10" s="1"/>
  <c r="E25" i="16"/>
  <c r="H128" i="10" a="1"/>
  <c r="H128" i="10" s="1"/>
  <c r="E22" i="15"/>
  <c r="H100" i="10" a="1"/>
  <c r="H100" i="10" s="1"/>
  <c r="E4" i="14"/>
  <c r="H57" i="10" a="1"/>
  <c r="H57" i="10" s="1"/>
  <c r="E4" i="12"/>
  <c r="H7" i="10" a="1"/>
  <c r="H7" i="10" s="1"/>
  <c r="E23" i="13"/>
  <c r="H51" i="10" a="1"/>
  <c r="H51" i="10" s="1"/>
  <c r="E8" i="13"/>
  <c r="H36" i="10" a="1"/>
  <c r="H36" i="10" s="1"/>
  <c r="E21" i="19"/>
  <c r="H199" i="10" a="1"/>
  <c r="H199" i="10" s="1"/>
  <c r="E4" i="16"/>
  <c r="H107" i="10" a="1"/>
  <c r="H107" i="10" s="1"/>
  <c r="E7" i="18"/>
  <c r="H135" i="10" a="1"/>
  <c r="H135" i="10" s="1"/>
  <c r="E16" i="16"/>
  <c r="H119" i="10" a="1"/>
  <c r="H119" i="10" s="1"/>
  <c r="E15" i="13"/>
  <c r="H43" i="10" a="1"/>
  <c r="H43" i="10" s="1"/>
  <c r="E14" i="14"/>
  <c r="H67" i="10" a="1"/>
  <c r="H67" i="10" s="1"/>
  <c r="E19" i="19"/>
  <c r="H197" i="10" a="1"/>
  <c r="H197" i="10" s="1"/>
  <c r="E26" i="18"/>
  <c r="H154" i="10" a="1"/>
  <c r="H154" i="10" s="1"/>
  <c r="E26" i="19"/>
  <c r="H204" i="10" a="1"/>
  <c r="H204" i="10" s="1"/>
  <c r="E7" i="19"/>
  <c r="H185" i="10" a="1"/>
  <c r="H185" i="10" s="1"/>
  <c r="E16" i="20"/>
  <c r="H169" i="10" a="1"/>
  <c r="H169" i="10" s="1"/>
  <c r="E8" i="18"/>
  <c r="H136" i="10" a="1"/>
  <c r="H136" i="10" s="1"/>
  <c r="E23" i="19"/>
  <c r="H201" i="10" a="1"/>
  <c r="H201" i="10" s="1"/>
  <c r="E22" i="13"/>
  <c r="H50" i="10" a="1"/>
  <c r="H50" i="10" s="1"/>
  <c r="E10" i="13"/>
  <c r="H38" i="10" a="1"/>
  <c r="H38" i="10" s="1"/>
  <c r="E16" i="15"/>
  <c r="H94" i="10" a="1"/>
  <c r="H94" i="10" s="1"/>
  <c r="D7" i="12"/>
  <c r="G10" i="10" a="1"/>
  <c r="G10" i="10" s="1"/>
  <c r="E13" i="14"/>
  <c r="H66" i="10" a="1"/>
  <c r="H66" i="10" s="1"/>
  <c r="E12" i="13"/>
  <c r="H40" i="10" a="1"/>
  <c r="H40" i="10" s="1"/>
  <c r="E3" i="19"/>
  <c r="H181" i="10" a="1"/>
  <c r="H181" i="10" s="1"/>
  <c r="E11" i="16"/>
  <c r="H114" i="10" a="1"/>
  <c r="H114" i="10" s="1"/>
  <c r="E25" i="14"/>
  <c r="H78" i="10" a="1"/>
  <c r="H78" i="10" s="1"/>
  <c r="E20" i="12"/>
  <c r="H23" i="10" a="1"/>
  <c r="H23" i="10" s="1"/>
  <c r="E23" i="20"/>
  <c r="H176" i="10" a="1"/>
  <c r="H176" i="10" s="1"/>
  <c r="E2" i="16"/>
  <c r="H105" i="10" a="1"/>
  <c r="H105" i="10" s="1"/>
  <c r="E23" i="15"/>
  <c r="H101" i="10" a="1"/>
  <c r="H101" i="10" s="1"/>
  <c r="E26" i="16"/>
  <c r="H129" i="10" a="1"/>
  <c r="H129" i="10" s="1"/>
  <c r="E17" i="20"/>
  <c r="H170" i="10" a="1"/>
  <c r="H170" i="10" s="1"/>
  <c r="E20" i="14"/>
  <c r="H73" i="10" a="1"/>
  <c r="H73" i="10" s="1"/>
  <c r="E18" i="20"/>
  <c r="H171" i="10" a="1"/>
  <c r="H171" i="10" s="1"/>
  <c r="E26" i="15"/>
  <c r="H104" i="10" a="1"/>
  <c r="H104" i="10" s="1"/>
  <c r="E16" i="18"/>
  <c r="H144" i="10" a="1"/>
  <c r="H144" i="10" s="1"/>
  <c r="E9" i="19"/>
  <c r="H187" i="10" a="1"/>
  <c r="H187" i="10" s="1"/>
  <c r="E5" i="12"/>
  <c r="H8" i="10" a="1"/>
  <c r="H8" i="10" s="1"/>
  <c r="E25" i="13"/>
  <c r="H53" i="10" a="1"/>
  <c r="H53" i="10" s="1"/>
  <c r="E22" i="14"/>
  <c r="H75" i="10" a="1"/>
  <c r="H75" i="10" s="1"/>
  <c r="E6" i="18"/>
  <c r="H134" i="10" a="1"/>
  <c r="H134" i="10" s="1"/>
  <c r="E10" i="18"/>
  <c r="H138" i="10" a="1"/>
  <c r="H138" i="10" s="1"/>
  <c r="E25" i="20"/>
  <c r="H178" i="10" a="1"/>
  <c r="H178" i="10" s="1"/>
  <c r="E6" i="15"/>
  <c r="H84" i="10" a="1"/>
  <c r="H84" i="10" s="1"/>
  <c r="E18" i="15"/>
  <c r="H96" i="10" a="1"/>
  <c r="H96" i="10" s="1"/>
  <c r="E5" i="16"/>
  <c r="H108" i="10" a="1"/>
  <c r="H108" i="10" s="1"/>
  <c r="E12" i="15"/>
  <c r="H90" i="10" a="1"/>
  <c r="H90" i="10" s="1"/>
  <c r="E26" i="13"/>
  <c r="H54" i="10" a="1"/>
  <c r="H54" i="10" s="1"/>
  <c r="E26" i="14"/>
  <c r="H79" i="10" a="1"/>
  <c r="H79" i="10" s="1"/>
  <c r="E9" i="18"/>
  <c r="H137" i="10" a="1"/>
  <c r="H137" i="10" s="1"/>
  <c r="E3" i="20"/>
  <c r="H156" i="10" a="1"/>
  <c r="H156" i="10" s="1"/>
  <c r="E11" i="19"/>
  <c r="H189" i="10" a="1"/>
  <c r="H189" i="10" s="1"/>
  <c r="D6" i="12"/>
  <c r="G9" i="10" a="1"/>
  <c r="G9" i="10" s="1"/>
  <c r="E25" i="18"/>
  <c r="H153" i="10" a="1"/>
  <c r="H153" i="10" s="1"/>
  <c r="E13" i="18"/>
  <c r="H141" i="10" a="1"/>
  <c r="H141" i="10" s="1"/>
  <c r="E10" i="19"/>
  <c r="H188" i="10" a="1"/>
  <c r="H188" i="10" s="1"/>
  <c r="E23" i="14"/>
  <c r="H76" i="10" a="1"/>
  <c r="H76" i="10" s="1"/>
  <c r="E9" i="13"/>
  <c r="H37" i="10" a="1"/>
  <c r="H37" i="10" s="1"/>
  <c r="E5" i="13"/>
  <c r="H33" i="10" a="1"/>
  <c r="H33" i="10" s="1"/>
  <c r="E23" i="16"/>
  <c r="H126" i="10" a="1"/>
  <c r="H126" i="10" s="1"/>
  <c r="E20" i="19"/>
  <c r="H198" i="10" a="1"/>
  <c r="H198" i="10" s="1"/>
  <c r="E10" i="16"/>
  <c r="H113" i="10" a="1"/>
  <c r="H113" i="10" s="1"/>
  <c r="E20" i="15"/>
  <c r="H98" i="10" a="1"/>
  <c r="H98" i="10" s="1"/>
  <c r="E18" i="13"/>
  <c r="H46" i="10" a="1"/>
  <c r="H46" i="10" s="1"/>
  <c r="E15" i="16"/>
  <c r="H118" i="10" a="1"/>
  <c r="H118" i="10" s="1"/>
  <c r="E20" i="20"/>
  <c r="H173" i="10" a="1"/>
  <c r="H173" i="10" s="1"/>
  <c r="E3" i="15"/>
  <c r="H81" i="10" a="1"/>
  <c r="H81" i="10" s="1"/>
  <c r="E26" i="20"/>
  <c r="H179" i="10" a="1"/>
  <c r="H179" i="10" s="1"/>
  <c r="E4" i="15"/>
  <c r="H82" i="10" a="1"/>
  <c r="H82" i="10" s="1"/>
  <c r="E10" i="14"/>
  <c r="H63" i="10" a="1"/>
  <c r="H63" i="10" s="1"/>
  <c r="E14" i="16"/>
  <c r="H117" i="10" a="1"/>
  <c r="H117" i="10" s="1"/>
  <c r="E14" i="18"/>
  <c r="H142" i="10" a="1"/>
  <c r="H142" i="10" s="1"/>
  <c r="E15" i="19"/>
  <c r="H193" i="10" a="1"/>
  <c r="H193" i="10" s="1"/>
  <c r="E24" i="15"/>
  <c r="H102" i="10" a="1"/>
  <c r="H102" i="10" s="1"/>
  <c r="E3" i="13"/>
  <c r="H31" i="10" a="1"/>
  <c r="H31" i="10" s="1"/>
  <c r="E3" i="16"/>
  <c r="H106" i="10" a="1"/>
  <c r="H106" i="10" s="1"/>
  <c r="E7" i="13"/>
  <c r="H35" i="10" a="1"/>
  <c r="H35" i="10" s="1"/>
  <c r="E22" i="18"/>
  <c r="H150" i="10" a="1"/>
  <c r="H150" i="10" s="1"/>
  <c r="E10" i="12"/>
  <c r="H13" i="10" a="1"/>
  <c r="H13" i="10" s="1"/>
  <c r="E8" i="20"/>
  <c r="H161" i="10" a="1"/>
  <c r="H161" i="10" s="1"/>
  <c r="E14" i="12"/>
  <c r="H17" i="10" a="1"/>
  <c r="H17" i="10" s="1"/>
  <c r="E19" i="20"/>
  <c r="H172" i="10" a="1"/>
  <c r="H172" i="10" s="1"/>
  <c r="E12" i="18"/>
  <c r="H140" i="10" a="1"/>
  <c r="H140" i="10" s="1"/>
  <c r="E6" i="20"/>
  <c r="H159" i="10" a="1"/>
  <c r="H159" i="10" s="1"/>
  <c r="E7" i="14"/>
  <c r="H60" i="10" a="1"/>
  <c r="H60" i="10" s="1"/>
  <c r="E9" i="15"/>
  <c r="H87" i="10" a="1"/>
  <c r="H87" i="10" s="1"/>
  <c r="E5" i="20"/>
  <c r="H158" i="10" a="1"/>
  <c r="H158" i="10" s="1"/>
  <c r="E18" i="19"/>
  <c r="H196" i="10" a="1"/>
  <c r="H196" i="10" s="1"/>
  <c r="D23" i="12"/>
  <c r="G26" i="10" a="1"/>
  <c r="G26" i="10" s="1"/>
  <c r="E14" i="13"/>
  <c r="H42" i="10" a="1"/>
  <c r="H42" i="10" s="1"/>
  <c r="E17" i="14"/>
  <c r="H70" i="10" a="1"/>
  <c r="H70" i="10" s="1"/>
  <c r="E11" i="15"/>
  <c r="H89" i="10" a="1"/>
  <c r="H89" i="10" s="1"/>
  <c r="E8" i="15"/>
  <c r="H86" i="10" a="1"/>
  <c r="H86" i="10" s="1"/>
  <c r="E11" i="18"/>
  <c r="H139" i="10" a="1"/>
  <c r="H139" i="10" s="1"/>
  <c r="E24" i="19"/>
  <c r="H202" i="10" a="1"/>
  <c r="H202" i="10" s="1"/>
  <c r="E9" i="20"/>
  <c r="H162" i="10" a="1"/>
  <c r="H162" i="10" s="1"/>
  <c r="E13" i="19"/>
  <c r="H191" i="10" a="1"/>
  <c r="H191" i="10" s="1"/>
  <c r="E16" i="13"/>
  <c r="H44" i="10" a="1"/>
  <c r="H44" i="10" s="1"/>
  <c r="E13" i="12"/>
  <c r="H16" i="10" a="1"/>
  <c r="H16" i="10" s="1"/>
  <c r="E9" i="14"/>
  <c r="H62" i="10" a="1"/>
  <c r="H62" i="10" s="1"/>
  <c r="E24" i="16"/>
  <c r="H127" i="10" a="1"/>
  <c r="H127" i="10" s="1"/>
  <c r="E16" i="14"/>
  <c r="H69" i="10" a="1"/>
  <c r="H69" i="10" s="1"/>
  <c r="E18" i="14"/>
  <c r="H71" i="10" a="1"/>
  <c r="H71" i="10" s="1"/>
  <c r="E14" i="20"/>
  <c r="H167" i="10" a="1"/>
  <c r="H167" i="10" s="1"/>
  <c r="E17" i="13"/>
  <c r="H45" i="10" a="1"/>
  <c r="H45" i="10" s="1"/>
  <c r="E11" i="14"/>
  <c r="H64" i="10" a="1"/>
  <c r="H64" i="10" s="1"/>
  <c r="E18" i="16"/>
  <c r="H121" i="10" a="1"/>
  <c r="H121" i="10" s="1"/>
  <c r="E17" i="18"/>
  <c r="H145" i="10" a="1"/>
  <c r="H145" i="10" s="1"/>
  <c r="E16" i="12"/>
  <c r="H19" i="10" a="1"/>
  <c r="H19" i="10" s="1"/>
  <c r="E3" i="18"/>
  <c r="H131" i="10" a="1"/>
  <c r="H131" i="10" s="1"/>
  <c r="E2" i="18"/>
  <c r="H130" i="10" a="1"/>
  <c r="H130" i="10" s="1"/>
  <c r="E13" i="16"/>
  <c r="H116" i="10" a="1"/>
  <c r="H116" i="10" s="1"/>
  <c r="E21" i="20"/>
  <c r="H174" i="10" a="1"/>
  <c r="H174" i="10" s="1"/>
  <c r="E15" i="14"/>
  <c r="H68" i="10" a="1"/>
  <c r="H68" i="10" s="1"/>
  <c r="E4" i="18"/>
  <c r="H132" i="10" a="1"/>
  <c r="H132" i="10" s="1"/>
  <c r="E21" i="15"/>
  <c r="H99" i="10" a="1"/>
  <c r="H99" i="10" s="1"/>
  <c r="E22" i="19"/>
  <c r="H200" i="10" a="1"/>
  <c r="H200" i="10" s="1"/>
  <c r="E19" i="15"/>
  <c r="H97" i="10" a="1"/>
  <c r="H97" i="10" s="1"/>
  <c r="E17" i="16"/>
  <c r="H120" i="10" a="1"/>
  <c r="H120" i="10" s="1"/>
  <c r="E24" i="14"/>
  <c r="H77" i="10" a="1"/>
  <c r="H77" i="10" s="1"/>
  <c r="E2" i="19"/>
  <c r="H180" i="10" a="1"/>
  <c r="H180" i="10" s="1"/>
  <c r="E25" i="12"/>
  <c r="H28" i="10" a="1"/>
  <c r="H28" i="10" s="1"/>
  <c r="E20" i="16"/>
  <c r="H123" i="10" a="1"/>
  <c r="H123" i="10" s="1"/>
  <c r="E2" i="12"/>
  <c r="H5" i="10" a="1"/>
  <c r="H5" i="10" s="1"/>
  <c r="E15" i="12"/>
  <c r="H18" i="10" a="1"/>
  <c r="H18" i="10" s="1"/>
  <c r="E19" i="14"/>
  <c r="H72" i="10" a="1"/>
  <c r="H72" i="10" s="1"/>
  <c r="E19" i="13"/>
  <c r="H47" i="10" a="1"/>
  <c r="H47" i="10" s="1"/>
  <c r="E12" i="16"/>
  <c r="H115" i="10" a="1"/>
  <c r="H115" i="10" s="1"/>
  <c r="E5" i="19"/>
  <c r="H183" i="10" a="1"/>
  <c r="H183" i="10" s="1"/>
  <c r="E12" i="14"/>
  <c r="H65" i="10" a="1"/>
  <c r="H65" i="10" s="1"/>
  <c r="E21" i="14"/>
  <c r="H74" i="10" a="1"/>
  <c r="H74" i="10" s="1"/>
  <c r="E21" i="13"/>
  <c r="H49" i="10" a="1"/>
  <c r="H49" i="10" s="1"/>
  <c r="E16" i="19"/>
  <c r="H194" i="10" a="1"/>
  <c r="H194" i="10" s="1"/>
  <c r="E6" i="13"/>
  <c r="H34" i="10" a="1"/>
  <c r="H34" i="10" s="1"/>
  <c r="E12" i="19"/>
  <c r="H190" i="10" a="1"/>
  <c r="H190" i="10" s="1"/>
  <c r="E2" i="13"/>
  <c r="H30" i="10" a="1"/>
  <c r="H30" i="10" s="1"/>
  <c r="E24" i="18"/>
  <c r="H152" i="10" a="1"/>
  <c r="H152" i="10" s="1"/>
  <c r="E22" i="16"/>
  <c r="H125" i="10" a="1"/>
  <c r="H125" i="10" s="1"/>
  <c r="E2" i="20"/>
  <c r="H155" i="10" a="1"/>
  <c r="H155" i="10" s="1"/>
  <c r="E7" i="16"/>
  <c r="H110" i="10" a="1"/>
  <c r="H110" i="10" s="1"/>
  <c r="E5" i="14"/>
  <c r="H58" i="10" a="1"/>
  <c r="H58" i="10" s="1"/>
  <c r="E8" i="16"/>
  <c r="H111" i="10" a="1"/>
  <c r="H111" i="10" s="1"/>
  <c r="E6" i="14"/>
  <c r="H59" i="10" a="1"/>
  <c r="H59" i="10" s="1"/>
  <c r="E11" i="13"/>
  <c r="H39" i="10" a="1"/>
  <c r="H39" i="10" s="1"/>
  <c r="E3" i="14"/>
  <c r="H56" i="10" a="1"/>
  <c r="H56" i="10" s="1"/>
  <c r="E24" i="12"/>
  <c r="H27" i="10" a="1"/>
  <c r="H27" i="10" s="1"/>
  <c r="F19" i="15" l="1"/>
  <c r="I97" i="10" a="1"/>
  <c r="I97" i="10" s="1"/>
  <c r="F19" i="14"/>
  <c r="I72" i="10" a="1"/>
  <c r="I72" i="10" s="1"/>
  <c r="F11" i="14"/>
  <c r="I64" i="10" a="1"/>
  <c r="I64" i="10" s="1"/>
  <c r="F3" i="16"/>
  <c r="I106" i="10" a="1"/>
  <c r="I106" i="10" s="1"/>
  <c r="I188" i="10" a="1"/>
  <c r="I188" i="10" s="1"/>
  <c r="F10" i="19"/>
  <c r="F16" i="18"/>
  <c r="I144" i="10" a="1"/>
  <c r="I144" i="10" s="1"/>
  <c r="F4" i="18"/>
  <c r="I132" i="10" a="1"/>
  <c r="I132" i="10" s="1"/>
  <c r="F7" i="14"/>
  <c r="I60" i="10" a="1"/>
  <c r="I60" i="10" s="1"/>
  <c r="F13" i="18"/>
  <c r="I141" i="10" a="1"/>
  <c r="I141" i="10" s="1"/>
  <c r="F11" i="16"/>
  <c r="I114" i="10" a="1"/>
  <c r="I114" i="10" s="1"/>
  <c r="F8" i="14"/>
  <c r="I61" i="10" a="1"/>
  <c r="I61" i="10" s="1"/>
  <c r="F7" i="19"/>
  <c r="I185" i="10" a="1"/>
  <c r="I185" i="10" s="1"/>
  <c r="F8" i="13"/>
  <c r="I36" i="10" a="1"/>
  <c r="I36" i="10" s="1"/>
  <c r="F19" i="18"/>
  <c r="I147" i="10" a="1"/>
  <c r="I147" i="10" s="1"/>
  <c r="F20" i="13"/>
  <c r="I48" i="10" a="1"/>
  <c r="I48" i="10" s="1"/>
  <c r="F14" i="13"/>
  <c r="I42" i="10" a="1"/>
  <c r="I42" i="10" s="1"/>
  <c r="F18" i="19"/>
  <c r="I196" i="10" a="1"/>
  <c r="I196" i="10" s="1"/>
  <c r="F20" i="16"/>
  <c r="I123" i="10" a="1"/>
  <c r="I123" i="10" s="1"/>
  <c r="F21" i="20"/>
  <c r="I174" i="10" a="1"/>
  <c r="I174" i="10" s="1"/>
  <c r="F8" i="15"/>
  <c r="I86" i="10" a="1"/>
  <c r="I86" i="10" s="1"/>
  <c r="F12" i="18"/>
  <c r="I140" i="10" a="1"/>
  <c r="I140" i="10" s="1"/>
  <c r="F15" i="19"/>
  <c r="I193" i="10" a="1"/>
  <c r="I193" i="10" s="1"/>
  <c r="F20" i="15"/>
  <c r="I98" i="10" a="1"/>
  <c r="I98" i="10" s="1"/>
  <c r="E6" i="12"/>
  <c r="H9" i="10" a="1"/>
  <c r="H9" i="10" s="1"/>
  <c r="F25" i="20"/>
  <c r="I178" i="10" a="1"/>
  <c r="I178" i="10" s="1"/>
  <c r="F12" i="13"/>
  <c r="I40" i="10" a="1"/>
  <c r="I40" i="10" s="1"/>
  <c r="F5" i="18"/>
  <c r="I133" i="10" a="1"/>
  <c r="I133" i="10" s="1"/>
  <c r="F9" i="16"/>
  <c r="I112" i="10" a="1"/>
  <c r="I112" i="10" s="1"/>
  <c r="F8" i="19"/>
  <c r="I186" i="10" a="1"/>
  <c r="I186" i="10" s="1"/>
  <c r="F23" i="20"/>
  <c r="I176" i="10" a="1"/>
  <c r="I176" i="10" s="1"/>
  <c r="F8" i="16"/>
  <c r="I111" i="10" a="1"/>
  <c r="I111" i="10" s="1"/>
  <c r="F18" i="14"/>
  <c r="I71" i="10" a="1"/>
  <c r="I71" i="10" s="1"/>
  <c r="F20" i="14"/>
  <c r="I73" i="10" a="1"/>
  <c r="I73" i="10" s="1"/>
  <c r="F23" i="13"/>
  <c r="I51" i="10" a="1"/>
  <c r="I51" i="10" s="1"/>
  <c r="F5" i="14"/>
  <c r="I58" i="10" a="1"/>
  <c r="I58" i="10" s="1"/>
  <c r="F21" i="14"/>
  <c r="I74" i="10" a="1"/>
  <c r="I74" i="10" s="1"/>
  <c r="F25" i="12"/>
  <c r="I28" i="10" a="1"/>
  <c r="I28" i="10" s="1"/>
  <c r="F13" i="16"/>
  <c r="I116" i="10" a="1"/>
  <c r="I116" i="10" s="1"/>
  <c r="F16" i="14"/>
  <c r="I69" i="10" a="1"/>
  <c r="I69" i="10" s="1"/>
  <c r="F11" i="15"/>
  <c r="I89" i="10" a="1"/>
  <c r="I89" i="10" s="1"/>
  <c r="F19" i="20"/>
  <c r="I172" i="10" a="1"/>
  <c r="I172" i="10" s="1"/>
  <c r="F14" i="18"/>
  <c r="I142" i="10" a="1"/>
  <c r="I142" i="10" s="1"/>
  <c r="F10" i="16"/>
  <c r="I113" i="10" a="1"/>
  <c r="I113" i="10" s="1"/>
  <c r="F11" i="19"/>
  <c r="I189" i="10" a="1"/>
  <c r="I189" i="10" s="1"/>
  <c r="F10" i="18"/>
  <c r="I138" i="10" a="1"/>
  <c r="I138" i="10" s="1"/>
  <c r="F17" i="20"/>
  <c r="I170" i="10" a="1"/>
  <c r="I170" i="10" s="1"/>
  <c r="F13" i="14"/>
  <c r="I66" i="10" a="1"/>
  <c r="I66" i="10" s="1"/>
  <c r="F17" i="19"/>
  <c r="I195" i="10" a="1"/>
  <c r="I195" i="10" s="1"/>
  <c r="F17" i="15"/>
  <c r="I95" i="10" a="1"/>
  <c r="I95" i="10" s="1"/>
  <c r="F15" i="15"/>
  <c r="I93" i="10" a="1"/>
  <c r="I93" i="10" s="1"/>
  <c r="F23" i="16"/>
  <c r="I126" i="10" a="1"/>
  <c r="I126" i="10" s="1"/>
  <c r="F24" i="18"/>
  <c r="I152" i="10" a="1"/>
  <c r="I152" i="10" s="1"/>
  <c r="F26" i="20"/>
  <c r="I179" i="10" a="1"/>
  <c r="I179" i="10" s="1"/>
  <c r="F21" i="13"/>
  <c r="I49" i="10" a="1"/>
  <c r="I49" i="10" s="1"/>
  <c r="F26" i="19"/>
  <c r="I204" i="10" a="1"/>
  <c r="I204" i="10" s="1"/>
  <c r="F13" i="20"/>
  <c r="I166" i="10" a="1"/>
  <c r="I166" i="10" s="1"/>
  <c r="F4" i="12"/>
  <c r="I7" i="10" a="1"/>
  <c r="I7" i="10" s="1"/>
  <c r="F18" i="12"/>
  <c r="I21" i="10" a="1"/>
  <c r="I21" i="10" s="1"/>
  <c r="F7" i="16"/>
  <c r="I110" i="10" a="1"/>
  <c r="I110" i="10" s="1"/>
  <c r="F2" i="19"/>
  <c r="I180" i="10" a="1"/>
  <c r="I180" i="10" s="1"/>
  <c r="F2" i="18"/>
  <c r="I130" i="10" a="1"/>
  <c r="I130" i="10" s="1"/>
  <c r="F24" i="16"/>
  <c r="I127" i="10" a="1"/>
  <c r="I127" i="10" s="1"/>
  <c r="F17" i="14"/>
  <c r="I70" i="10" a="1"/>
  <c r="I70" i="10" s="1"/>
  <c r="F14" i="12"/>
  <c r="I17" i="10" a="1"/>
  <c r="I17" i="10" s="1"/>
  <c r="F14" i="16"/>
  <c r="I117" i="10" a="1"/>
  <c r="I117" i="10" s="1"/>
  <c r="F20" i="19"/>
  <c r="I198" i="10" a="1"/>
  <c r="I198" i="10" s="1"/>
  <c r="F3" i="20"/>
  <c r="I156" i="10" a="1"/>
  <c r="I156" i="10" s="1"/>
  <c r="F6" i="18"/>
  <c r="I134" i="10" a="1"/>
  <c r="I134" i="10" s="1"/>
  <c r="F26" i="16"/>
  <c r="I129" i="10" a="1"/>
  <c r="I129" i="10" s="1"/>
  <c r="F21" i="16"/>
  <c r="I124" i="10" a="1"/>
  <c r="I124" i="10" s="1"/>
  <c r="F22" i="12"/>
  <c r="I25" i="10" a="1"/>
  <c r="I25" i="10" s="1"/>
  <c r="F7" i="20"/>
  <c r="I160" i="10" a="1"/>
  <c r="I160" i="10" s="1"/>
  <c r="F13" i="13"/>
  <c r="I41" i="10" a="1"/>
  <c r="I41" i="10" s="1"/>
  <c r="F26" i="18"/>
  <c r="I154" i="10" a="1"/>
  <c r="I154" i="10" s="1"/>
  <c r="F10" i="15"/>
  <c r="I88" i="10" a="1"/>
  <c r="I88" i="10" s="1"/>
  <c r="F12" i="14"/>
  <c r="I65" i="10" a="1"/>
  <c r="I65" i="10" s="1"/>
  <c r="E7" i="12"/>
  <c r="H10" i="10" a="1"/>
  <c r="H10" i="10" s="1"/>
  <c r="F19" i="19"/>
  <c r="I197" i="10" a="1"/>
  <c r="I197" i="10" s="1"/>
  <c r="F4" i="14"/>
  <c r="I57" i="10" a="1"/>
  <c r="I57" i="10" s="1"/>
  <c r="F5" i="15"/>
  <c r="I83" i="10" a="1"/>
  <c r="I83" i="10" s="1"/>
  <c r="F26" i="12"/>
  <c r="I29" i="10" a="1"/>
  <c r="I29" i="10" s="1"/>
  <c r="F9" i="14"/>
  <c r="I62" i="10" a="1"/>
  <c r="I62" i="10" s="1"/>
  <c r="F21" i="12"/>
  <c r="I24" i="10" a="1"/>
  <c r="I24" i="10" s="1"/>
  <c r="F2" i="15"/>
  <c r="I80" i="10" a="1"/>
  <c r="I80" i="10" s="1"/>
  <c r="F4" i="13"/>
  <c r="I32" i="10" a="1"/>
  <c r="I32" i="10" s="1"/>
  <c r="F10" i="14"/>
  <c r="I63" i="10" a="1"/>
  <c r="I63" i="10" s="1"/>
  <c r="F16" i="15"/>
  <c r="I94" i="10" a="1"/>
  <c r="I94" i="10" s="1"/>
  <c r="F14" i="14"/>
  <c r="I67" i="10" a="1"/>
  <c r="I67" i="10" s="1"/>
  <c r="F22" i="15"/>
  <c r="I100" i="10" a="1"/>
  <c r="I100" i="10" s="1"/>
  <c r="F19" i="16"/>
  <c r="I122" i="10" a="1"/>
  <c r="I122" i="10" s="1"/>
  <c r="E8" i="12"/>
  <c r="H11" i="10" a="1"/>
  <c r="H11" i="10" s="1"/>
  <c r="F22" i="16"/>
  <c r="I125" i="10" a="1"/>
  <c r="I125" i="10" s="1"/>
  <c r="F17" i="16"/>
  <c r="I120" i="10" a="1"/>
  <c r="I120" i="10" s="1"/>
  <c r="F16" i="12"/>
  <c r="I19" i="10" a="1"/>
  <c r="I19" i="10" s="1"/>
  <c r="F13" i="12"/>
  <c r="I16" i="10" a="1"/>
  <c r="I16" i="10" s="1"/>
  <c r="E23" i="12"/>
  <c r="H26" i="10" a="1"/>
  <c r="H26" i="10" s="1"/>
  <c r="F10" i="12"/>
  <c r="I13" i="10" a="1"/>
  <c r="I13" i="10" s="1"/>
  <c r="F4" i="15"/>
  <c r="I82" i="10" a="1"/>
  <c r="I82" i="10" s="1"/>
  <c r="F5" i="13"/>
  <c r="I33" i="10" a="1"/>
  <c r="I33" i="10" s="1"/>
  <c r="F26" i="14"/>
  <c r="I79" i="10" a="1"/>
  <c r="I79" i="10" s="1"/>
  <c r="F25" i="13"/>
  <c r="I53" i="10" a="1"/>
  <c r="I53" i="10" s="1"/>
  <c r="F2" i="16"/>
  <c r="I105" i="10" a="1"/>
  <c r="I105" i="10" s="1"/>
  <c r="F21" i="18"/>
  <c r="I149" i="10" a="1"/>
  <c r="I149" i="10" s="1"/>
  <c r="F14" i="19"/>
  <c r="I192" i="10" a="1"/>
  <c r="I192" i="10" s="1"/>
  <c r="F11" i="20"/>
  <c r="I164" i="10" a="1"/>
  <c r="I164" i="10" s="1"/>
  <c r="F10" i="13"/>
  <c r="I38" i="10" a="1"/>
  <c r="I38" i="10" s="1"/>
  <c r="F15" i="13"/>
  <c r="I43" i="10" a="1"/>
  <c r="I43" i="10" s="1"/>
  <c r="F25" i="16"/>
  <c r="I128" i="10" a="1"/>
  <c r="I128" i="10" s="1"/>
  <c r="F12" i="20"/>
  <c r="I165" i="10" a="1"/>
  <c r="I165" i="10" s="1"/>
  <c r="F4" i="19"/>
  <c r="I182" i="10" a="1"/>
  <c r="I182" i="10" s="1"/>
  <c r="F5" i="19"/>
  <c r="I183" i="10" a="1"/>
  <c r="I183" i="10" s="1"/>
  <c r="F26" i="13"/>
  <c r="I54" i="10" a="1"/>
  <c r="I54" i="10" s="1"/>
  <c r="F19" i="12"/>
  <c r="I22" i="10" a="1"/>
  <c r="I22" i="10" s="1"/>
  <c r="E17" i="12"/>
  <c r="H20" i="10" a="1"/>
  <c r="H20" i="10" s="1"/>
  <c r="F2" i="14"/>
  <c r="I55" i="10" a="1"/>
  <c r="I55" i="10" s="1"/>
  <c r="F24" i="14"/>
  <c r="I77" i="10" a="1"/>
  <c r="I77" i="10" s="1"/>
  <c r="F23" i="15"/>
  <c r="I101" i="10" a="1"/>
  <c r="I101" i="10" s="1"/>
  <c r="F9" i="13"/>
  <c r="I37" i="10" a="1"/>
  <c r="I37" i="10" s="1"/>
  <c r="F22" i="13"/>
  <c r="I50" i="10" a="1"/>
  <c r="I50" i="10" s="1"/>
  <c r="F16" i="16"/>
  <c r="I119" i="10" a="1"/>
  <c r="I119" i="10" s="1"/>
  <c r="F6" i="16"/>
  <c r="I109" i="10" a="1"/>
  <c r="I109" i="10" s="1"/>
  <c r="F15" i="20"/>
  <c r="I168" i="10" a="1"/>
  <c r="I168" i="10" s="1"/>
  <c r="F24" i="12"/>
  <c r="I27" i="10" a="1"/>
  <c r="I27" i="10" s="1"/>
  <c r="F2" i="13"/>
  <c r="I30" i="10" a="1"/>
  <c r="I30" i="10" s="1"/>
  <c r="F19" i="13"/>
  <c r="I47" i="10" a="1"/>
  <c r="I47" i="10" s="1"/>
  <c r="F22" i="19"/>
  <c r="I200" i="10" a="1"/>
  <c r="I200" i="10" s="1"/>
  <c r="F18" i="16"/>
  <c r="I121" i="10" a="1"/>
  <c r="I121" i="10" s="1"/>
  <c r="F13" i="19"/>
  <c r="I191" i="10" a="1"/>
  <c r="I191" i="10" s="1"/>
  <c r="F5" i="20"/>
  <c r="I158" i="10" a="1"/>
  <c r="I158" i="10" s="1"/>
  <c r="F7" i="13"/>
  <c r="I35" i="10" a="1"/>
  <c r="I35" i="10" s="1"/>
  <c r="F3" i="15"/>
  <c r="I81" i="10" a="1"/>
  <c r="I81" i="10" s="1"/>
  <c r="F23" i="14"/>
  <c r="I76" i="10" a="1"/>
  <c r="I76" i="10" s="1"/>
  <c r="F12" i="15"/>
  <c r="I90" i="10" a="1"/>
  <c r="I90" i="10" s="1"/>
  <c r="F9" i="19"/>
  <c r="I187" i="10" a="1"/>
  <c r="I187" i="10" s="1"/>
  <c r="F20" i="12"/>
  <c r="I23" i="10" a="1"/>
  <c r="I23" i="10" s="1"/>
  <c r="F3" i="12"/>
  <c r="I6" i="10" a="1"/>
  <c r="I6" i="10" s="1"/>
  <c r="F15" i="18"/>
  <c r="I143" i="10" a="1"/>
  <c r="I143" i="10" s="1"/>
  <c r="F7" i="15"/>
  <c r="I85" i="10" a="1"/>
  <c r="I85" i="10" s="1"/>
  <c r="F22" i="20"/>
  <c r="I175" i="10" a="1"/>
  <c r="I175" i="10" s="1"/>
  <c r="F23" i="19"/>
  <c r="I201" i="10" a="1"/>
  <c r="I201" i="10" s="1"/>
  <c r="F7" i="18"/>
  <c r="I135" i="10" a="1"/>
  <c r="I135" i="10" s="1"/>
  <c r="F25" i="19"/>
  <c r="I203" i="10" a="1"/>
  <c r="I203" i="10" s="1"/>
  <c r="F23" i="18"/>
  <c r="I151" i="10" a="1"/>
  <c r="I151" i="10" s="1"/>
  <c r="F3" i="18"/>
  <c r="I131" i="10" a="1"/>
  <c r="I131" i="10" s="1"/>
  <c r="F9" i="18"/>
  <c r="I137" i="10" a="1"/>
  <c r="I137" i="10" s="1"/>
  <c r="F17" i="18"/>
  <c r="I145" i="10" a="1"/>
  <c r="I145" i="10" s="1"/>
  <c r="F20" i="20"/>
  <c r="I173" i="10" a="1"/>
  <c r="I173" i="10" s="1"/>
  <c r="F11" i="12"/>
  <c r="I14" i="10" a="1"/>
  <c r="I14" i="10" s="1"/>
  <c r="F4" i="20"/>
  <c r="I157" i="10" a="1"/>
  <c r="I157" i="10" s="1"/>
  <c r="F6" i="19"/>
  <c r="I184" i="10" a="1"/>
  <c r="I184" i="10" s="1"/>
  <c r="F24" i="13"/>
  <c r="I52" i="10" a="1"/>
  <c r="I52" i="10" s="1"/>
  <c r="F12" i="19"/>
  <c r="I190" i="10" a="1"/>
  <c r="I190" i="10" s="1"/>
  <c r="F9" i="20"/>
  <c r="I162" i="10" a="1"/>
  <c r="I162" i="10" s="1"/>
  <c r="F25" i="14"/>
  <c r="I78" i="10" a="1"/>
  <c r="I78" i="10" s="1"/>
  <c r="F2" i="20"/>
  <c r="I155" i="10" a="1"/>
  <c r="I155" i="10" s="1"/>
  <c r="F16" i="13"/>
  <c r="I44" i="10" a="1"/>
  <c r="I44" i="10" s="1"/>
  <c r="F8" i="18"/>
  <c r="I136" i="10" a="1"/>
  <c r="I136" i="10" s="1"/>
  <c r="F4" i="16"/>
  <c r="I107" i="10" a="1"/>
  <c r="I107" i="10" s="1"/>
  <c r="F25" i="15"/>
  <c r="I103" i="10" a="1"/>
  <c r="I103" i="10" s="1"/>
  <c r="F10" i="20"/>
  <c r="I163" i="10" a="1"/>
  <c r="I163" i="10" s="1"/>
  <c r="F15" i="12"/>
  <c r="I18" i="10" a="1"/>
  <c r="I18" i="10" s="1"/>
  <c r="F15" i="16"/>
  <c r="I118" i="10" a="1"/>
  <c r="I118" i="10" s="1"/>
  <c r="F13" i="15"/>
  <c r="I91" i="10" a="1"/>
  <c r="I91" i="10" s="1"/>
  <c r="F24" i="20"/>
  <c r="I177" i="10" a="1"/>
  <c r="I177" i="10" s="1"/>
  <c r="F22" i="14"/>
  <c r="I75" i="10" a="1"/>
  <c r="I75" i="10" s="1"/>
  <c r="F12" i="16"/>
  <c r="I115" i="10" a="1"/>
  <c r="I115" i="10" s="1"/>
  <c r="F22" i="18"/>
  <c r="I150" i="10" a="1"/>
  <c r="I150" i="10" s="1"/>
  <c r="F5" i="12"/>
  <c r="I8" i="10" a="1"/>
  <c r="I8" i="10" s="1"/>
  <c r="F9" i="15"/>
  <c r="I87" i="10" a="1"/>
  <c r="I87" i="10" s="1"/>
  <c r="F11" i="13"/>
  <c r="I39" i="10" a="1"/>
  <c r="I39" i="10" s="1"/>
  <c r="F17" i="13"/>
  <c r="I45" i="10" a="1"/>
  <c r="I45" i="10" s="1"/>
  <c r="F3" i="13"/>
  <c r="I31" i="10" a="1"/>
  <c r="I31" i="10" s="1"/>
  <c r="F26" i="15"/>
  <c r="I104" i="10" a="1"/>
  <c r="I104" i="10" s="1"/>
  <c r="F16" i="20"/>
  <c r="I169" i="10" a="1"/>
  <c r="I169" i="10" s="1"/>
  <c r="F21" i="19"/>
  <c r="I199" i="10" a="1"/>
  <c r="I199" i="10" s="1"/>
  <c r="F14" i="15"/>
  <c r="I92" i="10" a="1"/>
  <c r="I92" i="10" s="1"/>
  <c r="F12" i="12"/>
  <c r="I15" i="10" a="1"/>
  <c r="I15" i="10" s="1"/>
  <c r="F8" i="20"/>
  <c r="I161" i="10" a="1"/>
  <c r="I161" i="10" s="1"/>
  <c r="F3" i="14"/>
  <c r="I56" i="10" a="1"/>
  <c r="I56" i="10" s="1"/>
  <c r="F21" i="15"/>
  <c r="I99" i="10" a="1"/>
  <c r="I99" i="10" s="1"/>
  <c r="F5" i="16"/>
  <c r="I108" i="10" a="1"/>
  <c r="I108" i="10" s="1"/>
  <c r="F6" i="13"/>
  <c r="I34" i="10" a="1"/>
  <c r="I34" i="10" s="1"/>
  <c r="F24" i="19"/>
  <c r="I202" i="10" a="1"/>
  <c r="I202" i="10" s="1"/>
  <c r="F18" i="15"/>
  <c r="I96" i="10" a="1"/>
  <c r="I96" i="10" s="1"/>
  <c r="F6" i="14"/>
  <c r="I59" i="10" a="1"/>
  <c r="I59" i="10" s="1"/>
  <c r="F16" i="19"/>
  <c r="I194" i="10" a="1"/>
  <c r="I194" i="10" s="1"/>
  <c r="F2" i="12"/>
  <c r="I5" i="10" a="1"/>
  <c r="I5" i="10" s="1"/>
  <c r="F15" i="14"/>
  <c r="I68" i="10" a="1"/>
  <c r="I68" i="10" s="1"/>
  <c r="F14" i="20"/>
  <c r="I167" i="10" a="1"/>
  <c r="I167" i="10" s="1"/>
  <c r="F11" i="18"/>
  <c r="I139" i="10" a="1"/>
  <c r="I139" i="10" s="1"/>
  <c r="F6" i="20"/>
  <c r="I159" i="10" a="1"/>
  <c r="I159" i="10" s="1"/>
  <c r="F24" i="15"/>
  <c r="I102" i="10" a="1"/>
  <c r="I102" i="10" s="1"/>
  <c r="F18" i="13"/>
  <c r="I46" i="10" a="1"/>
  <c r="I46" i="10" s="1"/>
  <c r="F25" i="18"/>
  <c r="I153" i="10" a="1"/>
  <c r="I153" i="10" s="1"/>
  <c r="F6" i="15"/>
  <c r="I84" i="10" a="1"/>
  <c r="I84" i="10" s="1"/>
  <c r="F18" i="20"/>
  <c r="I171" i="10" a="1"/>
  <c r="I171" i="10" s="1"/>
  <c r="F3" i="19"/>
  <c r="I181" i="10" a="1"/>
  <c r="I181" i="10" s="1"/>
  <c r="F20" i="18"/>
  <c r="I148" i="10" a="1"/>
  <c r="I148" i="10" s="1"/>
  <c r="F9" i="12"/>
  <c r="I12" i="10" a="1"/>
  <c r="I12" i="10" s="1"/>
  <c r="F18" i="18"/>
  <c r="I146" i="10" a="1"/>
  <c r="I146" i="10" s="1"/>
  <c r="G2" i="20" l="1"/>
  <c r="J155" i="10" a="1"/>
  <c r="J155" i="10" s="1"/>
  <c r="G18" i="13"/>
  <c r="J46" i="10" a="1"/>
  <c r="J46" i="10" s="1"/>
  <c r="G24" i="12"/>
  <c r="J27" i="10" a="1"/>
  <c r="J27" i="10" s="1"/>
  <c r="G20" i="14"/>
  <c r="J73" i="10" a="1"/>
  <c r="J73" i="10" s="1"/>
  <c r="G6" i="13"/>
  <c r="J34" i="10" a="1"/>
  <c r="J34" i="10" s="1"/>
  <c r="G22" i="16"/>
  <c r="J125" i="10" a="1"/>
  <c r="J125" i="10" s="1"/>
  <c r="G9" i="12"/>
  <c r="J12" i="10" a="1"/>
  <c r="J12" i="10" s="1"/>
  <c r="G14" i="20"/>
  <c r="J167" i="10" a="1"/>
  <c r="J167" i="10" s="1"/>
  <c r="G3" i="14"/>
  <c r="J56" i="10" a="1"/>
  <c r="J56" i="10" s="1"/>
  <c r="G9" i="15"/>
  <c r="J87" i="10" a="1"/>
  <c r="J87" i="10" s="1"/>
  <c r="G25" i="15"/>
  <c r="J103" i="10" a="1"/>
  <c r="J103" i="10" s="1"/>
  <c r="G4" i="20"/>
  <c r="J157" i="10" a="1"/>
  <c r="J157" i="10" s="1"/>
  <c r="G22" i="20"/>
  <c r="J175" i="10" a="1"/>
  <c r="J175" i="10" s="1"/>
  <c r="G5" i="20"/>
  <c r="J158" i="10" a="1"/>
  <c r="J158" i="10" s="1"/>
  <c r="G22" i="13"/>
  <c r="J50" i="10" a="1"/>
  <c r="J50" i="10" s="1"/>
  <c r="G12" i="20"/>
  <c r="J165" i="10" a="1"/>
  <c r="J165" i="10" s="1"/>
  <c r="G5" i="13"/>
  <c r="J33" i="10" a="1"/>
  <c r="J33" i="10" s="1"/>
  <c r="G22" i="15"/>
  <c r="J100" i="10" a="1"/>
  <c r="J100" i="10" s="1"/>
  <c r="G4" i="14"/>
  <c r="J57" i="10" a="1"/>
  <c r="J57" i="10" s="1"/>
  <c r="G26" i="16"/>
  <c r="J129" i="10" a="1"/>
  <c r="J129" i="10" s="1"/>
  <c r="G7" i="16"/>
  <c r="J110" i="10" a="1"/>
  <c r="J110" i="10" s="1"/>
  <c r="G17" i="15"/>
  <c r="J95" i="10" a="1"/>
  <c r="J95" i="10" s="1"/>
  <c r="G16" i="14"/>
  <c r="J69" i="10" a="1"/>
  <c r="J69" i="10" s="1"/>
  <c r="G8" i="19"/>
  <c r="J186" i="10" a="1"/>
  <c r="J186" i="10" s="1"/>
  <c r="G21" i="20"/>
  <c r="J174" i="10" a="1"/>
  <c r="J174" i="10" s="1"/>
  <c r="G13" i="12"/>
  <c r="J16" i="10" a="1"/>
  <c r="J16" i="10" s="1"/>
  <c r="G6" i="14"/>
  <c r="J59" i="10" a="1"/>
  <c r="J59" i="10" s="1"/>
  <c r="G26" i="19"/>
  <c r="J204" i="10" a="1"/>
  <c r="J204" i="10" s="1"/>
  <c r="G14" i="12"/>
  <c r="J17" i="10" a="1"/>
  <c r="J17" i="10" s="1"/>
  <c r="G19" i="13"/>
  <c r="J47" i="10" a="1"/>
  <c r="J47" i="10" s="1"/>
  <c r="G25" i="14"/>
  <c r="J78" i="10" a="1"/>
  <c r="J78" i="10" s="1"/>
  <c r="G12" i="15"/>
  <c r="J90" i="10" a="1"/>
  <c r="J90" i="10" s="1"/>
  <c r="G10" i="16"/>
  <c r="J113" i="10" a="1"/>
  <c r="J113" i="10" s="1"/>
  <c r="G15" i="20"/>
  <c r="J168" i="10" a="1"/>
  <c r="J168" i="10" s="1"/>
  <c r="G24" i="18"/>
  <c r="J152" i="10" a="1"/>
  <c r="J152" i="10" s="1"/>
  <c r="G8" i="20"/>
  <c r="J161" i="10" a="1"/>
  <c r="J161" i="10" s="1"/>
  <c r="G7" i="15"/>
  <c r="J85" i="10" a="1"/>
  <c r="J85" i="10" s="1"/>
  <c r="G4" i="15"/>
  <c r="J82" i="10" a="1"/>
  <c r="J82" i="10" s="1"/>
  <c r="G18" i="12"/>
  <c r="J21" i="10" a="1"/>
  <c r="J21" i="10" s="1"/>
  <c r="G13" i="16"/>
  <c r="J116" i="10" a="1"/>
  <c r="J116" i="10" s="1"/>
  <c r="G7" i="14"/>
  <c r="J60" i="10" a="1"/>
  <c r="J60" i="10" s="1"/>
  <c r="G11" i="20"/>
  <c r="J164" i="10" a="1"/>
  <c r="J164" i="10" s="1"/>
  <c r="G13" i="15"/>
  <c r="J91" i="10" a="1"/>
  <c r="J91" i="10" s="1"/>
  <c r="G21" i="18"/>
  <c r="J149" i="10" a="1"/>
  <c r="J149" i="10" s="1"/>
  <c r="G8" i="13"/>
  <c r="J36" i="10" a="1"/>
  <c r="J36" i="10" s="1"/>
  <c r="G24" i="15"/>
  <c r="J102" i="10" a="1"/>
  <c r="J102" i="10" s="1"/>
  <c r="G26" i="13"/>
  <c r="J54" i="10" a="1"/>
  <c r="J54" i="10" s="1"/>
  <c r="G15" i="14"/>
  <c r="J68" i="10" a="1"/>
  <c r="J68" i="10" s="1"/>
  <c r="G11" i="12"/>
  <c r="J14" i="10" a="1"/>
  <c r="J14" i="10" s="1"/>
  <c r="G9" i="13"/>
  <c r="J37" i="10" a="1"/>
  <c r="J37" i="10" s="1"/>
  <c r="G19" i="19"/>
  <c r="J197" i="10" a="1"/>
  <c r="J197" i="10" s="1"/>
  <c r="G17" i="19"/>
  <c r="J195" i="10" a="1"/>
  <c r="J195" i="10" s="1"/>
  <c r="G3" i="19"/>
  <c r="J181" i="10" a="1"/>
  <c r="J181" i="10" s="1"/>
  <c r="G22" i="18"/>
  <c r="J150" i="10" a="1"/>
  <c r="J150" i="10" s="1"/>
  <c r="G20" i="20"/>
  <c r="J173" i="10" a="1"/>
  <c r="J173" i="10" s="1"/>
  <c r="G15" i="18"/>
  <c r="J143" i="10" a="1"/>
  <c r="J143" i="10" s="1"/>
  <c r="G23" i="15"/>
  <c r="J101" i="10" a="1"/>
  <c r="J101" i="10" s="1"/>
  <c r="G15" i="13"/>
  <c r="J43" i="10" a="1"/>
  <c r="J43" i="10" s="1"/>
  <c r="G10" i="12"/>
  <c r="J13" i="10" a="1"/>
  <c r="J13" i="10" s="1"/>
  <c r="G16" i="15"/>
  <c r="J94" i="10" a="1"/>
  <c r="J94" i="10" s="1"/>
  <c r="F7" i="12"/>
  <c r="I10" i="10" a="1"/>
  <c r="I10" i="10" s="1"/>
  <c r="G3" i="20"/>
  <c r="J156" i="10" a="1"/>
  <c r="J156" i="10" s="1"/>
  <c r="G4" i="12"/>
  <c r="J7" i="10" a="1"/>
  <c r="J7" i="10" s="1"/>
  <c r="G13" i="14"/>
  <c r="J66" i="10" a="1"/>
  <c r="J66" i="10" s="1"/>
  <c r="G25" i="12"/>
  <c r="J28" i="10" a="1"/>
  <c r="J28" i="10" s="1"/>
  <c r="G5" i="18"/>
  <c r="J133" i="10" a="1"/>
  <c r="J133" i="10" s="1"/>
  <c r="G18" i="19"/>
  <c r="J196" i="10" a="1"/>
  <c r="J196" i="10" s="1"/>
  <c r="G22" i="14"/>
  <c r="J75" i="10" a="1"/>
  <c r="J75" i="10" s="1"/>
  <c r="G11" i="19"/>
  <c r="J189" i="10" a="1"/>
  <c r="J189" i="10" s="1"/>
  <c r="G17" i="14"/>
  <c r="J70" i="10" a="1"/>
  <c r="J70" i="10" s="1"/>
  <c r="G11" i="14"/>
  <c r="J64" i="10" a="1"/>
  <c r="J64" i="10" s="1"/>
  <c r="G12" i="19"/>
  <c r="J190" i="10" a="1"/>
  <c r="J190" i="10" s="1"/>
  <c r="G2" i="16"/>
  <c r="J105" i="10" a="1"/>
  <c r="J105" i="10" s="1"/>
  <c r="G7" i="20"/>
  <c r="J160" i="10" a="1"/>
  <c r="J160" i="10" s="1"/>
  <c r="G14" i="18"/>
  <c r="J142" i="10" a="1"/>
  <c r="J142" i="10" s="1"/>
  <c r="G20" i="18"/>
  <c r="J148" i="10" a="1"/>
  <c r="J148" i="10" s="1"/>
  <c r="G4" i="16"/>
  <c r="J107" i="10" a="1"/>
  <c r="J107" i="10" s="1"/>
  <c r="G25" i="16"/>
  <c r="J128" i="10" a="1"/>
  <c r="J128" i="10" s="1"/>
  <c r="G6" i="18"/>
  <c r="J134" i="10" a="1"/>
  <c r="J134" i="10" s="1"/>
  <c r="G9" i="16"/>
  <c r="J112" i="10" a="1"/>
  <c r="J112" i="10" s="1"/>
  <c r="G12" i="12"/>
  <c r="J15" i="10" a="1"/>
  <c r="J15" i="10" s="1"/>
  <c r="G8" i="18"/>
  <c r="J136" i="10" a="1"/>
  <c r="J136" i="10" s="1"/>
  <c r="G18" i="16"/>
  <c r="J121" i="10" a="1"/>
  <c r="J121" i="10" s="1"/>
  <c r="G4" i="18"/>
  <c r="J132" i="10" a="1"/>
  <c r="J132" i="10" s="1"/>
  <c r="G26" i="15"/>
  <c r="J104" i="10" a="1"/>
  <c r="J104" i="10" s="1"/>
  <c r="G19" i="12"/>
  <c r="J22" i="10" a="1"/>
  <c r="J22" i="10" s="1"/>
  <c r="G26" i="20"/>
  <c r="J179" i="10" a="1"/>
  <c r="J179" i="10" s="1"/>
  <c r="G3" i="13"/>
  <c r="J31" i="10" a="1"/>
  <c r="J31" i="10" s="1"/>
  <c r="G9" i="14"/>
  <c r="J62" i="10" a="1"/>
  <c r="J62" i="10" s="1"/>
  <c r="G13" i="18"/>
  <c r="J141" i="10" a="1"/>
  <c r="J141" i="10" s="1"/>
  <c r="G5" i="12"/>
  <c r="J8" i="10" a="1"/>
  <c r="J8" i="10" s="1"/>
  <c r="G13" i="19"/>
  <c r="J191" i="10" a="1"/>
  <c r="J191" i="10" s="1"/>
  <c r="G14" i="14"/>
  <c r="J67" i="10" a="1"/>
  <c r="J67" i="10" s="1"/>
  <c r="G20" i="16"/>
  <c r="J123" i="10" a="1"/>
  <c r="J123" i="10" s="1"/>
  <c r="G2" i="12"/>
  <c r="J5" i="10" a="1"/>
  <c r="J5" i="10" s="1"/>
  <c r="G18" i="20"/>
  <c r="J171" i="10" a="1"/>
  <c r="J171" i="10" s="1"/>
  <c r="G16" i="19"/>
  <c r="J194" i="10" a="1"/>
  <c r="J194" i="10" s="1"/>
  <c r="G14" i="15"/>
  <c r="J92" i="10" a="1"/>
  <c r="J92" i="10" s="1"/>
  <c r="G12" i="16"/>
  <c r="J115" i="10" a="1"/>
  <c r="J115" i="10" s="1"/>
  <c r="G16" i="13"/>
  <c r="J44" i="10" a="1"/>
  <c r="J44" i="10" s="1"/>
  <c r="G17" i="18"/>
  <c r="J145" i="10" a="1"/>
  <c r="J145" i="10" s="1"/>
  <c r="G3" i="12"/>
  <c r="J6" i="10" a="1"/>
  <c r="J6" i="10" s="1"/>
  <c r="G22" i="19"/>
  <c r="J200" i="10" a="1"/>
  <c r="J200" i="10" s="1"/>
  <c r="G24" i="14"/>
  <c r="J77" i="10" a="1"/>
  <c r="J77" i="10" s="1"/>
  <c r="G10" i="13"/>
  <c r="J38" i="10" a="1"/>
  <c r="J38" i="10" s="1"/>
  <c r="F23" i="12"/>
  <c r="I26" i="10" a="1"/>
  <c r="I26" i="10" s="1"/>
  <c r="G10" i="14"/>
  <c r="J63" i="10" a="1"/>
  <c r="J63" i="10" s="1"/>
  <c r="G12" i="14"/>
  <c r="J65" i="10" a="1"/>
  <c r="J65" i="10" s="1"/>
  <c r="G20" i="19"/>
  <c r="J198" i="10" a="1"/>
  <c r="J198" i="10" s="1"/>
  <c r="G13" i="20"/>
  <c r="J166" i="10" a="1"/>
  <c r="J166" i="10" s="1"/>
  <c r="G17" i="20"/>
  <c r="J170" i="10" a="1"/>
  <c r="J170" i="10" s="1"/>
  <c r="G21" i="14"/>
  <c r="J74" i="10" a="1"/>
  <c r="J74" i="10" s="1"/>
  <c r="G12" i="13"/>
  <c r="J40" i="10" a="1"/>
  <c r="J40" i="10" s="1"/>
  <c r="G14" i="13"/>
  <c r="J42" i="10" a="1"/>
  <c r="J42" i="10" s="1"/>
  <c r="G16" i="18"/>
  <c r="J144" i="10" a="1"/>
  <c r="J144" i="10" s="1"/>
  <c r="G6" i="15"/>
  <c r="J84" i="10" a="1"/>
  <c r="J84" i="10" s="1"/>
  <c r="G14" i="16"/>
  <c r="J117" i="10" a="1"/>
  <c r="J117" i="10" s="1"/>
  <c r="G25" i="20"/>
  <c r="J178" i="10" a="1"/>
  <c r="J178" i="10" s="1"/>
  <c r="G20" i="13"/>
  <c r="J48" i="10" a="1"/>
  <c r="J48" i="10" s="1"/>
  <c r="G10" i="15"/>
  <c r="J88" i="10" a="1"/>
  <c r="J88" i="10" s="1"/>
  <c r="G4" i="13"/>
  <c r="J32" i="10" a="1"/>
  <c r="J32" i="10" s="1"/>
  <c r="G18" i="15"/>
  <c r="J96" i="10" a="1"/>
  <c r="J96" i="10" s="1"/>
  <c r="G2" i="13"/>
  <c r="J30" i="10" a="1"/>
  <c r="J30" i="10" s="1"/>
  <c r="G21" i="13"/>
  <c r="J49" i="10" a="1"/>
  <c r="J49" i="10" s="1"/>
  <c r="F6" i="12"/>
  <c r="I9" i="10" a="1"/>
  <c r="I9" i="10" s="1"/>
  <c r="G19" i="18"/>
  <c r="J147" i="10" a="1"/>
  <c r="J147" i="10" s="1"/>
  <c r="G10" i="19"/>
  <c r="J188" i="10" a="1"/>
  <c r="J188" i="10" s="1"/>
  <c r="G3" i="16"/>
  <c r="J106" i="10" a="1"/>
  <c r="J106" i="10" s="1"/>
  <c r="G20" i="12"/>
  <c r="J23" i="10" a="1"/>
  <c r="J23" i="10" s="1"/>
  <c r="G25" i="18"/>
  <c r="J153" i="10" a="1"/>
  <c r="J153" i="10" s="1"/>
  <c r="G3" i="18"/>
  <c r="J131" i="10" a="1"/>
  <c r="J131" i="10" s="1"/>
  <c r="G16" i="12"/>
  <c r="J19" i="10" a="1"/>
  <c r="J19" i="10" s="1"/>
  <c r="G24" i="19"/>
  <c r="J202" i="10" a="1"/>
  <c r="J202" i="10" s="1"/>
  <c r="G9" i="18"/>
  <c r="J137" i="10" a="1"/>
  <c r="J137" i="10" s="1"/>
  <c r="G5" i="14"/>
  <c r="J58" i="10" a="1"/>
  <c r="J58" i="10" s="1"/>
  <c r="F17" i="12"/>
  <c r="I20" i="10" a="1"/>
  <c r="I20" i="10" s="1"/>
  <c r="G21" i="19"/>
  <c r="J199" i="10" a="1"/>
  <c r="J199" i="10" s="1"/>
  <c r="G10" i="18"/>
  <c r="J138" i="10" a="1"/>
  <c r="J138" i="10" s="1"/>
  <c r="G26" i="18"/>
  <c r="J154" i="10" a="1"/>
  <c r="J154" i="10" s="1"/>
  <c r="G23" i="13"/>
  <c r="J51" i="10" a="1"/>
  <c r="J51" i="10" s="1"/>
  <c r="G24" i="20"/>
  <c r="J177" i="10" a="1"/>
  <c r="J177" i="10" s="1"/>
  <c r="G23" i="18"/>
  <c r="J151" i="10" a="1"/>
  <c r="J151" i="10" s="1"/>
  <c r="G17" i="16"/>
  <c r="J120" i="10" a="1"/>
  <c r="J120" i="10" s="1"/>
  <c r="G20" i="15"/>
  <c r="J98" i="10" a="1"/>
  <c r="J98" i="10" s="1"/>
  <c r="G15" i="16"/>
  <c r="J118" i="10" a="1"/>
  <c r="J118" i="10" s="1"/>
  <c r="G7" i="19"/>
  <c r="J185" i="10" a="1"/>
  <c r="J185" i="10" s="1"/>
  <c r="G19" i="14"/>
  <c r="J72" i="10" a="1"/>
  <c r="J72" i="10" s="1"/>
  <c r="G17" i="13"/>
  <c r="J45" i="10" a="1"/>
  <c r="J45" i="10" s="1"/>
  <c r="G7" i="18"/>
  <c r="J135" i="10" a="1"/>
  <c r="J135" i="10" s="1"/>
  <c r="G25" i="13"/>
  <c r="J53" i="10" a="1"/>
  <c r="J53" i="10" s="1"/>
  <c r="G22" i="12"/>
  <c r="J25" i="10" a="1"/>
  <c r="J25" i="10" s="1"/>
  <c r="G23" i="16"/>
  <c r="J126" i="10" a="1"/>
  <c r="J126" i="10" s="1"/>
  <c r="G12" i="18"/>
  <c r="J140" i="10" a="1"/>
  <c r="J140" i="10" s="1"/>
  <c r="G8" i="14"/>
  <c r="J61" i="10" a="1"/>
  <c r="J61" i="10" s="1"/>
  <c r="G19" i="15"/>
  <c r="J97" i="10" a="1"/>
  <c r="J97" i="10" s="1"/>
  <c r="G16" i="20"/>
  <c r="J169" i="10" a="1"/>
  <c r="J169" i="10" s="1"/>
  <c r="G9" i="19"/>
  <c r="J187" i="10" a="1"/>
  <c r="J187" i="10" s="1"/>
  <c r="G14" i="19"/>
  <c r="J192" i="10" a="1"/>
  <c r="J192" i="10" s="1"/>
  <c r="G2" i="15"/>
  <c r="J80" i="10" a="1"/>
  <c r="J80" i="10" s="1"/>
  <c r="G9" i="20"/>
  <c r="J162" i="10" a="1"/>
  <c r="J162" i="10" s="1"/>
  <c r="G13" i="13"/>
  <c r="J41" i="10" a="1"/>
  <c r="J41" i="10" s="1"/>
  <c r="G23" i="14"/>
  <c r="J76" i="10" a="1"/>
  <c r="J76" i="10" s="1"/>
  <c r="G24" i="16"/>
  <c r="J127" i="10" a="1"/>
  <c r="J127" i="10" s="1"/>
  <c r="G15" i="19"/>
  <c r="J193" i="10" a="1"/>
  <c r="J193" i="10" s="1"/>
  <c r="G6" i="20"/>
  <c r="J159" i="10" a="1"/>
  <c r="J159" i="10" s="1"/>
  <c r="G15" i="12"/>
  <c r="J18" i="10" a="1"/>
  <c r="J18" i="10" s="1"/>
  <c r="G3" i="15"/>
  <c r="J81" i="10" a="1"/>
  <c r="J81" i="10" s="1"/>
  <c r="G5" i="19"/>
  <c r="J183" i="10" a="1"/>
  <c r="J183" i="10" s="1"/>
  <c r="G26" i="12"/>
  <c r="J29" i="10" a="1"/>
  <c r="J29" i="10" s="1"/>
  <c r="G19" i="20"/>
  <c r="J172" i="10" a="1"/>
  <c r="J172" i="10" s="1"/>
  <c r="G18" i="18"/>
  <c r="J146" i="10" a="1"/>
  <c r="J146" i="10" s="1"/>
  <c r="G11" i="18"/>
  <c r="J139" i="10" a="1"/>
  <c r="J139" i="10" s="1"/>
  <c r="G21" i="15"/>
  <c r="J99" i="10" a="1"/>
  <c r="J99" i="10" s="1"/>
  <c r="G11" i="13"/>
  <c r="J39" i="10" a="1"/>
  <c r="J39" i="10" s="1"/>
  <c r="G10" i="20"/>
  <c r="J163" i="10" a="1"/>
  <c r="J163" i="10" s="1"/>
  <c r="G6" i="19"/>
  <c r="J184" i="10" a="1"/>
  <c r="J184" i="10" s="1"/>
  <c r="G23" i="19"/>
  <c r="J201" i="10" a="1"/>
  <c r="J201" i="10" s="1"/>
  <c r="G7" i="13"/>
  <c r="J35" i="10" a="1"/>
  <c r="J35" i="10" s="1"/>
  <c r="G16" i="16"/>
  <c r="J119" i="10" a="1"/>
  <c r="J119" i="10" s="1"/>
  <c r="G4" i="19"/>
  <c r="J182" i="10" a="1"/>
  <c r="J182" i="10" s="1"/>
  <c r="G26" i="14"/>
  <c r="J79" i="10" a="1"/>
  <c r="J79" i="10" s="1"/>
  <c r="G19" i="16"/>
  <c r="J122" i="10" a="1"/>
  <c r="J122" i="10" s="1"/>
  <c r="G5" i="15"/>
  <c r="J83" i="10" a="1"/>
  <c r="J83" i="10" s="1"/>
  <c r="G21" i="16"/>
  <c r="J124" i="10" a="1"/>
  <c r="J124" i="10" s="1"/>
  <c r="G2" i="19"/>
  <c r="J180" i="10" a="1"/>
  <c r="J180" i="10" s="1"/>
  <c r="G15" i="15"/>
  <c r="J93" i="10" a="1"/>
  <c r="J93" i="10" s="1"/>
  <c r="G11" i="15"/>
  <c r="J89" i="10" a="1"/>
  <c r="J89" i="10" s="1"/>
  <c r="G23" i="20"/>
  <c r="J176" i="10" a="1"/>
  <c r="J176" i="10" s="1"/>
  <c r="G8" i="15"/>
  <c r="J86" i="10" a="1"/>
  <c r="J86" i="10" s="1"/>
  <c r="G2" i="14"/>
  <c r="J55" i="10" a="1"/>
  <c r="J55" i="10" s="1"/>
  <c r="G21" i="12"/>
  <c r="J24" i="10" a="1"/>
  <c r="J24" i="10" s="1"/>
  <c r="G25" i="19"/>
  <c r="J203" i="10" a="1"/>
  <c r="J203" i="10" s="1"/>
  <c r="G18" i="14"/>
  <c r="J71" i="10" a="1"/>
  <c r="J71" i="10" s="1"/>
  <c r="G5" i="16"/>
  <c r="J108" i="10" a="1"/>
  <c r="J108" i="10" s="1"/>
  <c r="G24" i="13"/>
  <c r="J52" i="10" a="1"/>
  <c r="J52" i="10" s="1"/>
  <c r="G6" i="16"/>
  <c r="J109" i="10" a="1"/>
  <c r="J109" i="10" s="1"/>
  <c r="F8" i="12"/>
  <c r="I11" i="10" a="1"/>
  <c r="I11" i="10" s="1"/>
  <c r="G2" i="18"/>
  <c r="J130" i="10" a="1"/>
  <c r="J130" i="10" s="1"/>
  <c r="G8" i="16"/>
  <c r="J111" i="10" a="1"/>
  <c r="J111" i="10" s="1"/>
  <c r="G11" i="16"/>
  <c r="J114" i="10" a="1"/>
  <c r="J114" i="10" s="1"/>
  <c r="H5" i="16" l="1"/>
  <c r="K108" i="10" a="1"/>
  <c r="K108" i="10" s="1"/>
  <c r="H11" i="18"/>
  <c r="K139" i="10" a="1"/>
  <c r="K139" i="10" s="1"/>
  <c r="H26" i="14"/>
  <c r="K79" i="10" a="1"/>
  <c r="K79" i="10" s="1"/>
  <c r="H4" i="20"/>
  <c r="K157" i="10" a="1"/>
  <c r="K157" i="10" s="1"/>
  <c r="H22" i="12"/>
  <c r="K25" i="10" a="1"/>
  <c r="K25" i="10" s="1"/>
  <c r="H24" i="20"/>
  <c r="K177" i="10" a="1"/>
  <c r="K177" i="10" s="1"/>
  <c r="H4" i="13"/>
  <c r="K32" i="10" a="1"/>
  <c r="K32" i="10" s="1"/>
  <c r="H17" i="20"/>
  <c r="K170" i="10" a="1"/>
  <c r="K170" i="10" s="1"/>
  <c r="H17" i="18"/>
  <c r="K145" i="10" a="1"/>
  <c r="K145" i="10" s="1"/>
  <c r="H5" i="12"/>
  <c r="K8" i="10" a="1"/>
  <c r="K8" i="10" s="1"/>
  <c r="H12" i="12"/>
  <c r="K15" i="10" a="1"/>
  <c r="K15" i="10" s="1"/>
  <c r="H19" i="19"/>
  <c r="K197" i="10" a="1"/>
  <c r="K197" i="10" s="1"/>
  <c r="H2" i="14"/>
  <c r="K55" i="10" a="1"/>
  <c r="K55" i="10" s="1"/>
  <c r="H19" i="20"/>
  <c r="K172" i="10" a="1"/>
  <c r="K172" i="10" s="1"/>
  <c r="H9" i="20"/>
  <c r="K162" i="10" a="1"/>
  <c r="K162" i="10" s="1"/>
  <c r="H7" i="14"/>
  <c r="K60" i="10" a="1"/>
  <c r="K60" i="10" s="1"/>
  <c r="H25" i="15"/>
  <c r="K103" i="10" a="1"/>
  <c r="K103" i="10" s="1"/>
  <c r="H8" i="16"/>
  <c r="K111" i="10" a="1"/>
  <c r="K111" i="10" s="1"/>
  <c r="H8" i="15"/>
  <c r="K86" i="10" a="1"/>
  <c r="K86" i="10" s="1"/>
  <c r="H16" i="16"/>
  <c r="K119" i="10" a="1"/>
  <c r="K119" i="10" s="1"/>
  <c r="H26" i="12"/>
  <c r="K29" i="10" a="1"/>
  <c r="K29" i="10" s="1"/>
  <c r="H2" i="15"/>
  <c r="K80" i="10" a="1"/>
  <c r="K80" i="10" s="1"/>
  <c r="H13" i="16"/>
  <c r="K116" i="10" a="1"/>
  <c r="K116" i="10" s="1"/>
  <c r="H19" i="13"/>
  <c r="K47" i="10" a="1"/>
  <c r="K47" i="10" s="1"/>
  <c r="H26" i="16"/>
  <c r="K129" i="10" a="1"/>
  <c r="K129" i="10" s="1"/>
  <c r="H9" i="15"/>
  <c r="K87" i="10" a="1"/>
  <c r="K87" i="10" s="1"/>
  <c r="H18" i="14"/>
  <c r="K71" i="10" a="1"/>
  <c r="K71" i="10" s="1"/>
  <c r="H5" i="15"/>
  <c r="K83" i="10" a="1"/>
  <c r="K83" i="10" s="1"/>
  <c r="H19" i="16"/>
  <c r="K122" i="10" a="1"/>
  <c r="K122" i="10" s="1"/>
  <c r="H12" i="16"/>
  <c r="K115" i="10" a="1"/>
  <c r="K115" i="10" s="1"/>
  <c r="H14" i="18"/>
  <c r="K142" i="10" a="1"/>
  <c r="K142" i="10" s="1"/>
  <c r="H26" i="18"/>
  <c r="K154" i="10" a="1"/>
  <c r="K154" i="10" s="1"/>
  <c r="H6" i="18"/>
  <c r="K134" i="10" a="1"/>
  <c r="K134" i="10" s="1"/>
  <c r="H2" i="18"/>
  <c r="K130" i="10" a="1"/>
  <c r="K130" i="10" s="1"/>
  <c r="H14" i="19"/>
  <c r="K192" i="10" a="1"/>
  <c r="K192" i="10" s="1"/>
  <c r="H14" i="12"/>
  <c r="K17" i="10" a="1"/>
  <c r="K17" i="10" s="1"/>
  <c r="H4" i="14"/>
  <c r="K57" i="10" a="1"/>
  <c r="K57" i="10" s="1"/>
  <c r="H3" i="14"/>
  <c r="K56" i="10" a="1"/>
  <c r="K56" i="10" s="1"/>
  <c r="H10" i="12"/>
  <c r="K13" i="10" a="1"/>
  <c r="K13" i="10" s="1"/>
  <c r="H23" i="20"/>
  <c r="K176" i="10" a="1"/>
  <c r="K176" i="10" s="1"/>
  <c r="H7" i="13"/>
  <c r="K35" i="10" a="1"/>
  <c r="K35" i="10" s="1"/>
  <c r="H22" i="14"/>
  <c r="K75" i="10" a="1"/>
  <c r="K75" i="10" s="1"/>
  <c r="H16" i="18"/>
  <c r="K144" i="10" a="1"/>
  <c r="K144" i="10" s="1"/>
  <c r="H7" i="18"/>
  <c r="K135" i="10" a="1"/>
  <c r="K135" i="10" s="1"/>
  <c r="H20" i="12"/>
  <c r="K23" i="10" a="1"/>
  <c r="K23" i="10" s="1"/>
  <c r="H20" i="13"/>
  <c r="K48" i="10" a="1"/>
  <c r="K48" i="10" s="1"/>
  <c r="H20" i="19"/>
  <c r="K198" i="10" a="1"/>
  <c r="K198" i="10" s="1"/>
  <c r="H9" i="14"/>
  <c r="K62" i="10" a="1"/>
  <c r="K62" i="10" s="1"/>
  <c r="H11" i="19"/>
  <c r="K189" i="10" a="1"/>
  <c r="K189" i="10" s="1"/>
  <c r="H11" i="12"/>
  <c r="K14" i="10" a="1"/>
  <c r="K14" i="10" s="1"/>
  <c r="H5" i="19"/>
  <c r="K183" i="10" a="1"/>
  <c r="K183" i="10" s="1"/>
  <c r="H10" i="18"/>
  <c r="K138" i="10" a="1"/>
  <c r="K138" i="10" s="1"/>
  <c r="H15" i="13"/>
  <c r="K43" i="10" a="1"/>
  <c r="K43" i="10" s="1"/>
  <c r="G8" i="12"/>
  <c r="J11" i="10" a="1"/>
  <c r="J11" i="10" s="1"/>
  <c r="H23" i="19"/>
  <c r="K201" i="10" a="1"/>
  <c r="K201" i="10" s="1"/>
  <c r="H9" i="19"/>
  <c r="K187" i="10" a="1"/>
  <c r="K187" i="10" s="1"/>
  <c r="H4" i="15"/>
  <c r="K82" i="10" a="1"/>
  <c r="K82" i="10" s="1"/>
  <c r="H14" i="20"/>
  <c r="K167" i="10" a="1"/>
  <c r="K167" i="10" s="1"/>
  <c r="H19" i="14"/>
  <c r="K72" i="10" a="1"/>
  <c r="K72" i="10" s="1"/>
  <c r="H21" i="19"/>
  <c r="K199" i="10" a="1"/>
  <c r="K199" i="10" s="1"/>
  <c r="H10" i="19"/>
  <c r="K188" i="10" a="1"/>
  <c r="K188" i="10" s="1"/>
  <c r="H14" i="16"/>
  <c r="K117" i="10" a="1"/>
  <c r="K117" i="10" s="1"/>
  <c r="H10" i="14"/>
  <c r="K63" i="10" a="1"/>
  <c r="K63" i="10" s="1"/>
  <c r="H16" i="19"/>
  <c r="K194" i="10" a="1"/>
  <c r="K194" i="10" s="1"/>
  <c r="H26" i="20"/>
  <c r="K179" i="10" a="1"/>
  <c r="K179" i="10" s="1"/>
  <c r="H4" i="16"/>
  <c r="K107" i="10" a="1"/>
  <c r="K107" i="10" s="1"/>
  <c r="H18" i="19"/>
  <c r="K196" i="10" a="1"/>
  <c r="K196" i="10" s="1"/>
  <c r="H23" i="15"/>
  <c r="K101" i="10" a="1"/>
  <c r="K101" i="10" s="1"/>
  <c r="H26" i="13"/>
  <c r="K54" i="10" a="1"/>
  <c r="K54" i="10" s="1"/>
  <c r="H18" i="12"/>
  <c r="K21" i="10" a="1"/>
  <c r="K21" i="10" s="1"/>
  <c r="H17" i="13"/>
  <c r="K45" i="10" a="1"/>
  <c r="K45" i="10" s="1"/>
  <c r="H3" i="16"/>
  <c r="K106" i="10" a="1"/>
  <c r="K106" i="10" s="1"/>
  <c r="H25" i="20"/>
  <c r="K178" i="10" a="1"/>
  <c r="K178" i="10" s="1"/>
  <c r="H12" i="14"/>
  <c r="K65" i="10" a="1"/>
  <c r="K65" i="10" s="1"/>
  <c r="H14" i="15"/>
  <c r="K92" i="10" a="1"/>
  <c r="K92" i="10" s="1"/>
  <c r="H3" i="13"/>
  <c r="K31" i="10" a="1"/>
  <c r="K31" i="10" s="1"/>
  <c r="H25" i="16"/>
  <c r="K128" i="10" a="1"/>
  <c r="K128" i="10" s="1"/>
  <c r="H15" i="14"/>
  <c r="K68" i="10" a="1"/>
  <c r="K68" i="10" s="1"/>
  <c r="H11" i="15"/>
  <c r="K89" i="10" a="1"/>
  <c r="K89" i="10" s="1"/>
  <c r="H3" i="15"/>
  <c r="K81" i="10" a="1"/>
  <c r="K81" i="10" s="1"/>
  <c r="H26" i="19"/>
  <c r="K204" i="10" a="1"/>
  <c r="K204" i="10" s="1"/>
  <c r="H22" i="15"/>
  <c r="K100" i="10" a="1"/>
  <c r="K100" i="10" s="1"/>
  <c r="H6" i="16"/>
  <c r="K109" i="10" a="1"/>
  <c r="K109" i="10" s="1"/>
  <c r="H15" i="15"/>
  <c r="K93" i="10" a="1"/>
  <c r="K93" i="10" s="1"/>
  <c r="H6" i="19"/>
  <c r="K184" i="10" a="1"/>
  <c r="K184" i="10" s="1"/>
  <c r="H15" i="12"/>
  <c r="K18" i="10" a="1"/>
  <c r="K18" i="10" s="1"/>
  <c r="H16" i="20"/>
  <c r="K169" i="10" a="1"/>
  <c r="K169" i="10" s="1"/>
  <c r="H7" i="15"/>
  <c r="K85" i="10" a="1"/>
  <c r="K85" i="10" s="1"/>
  <c r="H6" i="14"/>
  <c r="K59" i="10" a="1"/>
  <c r="K59" i="10" s="1"/>
  <c r="H5" i="13"/>
  <c r="K33" i="10" a="1"/>
  <c r="K33" i="10" s="1"/>
  <c r="H9" i="12"/>
  <c r="K12" i="10" a="1"/>
  <c r="K12" i="10" s="1"/>
  <c r="H15" i="16"/>
  <c r="K118" i="10" a="1"/>
  <c r="K118" i="10" s="1"/>
  <c r="H8" i="14"/>
  <c r="K61" i="10" a="1"/>
  <c r="K61" i="10" s="1"/>
  <c r="H7" i="19"/>
  <c r="K185" i="10" a="1"/>
  <c r="K185" i="10" s="1"/>
  <c r="H19" i="18"/>
  <c r="K147" i="10" a="1"/>
  <c r="K147" i="10" s="1"/>
  <c r="H6" i="15"/>
  <c r="K84" i="10" a="1"/>
  <c r="K84" i="10" s="1"/>
  <c r="H18" i="20"/>
  <c r="K171" i="10" a="1"/>
  <c r="K171" i="10" s="1"/>
  <c r="H19" i="12"/>
  <c r="K22" i="10" a="1"/>
  <c r="K22" i="10" s="1"/>
  <c r="H20" i="18"/>
  <c r="K148" i="10" a="1"/>
  <c r="K148" i="10" s="1"/>
  <c r="H5" i="18"/>
  <c r="K133" i="10" a="1"/>
  <c r="K133" i="10" s="1"/>
  <c r="H15" i="18"/>
  <c r="K143" i="10" a="1"/>
  <c r="K143" i="10" s="1"/>
  <c r="H24" i="15"/>
  <c r="K102" i="10" a="1"/>
  <c r="K102" i="10" s="1"/>
  <c r="H26" i="15"/>
  <c r="K104" i="10" a="1"/>
  <c r="K104" i="10" s="1"/>
  <c r="H24" i="16"/>
  <c r="K127" i="10" a="1"/>
  <c r="K127" i="10" s="1"/>
  <c r="G17" i="12"/>
  <c r="J20" i="10" a="1"/>
  <c r="J20" i="10" s="1"/>
  <c r="G23" i="12"/>
  <c r="J26" i="10" a="1"/>
  <c r="J26" i="10" s="1"/>
  <c r="H24" i="13"/>
  <c r="K52" i="10" a="1"/>
  <c r="K52" i="10" s="1"/>
  <c r="H2" i="19"/>
  <c r="K180" i="10" a="1"/>
  <c r="K180" i="10" s="1"/>
  <c r="H10" i="20"/>
  <c r="K163" i="10" a="1"/>
  <c r="K163" i="10" s="1"/>
  <c r="H6" i="20"/>
  <c r="K159" i="10" a="1"/>
  <c r="K159" i="10" s="1"/>
  <c r="H19" i="15"/>
  <c r="K97" i="10" a="1"/>
  <c r="K97" i="10" s="1"/>
  <c r="H8" i="20"/>
  <c r="K161" i="10" a="1"/>
  <c r="K161" i="10" s="1"/>
  <c r="H13" i="12"/>
  <c r="K16" i="10" a="1"/>
  <c r="K16" i="10" s="1"/>
  <c r="H12" i="20"/>
  <c r="K165" i="10" a="1"/>
  <c r="K165" i="10" s="1"/>
  <c r="H22" i="16"/>
  <c r="K125" i="10" a="1"/>
  <c r="K125" i="10" s="1"/>
  <c r="H10" i="13"/>
  <c r="K38" i="10" a="1"/>
  <c r="K38" i="10" s="1"/>
  <c r="H2" i="12"/>
  <c r="K5" i="10" a="1"/>
  <c r="K5" i="10" s="1"/>
  <c r="H20" i="20"/>
  <c r="K173" i="10" a="1"/>
  <c r="K173" i="10" s="1"/>
  <c r="H8" i="13"/>
  <c r="K36" i="10" a="1"/>
  <c r="K36" i="10" s="1"/>
  <c r="H11" i="13"/>
  <c r="K39" i="10" a="1"/>
  <c r="K39" i="10" s="1"/>
  <c r="H24" i="18"/>
  <c r="K152" i="10" a="1"/>
  <c r="K152" i="10" s="1"/>
  <c r="H21" i="20"/>
  <c r="K174" i="10" a="1"/>
  <c r="K174" i="10" s="1"/>
  <c r="H22" i="13"/>
  <c r="K50" i="10" a="1"/>
  <c r="K50" i="10" s="1"/>
  <c r="H6" i="13"/>
  <c r="K34" i="10" a="1"/>
  <c r="K34" i="10" s="1"/>
  <c r="H20" i="15"/>
  <c r="K98" i="10" a="1"/>
  <c r="K98" i="10" s="1"/>
  <c r="H9" i="18"/>
  <c r="K137" i="10" a="1"/>
  <c r="K137" i="10" s="1"/>
  <c r="H21" i="13"/>
  <c r="K49" i="10" a="1"/>
  <c r="K49" i="10" s="1"/>
  <c r="H14" i="13"/>
  <c r="K42" i="10" a="1"/>
  <c r="K42" i="10" s="1"/>
  <c r="H24" i="14"/>
  <c r="K77" i="10" a="1"/>
  <c r="K77" i="10" s="1"/>
  <c r="H20" i="16"/>
  <c r="K123" i="10" a="1"/>
  <c r="K123" i="10" s="1"/>
  <c r="H4" i="18"/>
  <c r="K132" i="10" a="1"/>
  <c r="K132" i="10" s="1"/>
  <c r="H7" i="20"/>
  <c r="K160" i="10" a="1"/>
  <c r="K160" i="10" s="1"/>
  <c r="H13" i="14"/>
  <c r="K66" i="10" a="1"/>
  <c r="K66" i="10" s="1"/>
  <c r="H22" i="18"/>
  <c r="K150" i="10" a="1"/>
  <c r="K150" i="10" s="1"/>
  <c r="H21" i="18"/>
  <c r="K149" i="10" a="1"/>
  <c r="K149" i="10" s="1"/>
  <c r="H25" i="12"/>
  <c r="K28" i="10" a="1"/>
  <c r="K28" i="10" s="1"/>
  <c r="H15" i="20"/>
  <c r="K168" i="10" a="1"/>
  <c r="K168" i="10" s="1"/>
  <c r="H8" i="19"/>
  <c r="K186" i="10" a="1"/>
  <c r="K186" i="10" s="1"/>
  <c r="H5" i="20"/>
  <c r="K158" i="10" a="1"/>
  <c r="K158" i="10" s="1"/>
  <c r="H20" i="14"/>
  <c r="K73" i="10" a="1"/>
  <c r="K73" i="10" s="1"/>
  <c r="H21" i="16"/>
  <c r="K124" i="10" a="1"/>
  <c r="K124" i="10" s="1"/>
  <c r="H12" i="18"/>
  <c r="K140" i="10" a="1"/>
  <c r="K140" i="10" s="1"/>
  <c r="H17" i="16"/>
  <c r="K120" i="10" a="1"/>
  <c r="K120" i="10" s="1"/>
  <c r="H24" i="19"/>
  <c r="K202" i="10" a="1"/>
  <c r="K202" i="10" s="1"/>
  <c r="H2" i="13"/>
  <c r="K30" i="10" a="1"/>
  <c r="K30" i="10" s="1"/>
  <c r="H12" i="13"/>
  <c r="K40" i="10" a="1"/>
  <c r="K40" i="10" s="1"/>
  <c r="H22" i="19"/>
  <c r="K200" i="10" a="1"/>
  <c r="K200" i="10" s="1"/>
  <c r="H14" i="14"/>
  <c r="K67" i="10" a="1"/>
  <c r="K67" i="10" s="1"/>
  <c r="H18" i="16"/>
  <c r="K121" i="10" a="1"/>
  <c r="K121" i="10" s="1"/>
  <c r="H2" i="16"/>
  <c r="K105" i="10" a="1"/>
  <c r="K105" i="10" s="1"/>
  <c r="H4" i="12"/>
  <c r="K7" i="10" a="1"/>
  <c r="K7" i="10" s="1"/>
  <c r="H3" i="19"/>
  <c r="K181" i="10" a="1"/>
  <c r="K181" i="10" s="1"/>
  <c r="H13" i="15"/>
  <c r="K91" i="10" a="1"/>
  <c r="K91" i="10" s="1"/>
  <c r="H15" i="19"/>
  <c r="K193" i="10" a="1"/>
  <c r="K193" i="10" s="1"/>
  <c r="H16" i="14"/>
  <c r="K69" i="10" a="1"/>
  <c r="K69" i="10" s="1"/>
  <c r="H22" i="20"/>
  <c r="K175" i="10" a="1"/>
  <c r="K175" i="10" s="1"/>
  <c r="H24" i="12"/>
  <c r="K27" i="10" a="1"/>
  <c r="K27" i="10" s="1"/>
  <c r="G6" i="12"/>
  <c r="J9" i="10" a="1"/>
  <c r="J9" i="10" s="1"/>
  <c r="H25" i="19"/>
  <c r="K203" i="10" a="1"/>
  <c r="K203" i="10" s="1"/>
  <c r="H23" i="14"/>
  <c r="K76" i="10" a="1"/>
  <c r="K76" i="10" s="1"/>
  <c r="H10" i="16"/>
  <c r="K113" i="10" a="1"/>
  <c r="K113" i="10" s="1"/>
  <c r="H23" i="16"/>
  <c r="K126" i="10" a="1"/>
  <c r="K126" i="10" s="1"/>
  <c r="H23" i="18"/>
  <c r="K151" i="10" a="1"/>
  <c r="K151" i="10" s="1"/>
  <c r="H16" i="12"/>
  <c r="K19" i="10" a="1"/>
  <c r="K19" i="10" s="1"/>
  <c r="H18" i="15"/>
  <c r="K96" i="10" a="1"/>
  <c r="K96" i="10" s="1"/>
  <c r="H21" i="14"/>
  <c r="K74" i="10" a="1"/>
  <c r="K74" i="10" s="1"/>
  <c r="H3" i="12"/>
  <c r="K6" i="10" a="1"/>
  <c r="K6" i="10" s="1"/>
  <c r="H13" i="19"/>
  <c r="K191" i="10" a="1"/>
  <c r="K191" i="10" s="1"/>
  <c r="H8" i="18"/>
  <c r="K136" i="10" a="1"/>
  <c r="K136" i="10" s="1"/>
  <c r="H12" i="19"/>
  <c r="K190" i="10" a="1"/>
  <c r="K190" i="10" s="1"/>
  <c r="H3" i="20"/>
  <c r="K156" i="10" a="1"/>
  <c r="K156" i="10" s="1"/>
  <c r="H17" i="19"/>
  <c r="K195" i="10" a="1"/>
  <c r="K195" i="10" s="1"/>
  <c r="H5" i="14"/>
  <c r="K58" i="10" a="1"/>
  <c r="K58" i="10" s="1"/>
  <c r="H18" i="18"/>
  <c r="K146" i="10" a="1"/>
  <c r="K146" i="10" s="1"/>
  <c r="H21" i="12"/>
  <c r="K24" i="10" a="1"/>
  <c r="K24" i="10" s="1"/>
  <c r="H13" i="13"/>
  <c r="K41" i="10" a="1"/>
  <c r="K41" i="10" s="1"/>
  <c r="H17" i="15"/>
  <c r="K95" i="10" a="1"/>
  <c r="K95" i="10" s="1"/>
  <c r="H11" i="16"/>
  <c r="K114" i="10" a="1"/>
  <c r="K114" i="10" s="1"/>
  <c r="G7" i="12"/>
  <c r="J10" i="10" a="1"/>
  <c r="J10" i="10" s="1"/>
  <c r="H21" i="15"/>
  <c r="K99" i="10" a="1"/>
  <c r="K99" i="10" s="1"/>
  <c r="H11" i="20"/>
  <c r="K164" i="10" a="1"/>
  <c r="K164" i="10" s="1"/>
  <c r="H12" i="15"/>
  <c r="K90" i="10" a="1"/>
  <c r="K90" i="10" s="1"/>
  <c r="H18" i="13"/>
  <c r="K46" i="10" a="1"/>
  <c r="K46" i="10" s="1"/>
  <c r="H3" i="18"/>
  <c r="K131" i="10" a="1"/>
  <c r="K131" i="10" s="1"/>
  <c r="H11" i="14"/>
  <c r="K64" i="10" a="1"/>
  <c r="K64" i="10" s="1"/>
  <c r="H4" i="19"/>
  <c r="K182" i="10" a="1"/>
  <c r="K182" i="10" s="1"/>
  <c r="H25" i="14"/>
  <c r="K78" i="10" a="1"/>
  <c r="K78" i="10" s="1"/>
  <c r="H7" i="16"/>
  <c r="K110" i="10" a="1"/>
  <c r="K110" i="10" s="1"/>
  <c r="H2" i="20"/>
  <c r="K155" i="10" a="1"/>
  <c r="K155" i="10" s="1"/>
  <c r="H25" i="13"/>
  <c r="K53" i="10" a="1"/>
  <c r="K53" i="10" s="1"/>
  <c r="H23" i="13"/>
  <c r="K51" i="10" a="1"/>
  <c r="K51" i="10" s="1"/>
  <c r="H25" i="18"/>
  <c r="K153" i="10" a="1"/>
  <c r="K153" i="10" s="1"/>
  <c r="H10" i="15"/>
  <c r="K88" i="10" a="1"/>
  <c r="K88" i="10" s="1"/>
  <c r="H13" i="20"/>
  <c r="K166" i="10" a="1"/>
  <c r="K166" i="10" s="1"/>
  <c r="H16" i="13"/>
  <c r="K44" i="10" a="1"/>
  <c r="K44" i="10" s="1"/>
  <c r="H13" i="18"/>
  <c r="K141" i="10" a="1"/>
  <c r="K141" i="10" s="1"/>
  <c r="H9" i="16"/>
  <c r="K112" i="10" a="1"/>
  <c r="K112" i="10" s="1"/>
  <c r="H17" i="14"/>
  <c r="K70" i="10" a="1"/>
  <c r="K70" i="10" s="1"/>
  <c r="H16" i="15"/>
  <c r="K94" i="10" a="1"/>
  <c r="K94" i="10" s="1"/>
  <c r="H9" i="13"/>
  <c r="K37" i="10" a="1"/>
  <c r="K37" i="10" s="1"/>
  <c r="I9" i="13" l="1"/>
  <c r="L37" i="10" a="1"/>
  <c r="L37" i="10" s="1"/>
  <c r="I25" i="13"/>
  <c r="L53" i="10" a="1"/>
  <c r="L53" i="10" s="1"/>
  <c r="I21" i="15"/>
  <c r="L99" i="10" a="1"/>
  <c r="L99" i="10" s="1"/>
  <c r="I12" i="19"/>
  <c r="L190" i="10" a="1"/>
  <c r="L190" i="10" s="1"/>
  <c r="I23" i="14"/>
  <c r="L76" i="10" a="1"/>
  <c r="L76" i="10" s="1"/>
  <c r="I2" i="16"/>
  <c r="L105" i="10" a="1"/>
  <c r="L105" i="10" s="1"/>
  <c r="I20" i="14"/>
  <c r="L73" i="10" a="1"/>
  <c r="L73" i="10" s="1"/>
  <c r="I20" i="16"/>
  <c r="L123" i="10" a="1"/>
  <c r="L123" i="10" s="1"/>
  <c r="I11" i="13"/>
  <c r="L39" i="10" a="1"/>
  <c r="L39" i="10" s="1"/>
  <c r="I6" i="20"/>
  <c r="L159" i="10" a="1"/>
  <c r="L159" i="10" s="1"/>
  <c r="I5" i="18"/>
  <c r="L133" i="10" a="1"/>
  <c r="L133" i="10" s="1"/>
  <c r="I5" i="13"/>
  <c r="L33" i="10" a="1"/>
  <c r="L33" i="10" s="1"/>
  <c r="I3" i="15"/>
  <c r="L81" i="10" a="1"/>
  <c r="L81" i="10" s="1"/>
  <c r="I18" i="12"/>
  <c r="L21" i="10" a="1"/>
  <c r="L21" i="10" s="1"/>
  <c r="I21" i="19"/>
  <c r="L199" i="10" a="1"/>
  <c r="L199" i="10" s="1"/>
  <c r="I11" i="12"/>
  <c r="L14" i="10" a="1"/>
  <c r="L14" i="10" s="1"/>
  <c r="I23" i="20"/>
  <c r="L176" i="10" a="1"/>
  <c r="L176" i="10" s="1"/>
  <c r="I12" i="16"/>
  <c r="L115" i="10" a="1"/>
  <c r="L115" i="10" s="1"/>
  <c r="I16" i="16"/>
  <c r="L119" i="10" a="1"/>
  <c r="L119" i="10" s="1"/>
  <c r="I5" i="12"/>
  <c r="L8" i="10" a="1"/>
  <c r="L8" i="10" s="1"/>
  <c r="I16" i="15"/>
  <c r="L94" i="10" a="1"/>
  <c r="L94" i="10" s="1"/>
  <c r="I2" i="20"/>
  <c r="L155" i="10" a="1"/>
  <c r="L155" i="10" s="1"/>
  <c r="H7" i="12"/>
  <c r="K10" i="10" a="1"/>
  <c r="K10" i="10" s="1"/>
  <c r="I8" i="18"/>
  <c r="L136" i="10" a="1"/>
  <c r="L136" i="10" s="1"/>
  <c r="I25" i="19"/>
  <c r="L203" i="10" a="1"/>
  <c r="L203" i="10" s="1"/>
  <c r="I18" i="16"/>
  <c r="L121" i="10" a="1"/>
  <c r="L121" i="10" s="1"/>
  <c r="I5" i="20"/>
  <c r="L158" i="10" a="1"/>
  <c r="L158" i="10" s="1"/>
  <c r="I24" i="14"/>
  <c r="L77" i="10" a="1"/>
  <c r="L77" i="10" s="1"/>
  <c r="I8" i="13"/>
  <c r="L36" i="10" a="1"/>
  <c r="L36" i="10" s="1"/>
  <c r="I10" i="20"/>
  <c r="L163" i="10" a="1"/>
  <c r="L163" i="10" s="1"/>
  <c r="I20" i="18"/>
  <c r="L148" i="10" a="1"/>
  <c r="L148" i="10" s="1"/>
  <c r="I6" i="14"/>
  <c r="L59" i="10" a="1"/>
  <c r="L59" i="10" s="1"/>
  <c r="I11" i="15"/>
  <c r="L89" i="10" a="1"/>
  <c r="L89" i="10" s="1"/>
  <c r="I26" i="13"/>
  <c r="L54" i="10" a="1"/>
  <c r="L54" i="10" s="1"/>
  <c r="I19" i="14"/>
  <c r="L72" i="10" a="1"/>
  <c r="L72" i="10" s="1"/>
  <c r="I11" i="19"/>
  <c r="L189" i="10" a="1"/>
  <c r="L189" i="10" s="1"/>
  <c r="I10" i="12"/>
  <c r="L13" i="10" a="1"/>
  <c r="L13" i="10" s="1"/>
  <c r="I19" i="16"/>
  <c r="L122" i="10" a="1"/>
  <c r="L122" i="10" s="1"/>
  <c r="I8" i="15"/>
  <c r="L86" i="10" a="1"/>
  <c r="L86" i="10" s="1"/>
  <c r="I17" i="18"/>
  <c r="L145" i="10" a="1"/>
  <c r="L145" i="10" s="1"/>
  <c r="I13" i="19"/>
  <c r="L191" i="10" a="1"/>
  <c r="L191" i="10" s="1"/>
  <c r="I14" i="14"/>
  <c r="L67" i="10" a="1"/>
  <c r="L67" i="10" s="1"/>
  <c r="I20" i="20"/>
  <c r="L173" i="10" a="1"/>
  <c r="L173" i="10" s="1"/>
  <c r="I19" i="12"/>
  <c r="L22" i="10" a="1"/>
  <c r="L22" i="10" s="1"/>
  <c r="I7" i="15"/>
  <c r="L85" i="10" a="1"/>
  <c r="L85" i="10" s="1"/>
  <c r="I23" i="15"/>
  <c r="L101" i="10" a="1"/>
  <c r="L101" i="10" s="1"/>
  <c r="I14" i="20"/>
  <c r="L167" i="10" a="1"/>
  <c r="L167" i="10" s="1"/>
  <c r="I9" i="14"/>
  <c r="L62" i="10" a="1"/>
  <c r="L62" i="10" s="1"/>
  <c r="I3" i="14"/>
  <c r="L56" i="10" a="1"/>
  <c r="L56" i="10" s="1"/>
  <c r="I5" i="15"/>
  <c r="L83" i="10" a="1"/>
  <c r="L83" i="10" s="1"/>
  <c r="I8" i="16"/>
  <c r="L111" i="10" a="1"/>
  <c r="L111" i="10" s="1"/>
  <c r="I17" i="20"/>
  <c r="L170" i="10" a="1"/>
  <c r="L170" i="10" s="1"/>
  <c r="I11" i="16"/>
  <c r="L114" i="10" a="1"/>
  <c r="L114" i="10" s="1"/>
  <c r="H6" i="12"/>
  <c r="K9" i="10" a="1"/>
  <c r="K9" i="10" s="1"/>
  <c r="I8" i="19"/>
  <c r="L186" i="10" a="1"/>
  <c r="L186" i="10" s="1"/>
  <c r="I14" i="13"/>
  <c r="L42" i="10" a="1"/>
  <c r="L42" i="10" s="1"/>
  <c r="I2" i="19"/>
  <c r="L180" i="10" a="1"/>
  <c r="L180" i="10" s="1"/>
  <c r="I15" i="14"/>
  <c r="L68" i="10" a="1"/>
  <c r="L68" i="10" s="1"/>
  <c r="I17" i="14"/>
  <c r="L70" i="10" a="1"/>
  <c r="L70" i="10" s="1"/>
  <c r="I25" i="14"/>
  <c r="L78" i="10" a="1"/>
  <c r="L78" i="10" s="1"/>
  <c r="I3" i="12"/>
  <c r="L6" i="10" a="1"/>
  <c r="L6" i="10" s="1"/>
  <c r="I22" i="19"/>
  <c r="L200" i="10" a="1"/>
  <c r="L200" i="10" s="1"/>
  <c r="I15" i="20"/>
  <c r="L168" i="10" a="1"/>
  <c r="L168" i="10" s="1"/>
  <c r="I2" i="12"/>
  <c r="L5" i="10" a="1"/>
  <c r="L5" i="10" s="1"/>
  <c r="I18" i="20"/>
  <c r="L171" i="10" a="1"/>
  <c r="L171" i="10" s="1"/>
  <c r="I25" i="16"/>
  <c r="L128" i="10" a="1"/>
  <c r="L128" i="10" s="1"/>
  <c r="I18" i="19"/>
  <c r="L196" i="10" a="1"/>
  <c r="L196" i="10" s="1"/>
  <c r="I20" i="19"/>
  <c r="L198" i="10" a="1"/>
  <c r="L198" i="10" s="1"/>
  <c r="I4" i="14"/>
  <c r="L57" i="10" a="1"/>
  <c r="L57" i="10" s="1"/>
  <c r="I18" i="14"/>
  <c r="L71" i="10" a="1"/>
  <c r="L71" i="10" s="1"/>
  <c r="I25" i="15"/>
  <c r="L103" i="10" a="1"/>
  <c r="L103" i="10" s="1"/>
  <c r="I4" i="13"/>
  <c r="L32" i="10" a="1"/>
  <c r="L32" i="10" s="1"/>
  <c r="I7" i="16"/>
  <c r="L110" i="10" a="1"/>
  <c r="L110" i="10" s="1"/>
  <c r="I9" i="16"/>
  <c r="L112" i="10" a="1"/>
  <c r="L112" i="10" s="1"/>
  <c r="I17" i="15"/>
  <c r="L95" i="10" a="1"/>
  <c r="L95" i="10" s="1"/>
  <c r="I24" i="12"/>
  <c r="L27" i="10" a="1"/>
  <c r="L27" i="10" s="1"/>
  <c r="I21" i="13"/>
  <c r="L49" i="10" a="1"/>
  <c r="L49" i="10" s="1"/>
  <c r="I24" i="13"/>
  <c r="L52" i="10" a="1"/>
  <c r="L52" i="10" s="1"/>
  <c r="I16" i="20"/>
  <c r="L169" i="10" a="1"/>
  <c r="L169" i="10" s="1"/>
  <c r="I4" i="15"/>
  <c r="L82" i="10" a="1"/>
  <c r="L82" i="10" s="1"/>
  <c r="I13" i="18"/>
  <c r="L141" i="10" a="1"/>
  <c r="L141" i="10" s="1"/>
  <c r="I13" i="13"/>
  <c r="L41" i="10" a="1"/>
  <c r="L41" i="10" s="1"/>
  <c r="I22" i="20"/>
  <c r="L175" i="10" a="1"/>
  <c r="L175" i="10" s="1"/>
  <c r="I10" i="13"/>
  <c r="L38" i="10" a="1"/>
  <c r="L38" i="10" s="1"/>
  <c r="I6" i="15"/>
  <c r="L84" i="10" a="1"/>
  <c r="L84" i="10" s="1"/>
  <c r="I15" i="12"/>
  <c r="L18" i="10" a="1"/>
  <c r="L18" i="10" s="1"/>
  <c r="I3" i="13"/>
  <c r="L31" i="10" a="1"/>
  <c r="L31" i="10" s="1"/>
  <c r="I4" i="16"/>
  <c r="L107" i="10" a="1"/>
  <c r="L107" i="10" s="1"/>
  <c r="I9" i="19"/>
  <c r="L187" i="10" a="1"/>
  <c r="L187" i="10" s="1"/>
  <c r="I20" i="13"/>
  <c r="L48" i="10" a="1"/>
  <c r="L48" i="10" s="1"/>
  <c r="I14" i="12"/>
  <c r="L17" i="10" a="1"/>
  <c r="L17" i="10" s="1"/>
  <c r="I9" i="15"/>
  <c r="L87" i="10" a="1"/>
  <c r="L87" i="10" s="1"/>
  <c r="I7" i="14"/>
  <c r="L60" i="10" a="1"/>
  <c r="L60" i="10" s="1"/>
  <c r="I24" i="20"/>
  <c r="L177" i="10" a="1"/>
  <c r="L177" i="10" s="1"/>
  <c r="I25" i="12"/>
  <c r="L28" i="10" a="1"/>
  <c r="L28" i="10" s="1"/>
  <c r="I4" i="19"/>
  <c r="L182" i="10" a="1"/>
  <c r="L182" i="10" s="1"/>
  <c r="I21" i="14"/>
  <c r="L74" i="10" a="1"/>
  <c r="L74" i="10" s="1"/>
  <c r="I12" i="13"/>
  <c r="L40" i="10" a="1"/>
  <c r="L40" i="10" s="1"/>
  <c r="I9" i="18"/>
  <c r="L137" i="10" a="1"/>
  <c r="L137" i="10" s="1"/>
  <c r="H23" i="12"/>
  <c r="K26" i="10" a="1"/>
  <c r="K26" i="10" s="1"/>
  <c r="I16" i="13"/>
  <c r="L44" i="10" a="1"/>
  <c r="L44" i="10" s="1"/>
  <c r="I11" i="14"/>
  <c r="L64" i="10" a="1"/>
  <c r="L64" i="10" s="1"/>
  <c r="I21" i="12"/>
  <c r="L24" i="10" a="1"/>
  <c r="L24" i="10" s="1"/>
  <c r="I18" i="15"/>
  <c r="L96" i="10" a="1"/>
  <c r="L96" i="10" s="1"/>
  <c r="I16" i="14"/>
  <c r="L69" i="10" a="1"/>
  <c r="L69" i="10" s="1"/>
  <c r="I2" i="13"/>
  <c r="L30" i="10" a="1"/>
  <c r="L30" i="10" s="1"/>
  <c r="I21" i="18"/>
  <c r="L149" i="10" a="1"/>
  <c r="L149" i="10" s="1"/>
  <c r="I20" i="15"/>
  <c r="L98" i="10" a="1"/>
  <c r="L98" i="10" s="1"/>
  <c r="I22" i="16"/>
  <c r="L125" i="10" a="1"/>
  <c r="L125" i="10" s="1"/>
  <c r="H17" i="12"/>
  <c r="K20" i="10" a="1"/>
  <c r="K20" i="10" s="1"/>
  <c r="I19" i="18"/>
  <c r="L147" i="10" a="1"/>
  <c r="L147" i="10" s="1"/>
  <c r="I6" i="19"/>
  <c r="L184" i="10" a="1"/>
  <c r="L184" i="10" s="1"/>
  <c r="I14" i="15"/>
  <c r="L92" i="10" a="1"/>
  <c r="L92" i="10" s="1"/>
  <c r="I26" i="20"/>
  <c r="L179" i="10" a="1"/>
  <c r="L179" i="10" s="1"/>
  <c r="I23" i="19"/>
  <c r="L201" i="10" a="1"/>
  <c r="L201" i="10" s="1"/>
  <c r="I20" i="12"/>
  <c r="L23" i="10" a="1"/>
  <c r="L23" i="10" s="1"/>
  <c r="I14" i="19"/>
  <c r="L192" i="10" a="1"/>
  <c r="L192" i="10" s="1"/>
  <c r="I26" i="16"/>
  <c r="L129" i="10" a="1"/>
  <c r="L129" i="10" s="1"/>
  <c r="I9" i="20"/>
  <c r="L162" i="10" a="1"/>
  <c r="L162" i="10" s="1"/>
  <c r="I22" i="12"/>
  <c r="L25" i="10" a="1"/>
  <c r="L25" i="10" s="1"/>
  <c r="I16" i="12"/>
  <c r="L19" i="10" a="1"/>
  <c r="L19" i="10" s="1"/>
  <c r="I6" i="13"/>
  <c r="L34" i="10" a="1"/>
  <c r="L34" i="10" s="1"/>
  <c r="I15" i="15"/>
  <c r="L93" i="10" a="1"/>
  <c r="L93" i="10" s="1"/>
  <c r="I12" i="14"/>
  <c r="L65" i="10" a="1"/>
  <c r="L65" i="10" s="1"/>
  <c r="I16" i="19"/>
  <c r="L194" i="10" a="1"/>
  <c r="L194" i="10" s="1"/>
  <c r="H8" i="12"/>
  <c r="K11" i="10" a="1"/>
  <c r="K11" i="10" s="1"/>
  <c r="I7" i="18"/>
  <c r="L135" i="10" a="1"/>
  <c r="L135" i="10" s="1"/>
  <c r="I2" i="18"/>
  <c r="L130" i="10" a="1"/>
  <c r="L130" i="10" s="1"/>
  <c r="I19" i="13"/>
  <c r="L47" i="10" a="1"/>
  <c r="L47" i="10" s="1"/>
  <c r="I19" i="20"/>
  <c r="L172" i="10" a="1"/>
  <c r="L172" i="10" s="1"/>
  <c r="I4" i="20"/>
  <c r="L157" i="10" a="1"/>
  <c r="L157" i="10" s="1"/>
  <c r="I22" i="18"/>
  <c r="L150" i="10" a="1"/>
  <c r="L150" i="10" s="1"/>
  <c r="I13" i="20"/>
  <c r="L166" i="10" a="1"/>
  <c r="L166" i="10" s="1"/>
  <c r="I18" i="18"/>
  <c r="L146" i="10" a="1"/>
  <c r="L146" i="10" s="1"/>
  <c r="I24" i="19"/>
  <c r="L202" i="10" a="1"/>
  <c r="L202" i="10" s="1"/>
  <c r="I24" i="16"/>
  <c r="L127" i="10" a="1"/>
  <c r="L127" i="10" s="1"/>
  <c r="I10" i="15"/>
  <c r="L88" i="10" a="1"/>
  <c r="L88" i="10" s="1"/>
  <c r="I18" i="13"/>
  <c r="L46" i="10" a="1"/>
  <c r="L46" i="10" s="1"/>
  <c r="I5" i="14"/>
  <c r="L58" i="10" a="1"/>
  <c r="L58" i="10" s="1"/>
  <c r="I23" i="18"/>
  <c r="L151" i="10" a="1"/>
  <c r="L151" i="10" s="1"/>
  <c r="I13" i="15"/>
  <c r="L91" i="10" a="1"/>
  <c r="L91" i="10" s="1"/>
  <c r="I17" i="16"/>
  <c r="L120" i="10" a="1"/>
  <c r="L120" i="10" s="1"/>
  <c r="I13" i="14"/>
  <c r="L66" i="10" a="1"/>
  <c r="L66" i="10" s="1"/>
  <c r="I22" i="13"/>
  <c r="L50" i="10" a="1"/>
  <c r="L50" i="10" s="1"/>
  <c r="I13" i="12"/>
  <c r="L16" i="10" a="1"/>
  <c r="L16" i="10" s="1"/>
  <c r="I26" i="15"/>
  <c r="L104" i="10" a="1"/>
  <c r="L104" i="10" s="1"/>
  <c r="I8" i="14"/>
  <c r="L61" i="10" a="1"/>
  <c r="L61" i="10" s="1"/>
  <c r="I6" i="16"/>
  <c r="L109" i="10" a="1"/>
  <c r="L109" i="10" s="1"/>
  <c r="I25" i="20"/>
  <c r="L178" i="10" a="1"/>
  <c r="L178" i="10" s="1"/>
  <c r="I10" i="14"/>
  <c r="L63" i="10" a="1"/>
  <c r="L63" i="10" s="1"/>
  <c r="I15" i="13"/>
  <c r="L43" i="10" a="1"/>
  <c r="L43" i="10" s="1"/>
  <c r="I16" i="18"/>
  <c r="L144" i="10" a="1"/>
  <c r="L144" i="10" s="1"/>
  <c r="I6" i="18"/>
  <c r="L134" i="10" a="1"/>
  <c r="L134" i="10" s="1"/>
  <c r="I13" i="16"/>
  <c r="L116" i="10" a="1"/>
  <c r="L116" i="10" s="1"/>
  <c r="I2" i="14"/>
  <c r="L55" i="10" a="1"/>
  <c r="L55" i="10" s="1"/>
  <c r="I26" i="14"/>
  <c r="L79" i="10" a="1"/>
  <c r="L79" i="10" s="1"/>
  <c r="I15" i="19"/>
  <c r="L193" i="10" a="1"/>
  <c r="L193" i="10" s="1"/>
  <c r="I7" i="19"/>
  <c r="L185" i="10" a="1"/>
  <c r="L185" i="10" s="1"/>
  <c r="I25" i="18"/>
  <c r="L153" i="10" a="1"/>
  <c r="L153" i="10" s="1"/>
  <c r="I12" i="15"/>
  <c r="L90" i="10" a="1"/>
  <c r="L90" i="10" s="1"/>
  <c r="I17" i="19"/>
  <c r="L195" i="10" a="1"/>
  <c r="L195" i="10" s="1"/>
  <c r="I23" i="16"/>
  <c r="L126" i="10" a="1"/>
  <c r="L126" i="10" s="1"/>
  <c r="I3" i="19"/>
  <c r="L181" i="10" a="1"/>
  <c r="L181" i="10" s="1"/>
  <c r="I12" i="18"/>
  <c r="L140" i="10" a="1"/>
  <c r="L140" i="10" s="1"/>
  <c r="I7" i="20"/>
  <c r="L160" i="10" a="1"/>
  <c r="L160" i="10" s="1"/>
  <c r="I21" i="20"/>
  <c r="L174" i="10" a="1"/>
  <c r="L174" i="10" s="1"/>
  <c r="I8" i="20"/>
  <c r="L161" i="10" a="1"/>
  <c r="L161" i="10" s="1"/>
  <c r="I24" i="15"/>
  <c r="L102" i="10" a="1"/>
  <c r="L102" i="10" s="1"/>
  <c r="I15" i="16"/>
  <c r="L118" i="10" a="1"/>
  <c r="L118" i="10" s="1"/>
  <c r="I22" i="15"/>
  <c r="L100" i="10" a="1"/>
  <c r="L100" i="10" s="1"/>
  <c r="I3" i="16"/>
  <c r="L106" i="10" a="1"/>
  <c r="L106" i="10" s="1"/>
  <c r="I14" i="16"/>
  <c r="L117" i="10" a="1"/>
  <c r="L117" i="10" s="1"/>
  <c r="I10" i="18"/>
  <c r="L138" i="10" a="1"/>
  <c r="L138" i="10" s="1"/>
  <c r="I22" i="14"/>
  <c r="L75" i="10" a="1"/>
  <c r="L75" i="10" s="1"/>
  <c r="I26" i="18"/>
  <c r="L154" i="10" a="1"/>
  <c r="L154" i="10" s="1"/>
  <c r="I2" i="15"/>
  <c r="L80" i="10" a="1"/>
  <c r="L80" i="10" s="1"/>
  <c r="I19" i="19"/>
  <c r="L197" i="10" a="1"/>
  <c r="L197" i="10" s="1"/>
  <c r="I11" i="18"/>
  <c r="L139" i="10" a="1"/>
  <c r="L139" i="10" s="1"/>
  <c r="I3" i="18"/>
  <c r="L131" i="10" a="1"/>
  <c r="L131" i="10" s="1"/>
  <c r="I12" i="20"/>
  <c r="L165" i="10" a="1"/>
  <c r="L165" i="10" s="1"/>
  <c r="I23" i="13"/>
  <c r="L51" i="10" a="1"/>
  <c r="L51" i="10" s="1"/>
  <c r="I11" i="20"/>
  <c r="L164" i="10" a="1"/>
  <c r="L164" i="10" s="1"/>
  <c r="I3" i="20"/>
  <c r="L156" i="10" a="1"/>
  <c r="L156" i="10" s="1"/>
  <c r="I10" i="16"/>
  <c r="L113" i="10" a="1"/>
  <c r="L113" i="10" s="1"/>
  <c r="I4" i="12"/>
  <c r="L7" i="10" a="1"/>
  <c r="L7" i="10" s="1"/>
  <c r="I21" i="16"/>
  <c r="L124" i="10" a="1"/>
  <c r="L124" i="10" s="1"/>
  <c r="I4" i="18"/>
  <c r="L132" i="10" a="1"/>
  <c r="L132" i="10" s="1"/>
  <c r="I24" i="18"/>
  <c r="L152" i="10" a="1"/>
  <c r="L152" i="10" s="1"/>
  <c r="I19" i="15"/>
  <c r="L97" i="10" a="1"/>
  <c r="L97" i="10" s="1"/>
  <c r="I15" i="18"/>
  <c r="L143" i="10" a="1"/>
  <c r="L143" i="10" s="1"/>
  <c r="I9" i="12"/>
  <c r="L12" i="10" a="1"/>
  <c r="L12" i="10" s="1"/>
  <c r="I26" i="19"/>
  <c r="L204" i="10" a="1"/>
  <c r="L204" i="10" s="1"/>
  <c r="I17" i="13"/>
  <c r="L45" i="10" a="1"/>
  <c r="L45" i="10" s="1"/>
  <c r="I10" i="19"/>
  <c r="L188" i="10" a="1"/>
  <c r="L188" i="10" s="1"/>
  <c r="I5" i="19"/>
  <c r="L183" i="10" a="1"/>
  <c r="L183" i="10" s="1"/>
  <c r="I7" i="13"/>
  <c r="L35" i="10" a="1"/>
  <c r="L35" i="10" s="1"/>
  <c r="I14" i="18"/>
  <c r="L142" i="10" a="1"/>
  <c r="L142" i="10" s="1"/>
  <c r="I26" i="12"/>
  <c r="L29" i="10" a="1"/>
  <c r="L29" i="10" s="1"/>
  <c r="I12" i="12"/>
  <c r="L15" i="10" a="1"/>
  <c r="L15" i="10" s="1"/>
  <c r="I5" i="16"/>
  <c r="L108" i="10" a="1"/>
  <c r="L108" i="10" s="1"/>
  <c r="J26" i="19" l="1"/>
  <c r="M204" i="10" a="1"/>
  <c r="M204" i="10" s="1"/>
  <c r="J16" i="18"/>
  <c r="M144" i="10" a="1"/>
  <c r="M144" i="10" s="1"/>
  <c r="J5" i="16"/>
  <c r="M108" i="10" a="1"/>
  <c r="M108" i="10" s="1"/>
  <c r="J15" i="18"/>
  <c r="M143" i="10" a="1"/>
  <c r="M143" i="10" s="1"/>
  <c r="J12" i="20"/>
  <c r="M165" i="10" a="1"/>
  <c r="M165" i="10" s="1"/>
  <c r="J22" i="15"/>
  <c r="M100" i="10" a="1"/>
  <c r="M100" i="10" s="1"/>
  <c r="J12" i="15"/>
  <c r="M90" i="10" a="1"/>
  <c r="M90" i="10" s="1"/>
  <c r="J10" i="14"/>
  <c r="M63" i="10" a="1"/>
  <c r="M63" i="10" s="1"/>
  <c r="J23" i="18"/>
  <c r="M151" i="10" a="1"/>
  <c r="M151" i="10" s="1"/>
  <c r="J19" i="20"/>
  <c r="M172" i="10" a="1"/>
  <c r="M172" i="10" s="1"/>
  <c r="J22" i="12"/>
  <c r="M25" i="10" a="1"/>
  <c r="M25" i="10" s="1"/>
  <c r="I17" i="12"/>
  <c r="L20" i="10" a="1"/>
  <c r="L20" i="10" s="1"/>
  <c r="I23" i="12"/>
  <c r="L26" i="10" a="1"/>
  <c r="L26" i="10" s="1"/>
  <c r="J20" i="13"/>
  <c r="M48" i="10" a="1"/>
  <c r="M48" i="10" s="1"/>
  <c r="J4" i="15"/>
  <c r="M82" i="10" a="1"/>
  <c r="M82" i="10" s="1"/>
  <c r="J18" i="14"/>
  <c r="M71" i="10" a="1"/>
  <c r="M71" i="10" s="1"/>
  <c r="J25" i="14"/>
  <c r="M78" i="10" a="1"/>
  <c r="M78" i="10" s="1"/>
  <c r="J5" i="15"/>
  <c r="M83" i="10" a="1"/>
  <c r="M83" i="10" s="1"/>
  <c r="J17" i="18"/>
  <c r="M145" i="10" a="1"/>
  <c r="M145" i="10" s="1"/>
  <c r="J10" i="20"/>
  <c r="M163" i="10" a="1"/>
  <c r="M163" i="10" s="1"/>
  <c r="J5" i="12"/>
  <c r="M8" i="10" a="1"/>
  <c r="M8" i="10" s="1"/>
  <c r="J6" i="20"/>
  <c r="M159" i="10" a="1"/>
  <c r="M159" i="10" s="1"/>
  <c r="J12" i="12"/>
  <c r="M15" i="10" a="1"/>
  <c r="M15" i="10" s="1"/>
  <c r="J19" i="15"/>
  <c r="M97" i="10" a="1"/>
  <c r="M97" i="10" s="1"/>
  <c r="J3" i="18"/>
  <c r="M131" i="10" a="1"/>
  <c r="M131" i="10" s="1"/>
  <c r="J15" i="16"/>
  <c r="M118" i="10" a="1"/>
  <c r="M118" i="10" s="1"/>
  <c r="J25" i="18"/>
  <c r="M153" i="10" a="1"/>
  <c r="M153" i="10" s="1"/>
  <c r="J25" i="20"/>
  <c r="M178" i="10" a="1"/>
  <c r="M178" i="10" s="1"/>
  <c r="J5" i="14"/>
  <c r="M58" i="10" a="1"/>
  <c r="M58" i="10" s="1"/>
  <c r="J19" i="13"/>
  <c r="M47" i="10" a="1"/>
  <c r="M47" i="10" s="1"/>
  <c r="J9" i="20"/>
  <c r="M162" i="10" a="1"/>
  <c r="M162" i="10" s="1"/>
  <c r="J22" i="16"/>
  <c r="M125" i="10" a="1"/>
  <c r="M125" i="10" s="1"/>
  <c r="J9" i="18"/>
  <c r="M137" i="10" a="1"/>
  <c r="M137" i="10" s="1"/>
  <c r="J9" i="19"/>
  <c r="M187" i="10" a="1"/>
  <c r="M187" i="10" s="1"/>
  <c r="J16" i="20"/>
  <c r="M169" i="10" a="1"/>
  <c r="M169" i="10" s="1"/>
  <c r="J4" i="14"/>
  <c r="M57" i="10" a="1"/>
  <c r="M57" i="10" s="1"/>
  <c r="J17" i="14"/>
  <c r="M70" i="10" a="1"/>
  <c r="M70" i="10" s="1"/>
  <c r="J3" i="14"/>
  <c r="M56" i="10" a="1"/>
  <c r="M56" i="10" s="1"/>
  <c r="J8" i="15"/>
  <c r="M86" i="10" a="1"/>
  <c r="M86" i="10" s="1"/>
  <c r="J8" i="13"/>
  <c r="M36" i="10" a="1"/>
  <c r="M36" i="10" s="1"/>
  <c r="J16" i="16"/>
  <c r="M119" i="10" a="1"/>
  <c r="M119" i="10" s="1"/>
  <c r="J11" i="13"/>
  <c r="M39" i="10" a="1"/>
  <c r="M39" i="10" s="1"/>
  <c r="J11" i="18"/>
  <c r="M139" i="10" a="1"/>
  <c r="M139" i="10" s="1"/>
  <c r="J12" i="13"/>
  <c r="M40" i="10" a="1"/>
  <c r="M40" i="10" s="1"/>
  <c r="J9" i="14"/>
  <c r="M62" i="10" a="1"/>
  <c r="M62" i="10" s="1"/>
  <c r="J24" i="14"/>
  <c r="M77" i="10" a="1"/>
  <c r="M77" i="10" s="1"/>
  <c r="J20" i="16"/>
  <c r="M123" i="10" a="1"/>
  <c r="M123" i="10" s="1"/>
  <c r="J26" i="12"/>
  <c r="M29" i="10" a="1"/>
  <c r="M29" i="10" s="1"/>
  <c r="J26" i="16"/>
  <c r="M129" i="10" a="1"/>
  <c r="M129" i="10" s="1"/>
  <c r="J20" i="19"/>
  <c r="M198" i="10" a="1"/>
  <c r="M198" i="10" s="1"/>
  <c r="J19" i="16"/>
  <c r="M122" i="10" a="1"/>
  <c r="M122" i="10" s="1"/>
  <c r="J12" i="16"/>
  <c r="M115" i="10" a="1"/>
  <c r="M115" i="10" s="1"/>
  <c r="J24" i="18"/>
  <c r="M152" i="10" a="1"/>
  <c r="M152" i="10" s="1"/>
  <c r="J20" i="15"/>
  <c r="M98" i="10" a="1"/>
  <c r="M98" i="10" s="1"/>
  <c r="J14" i="18"/>
  <c r="M142" i="10" a="1"/>
  <c r="M142" i="10" s="1"/>
  <c r="J8" i="20"/>
  <c r="M161" i="10" a="1"/>
  <c r="M161" i="10" s="1"/>
  <c r="J8" i="14"/>
  <c r="M61" i="10" a="1"/>
  <c r="M61" i="10" s="1"/>
  <c r="J7" i="18"/>
  <c r="M135" i="10" a="1"/>
  <c r="M135" i="10" s="1"/>
  <c r="J14" i="19"/>
  <c r="M192" i="10" a="1"/>
  <c r="M192" i="10" s="1"/>
  <c r="J21" i="14"/>
  <c r="M74" i="10" a="1"/>
  <c r="M74" i="10" s="1"/>
  <c r="J3" i="13"/>
  <c r="M31" i="10" a="1"/>
  <c r="M31" i="10" s="1"/>
  <c r="J21" i="13"/>
  <c r="M49" i="10" a="1"/>
  <c r="M49" i="10" s="1"/>
  <c r="J18" i="19"/>
  <c r="M196" i="10" a="1"/>
  <c r="M196" i="10" s="1"/>
  <c r="J2" i="19"/>
  <c r="M180" i="10" a="1"/>
  <c r="M180" i="10" s="1"/>
  <c r="J14" i="20"/>
  <c r="M167" i="10" a="1"/>
  <c r="M167" i="10" s="1"/>
  <c r="J10" i="12"/>
  <c r="M13" i="10" a="1"/>
  <c r="M13" i="10" s="1"/>
  <c r="J5" i="20"/>
  <c r="M158" i="10" a="1"/>
  <c r="M158" i="10" s="1"/>
  <c r="J23" i="20"/>
  <c r="M176" i="10" a="1"/>
  <c r="M176" i="10" s="1"/>
  <c r="J20" i="14"/>
  <c r="M73" i="10" a="1"/>
  <c r="M73" i="10" s="1"/>
  <c r="J2" i="18"/>
  <c r="M130" i="10" a="1"/>
  <c r="M130" i="10" s="1"/>
  <c r="J21" i="18"/>
  <c r="M149" i="10" a="1"/>
  <c r="M149" i="10" s="1"/>
  <c r="J24" i="15"/>
  <c r="M102" i="10" a="1"/>
  <c r="M102" i="10" s="1"/>
  <c r="J24" i="13"/>
  <c r="M52" i="10" a="1"/>
  <c r="M52" i="10" s="1"/>
  <c r="J4" i="18"/>
  <c r="M132" i="10" a="1"/>
  <c r="M132" i="10" s="1"/>
  <c r="J15" i="19"/>
  <c r="M193" i="10" a="1"/>
  <c r="M193" i="10" s="1"/>
  <c r="J10" i="15"/>
  <c r="M88" i="10" a="1"/>
  <c r="M88" i="10" s="1"/>
  <c r="J7" i="13"/>
  <c r="M35" i="10" a="1"/>
  <c r="M35" i="10" s="1"/>
  <c r="J21" i="16"/>
  <c r="M124" i="10" a="1"/>
  <c r="M124" i="10" s="1"/>
  <c r="J2" i="15"/>
  <c r="M80" i="10" a="1"/>
  <c r="M80" i="10" s="1"/>
  <c r="J21" i="20"/>
  <c r="M174" i="10" a="1"/>
  <c r="M174" i="10" s="1"/>
  <c r="J26" i="14"/>
  <c r="M79" i="10" a="1"/>
  <c r="M79" i="10" s="1"/>
  <c r="J26" i="15"/>
  <c r="M104" i="10" a="1"/>
  <c r="M104" i="10" s="1"/>
  <c r="J24" i="16"/>
  <c r="M127" i="10" a="1"/>
  <c r="M127" i="10" s="1"/>
  <c r="I8" i="12"/>
  <c r="L11" i="10" a="1"/>
  <c r="L11" i="10" s="1"/>
  <c r="J20" i="12"/>
  <c r="M23" i="10" a="1"/>
  <c r="M23" i="10" s="1"/>
  <c r="J2" i="13"/>
  <c r="M30" i="10" a="1"/>
  <c r="M30" i="10" s="1"/>
  <c r="J4" i="19"/>
  <c r="M182" i="10" a="1"/>
  <c r="M182" i="10" s="1"/>
  <c r="J15" i="12"/>
  <c r="M18" i="10" a="1"/>
  <c r="M18" i="10" s="1"/>
  <c r="J24" i="12"/>
  <c r="M27" i="10" a="1"/>
  <c r="M27" i="10" s="1"/>
  <c r="J25" i="16"/>
  <c r="M128" i="10" a="1"/>
  <c r="M128" i="10" s="1"/>
  <c r="J14" i="13"/>
  <c r="M42" i="10" a="1"/>
  <c r="M42" i="10" s="1"/>
  <c r="J23" i="15"/>
  <c r="M101" i="10" a="1"/>
  <c r="M101" i="10" s="1"/>
  <c r="J11" i="19"/>
  <c r="M189" i="10" a="1"/>
  <c r="M189" i="10" s="1"/>
  <c r="J18" i="16"/>
  <c r="M121" i="10" a="1"/>
  <c r="M121" i="10" s="1"/>
  <c r="J11" i="12"/>
  <c r="M14" i="10" a="1"/>
  <c r="M14" i="10" s="1"/>
  <c r="J2" i="16"/>
  <c r="M105" i="10" a="1"/>
  <c r="M105" i="10" s="1"/>
  <c r="J15" i="14"/>
  <c r="M68" i="10" a="1"/>
  <c r="M68" i="10" s="1"/>
  <c r="J7" i="19"/>
  <c r="M185" i="10" a="1"/>
  <c r="M185" i="10" s="1"/>
  <c r="J4" i="16"/>
  <c r="M107" i="10" a="1"/>
  <c r="M107" i="10" s="1"/>
  <c r="J19" i="19"/>
  <c r="M197" i="10" a="1"/>
  <c r="M197" i="10" s="1"/>
  <c r="J5" i="19"/>
  <c r="M183" i="10" a="1"/>
  <c r="M183" i="10" s="1"/>
  <c r="J4" i="12"/>
  <c r="M7" i="10" a="1"/>
  <c r="M7" i="10" s="1"/>
  <c r="J26" i="18"/>
  <c r="M154" i="10" a="1"/>
  <c r="M154" i="10" s="1"/>
  <c r="J7" i="20"/>
  <c r="M160" i="10" a="1"/>
  <c r="M160" i="10" s="1"/>
  <c r="J2" i="14"/>
  <c r="M55" i="10" a="1"/>
  <c r="M55" i="10" s="1"/>
  <c r="J13" i="12"/>
  <c r="M16" i="10" a="1"/>
  <c r="M16" i="10" s="1"/>
  <c r="J24" i="19"/>
  <c r="M202" i="10" a="1"/>
  <c r="M202" i="10" s="1"/>
  <c r="J16" i="19"/>
  <c r="M194" i="10" a="1"/>
  <c r="M194" i="10" s="1"/>
  <c r="J23" i="19"/>
  <c r="M201" i="10" a="1"/>
  <c r="M201" i="10" s="1"/>
  <c r="J16" i="14"/>
  <c r="M69" i="10" a="1"/>
  <c r="M69" i="10" s="1"/>
  <c r="J25" i="12"/>
  <c r="M28" i="10" a="1"/>
  <c r="M28" i="10" s="1"/>
  <c r="J6" i="15"/>
  <c r="M84" i="10" a="1"/>
  <c r="M84" i="10" s="1"/>
  <c r="J17" i="15"/>
  <c r="M95" i="10" a="1"/>
  <c r="M95" i="10" s="1"/>
  <c r="J18" i="20"/>
  <c r="M171" i="10" a="1"/>
  <c r="M171" i="10" s="1"/>
  <c r="J8" i="19"/>
  <c r="M186" i="10" a="1"/>
  <c r="M186" i="10" s="1"/>
  <c r="J7" i="15"/>
  <c r="M85" i="10" a="1"/>
  <c r="M85" i="10" s="1"/>
  <c r="J19" i="14"/>
  <c r="M72" i="10" a="1"/>
  <c r="M72" i="10" s="1"/>
  <c r="J25" i="19"/>
  <c r="M203" i="10" a="1"/>
  <c r="M203" i="10" s="1"/>
  <c r="J21" i="19"/>
  <c r="M199" i="10" a="1"/>
  <c r="M199" i="10" s="1"/>
  <c r="J23" i="14"/>
  <c r="M76" i="10" a="1"/>
  <c r="M76" i="10" s="1"/>
  <c r="J10" i="16"/>
  <c r="M113" i="10" a="1"/>
  <c r="M113" i="10" s="1"/>
  <c r="J22" i="14"/>
  <c r="M75" i="10" a="1"/>
  <c r="M75" i="10" s="1"/>
  <c r="J12" i="18"/>
  <c r="M140" i="10" a="1"/>
  <c r="M140" i="10" s="1"/>
  <c r="J22" i="13"/>
  <c r="M50" i="10" a="1"/>
  <c r="M50" i="10" s="1"/>
  <c r="J18" i="18"/>
  <c r="M146" i="10" a="1"/>
  <c r="M146" i="10" s="1"/>
  <c r="J12" i="14"/>
  <c r="M65" i="10" a="1"/>
  <c r="M65" i="10" s="1"/>
  <c r="J26" i="20"/>
  <c r="M179" i="10" a="1"/>
  <c r="M179" i="10" s="1"/>
  <c r="J18" i="15"/>
  <c r="M96" i="10" a="1"/>
  <c r="M96" i="10" s="1"/>
  <c r="J24" i="20"/>
  <c r="M177" i="10" a="1"/>
  <c r="M177" i="10" s="1"/>
  <c r="J10" i="13"/>
  <c r="M38" i="10" a="1"/>
  <c r="M38" i="10" s="1"/>
  <c r="J9" i="16"/>
  <c r="M112" i="10" a="1"/>
  <c r="M112" i="10" s="1"/>
  <c r="J2" i="12"/>
  <c r="M5" i="10" a="1"/>
  <c r="M5" i="10" s="1"/>
  <c r="I6" i="12"/>
  <c r="L9" i="10" a="1"/>
  <c r="L9" i="10" s="1"/>
  <c r="J19" i="12"/>
  <c r="M22" i="10" a="1"/>
  <c r="M22" i="10" s="1"/>
  <c r="J26" i="13"/>
  <c r="M54" i="10" a="1"/>
  <c r="M54" i="10" s="1"/>
  <c r="J8" i="18"/>
  <c r="M136" i="10" a="1"/>
  <c r="M136" i="10" s="1"/>
  <c r="J18" i="12"/>
  <c r="M21" i="10" a="1"/>
  <c r="M21" i="10" s="1"/>
  <c r="J12" i="19"/>
  <c r="M190" i="10" a="1"/>
  <c r="M190" i="10" s="1"/>
  <c r="J6" i="16"/>
  <c r="M109" i="10" a="1"/>
  <c r="M109" i="10" s="1"/>
  <c r="J10" i="19"/>
  <c r="M188" i="10" a="1"/>
  <c r="M188" i="10" s="1"/>
  <c r="J13" i="16"/>
  <c r="M116" i="10" a="1"/>
  <c r="M116" i="10" s="1"/>
  <c r="J18" i="13"/>
  <c r="M46" i="10" a="1"/>
  <c r="M46" i="10" s="1"/>
  <c r="J3" i="20"/>
  <c r="M156" i="10" a="1"/>
  <c r="M156" i="10" s="1"/>
  <c r="J3" i="19"/>
  <c r="M181" i="10" a="1"/>
  <c r="M181" i="10" s="1"/>
  <c r="J13" i="14"/>
  <c r="M66" i="10" a="1"/>
  <c r="M66" i="10" s="1"/>
  <c r="J13" i="20"/>
  <c r="M166" i="10" a="1"/>
  <c r="M166" i="10" s="1"/>
  <c r="J15" i="15"/>
  <c r="M93" i="10" a="1"/>
  <c r="M93" i="10" s="1"/>
  <c r="J14" i="15"/>
  <c r="M92" i="10" a="1"/>
  <c r="M92" i="10" s="1"/>
  <c r="J7" i="14"/>
  <c r="M60" i="10" a="1"/>
  <c r="M60" i="10" s="1"/>
  <c r="J22" i="20"/>
  <c r="M175" i="10" a="1"/>
  <c r="M175" i="10" s="1"/>
  <c r="J7" i="16"/>
  <c r="M110" i="10" a="1"/>
  <c r="M110" i="10" s="1"/>
  <c r="J15" i="20"/>
  <c r="M168" i="10" a="1"/>
  <c r="M168" i="10" s="1"/>
  <c r="J11" i="16"/>
  <c r="M114" i="10" a="1"/>
  <c r="M114" i="10" s="1"/>
  <c r="J20" i="20"/>
  <c r="M173" i="10" a="1"/>
  <c r="M173" i="10" s="1"/>
  <c r="J11" i="15"/>
  <c r="M89" i="10" a="1"/>
  <c r="M89" i="10" s="1"/>
  <c r="I7" i="12"/>
  <c r="L10" i="10" a="1"/>
  <c r="L10" i="10" s="1"/>
  <c r="J3" i="15"/>
  <c r="M81" i="10" a="1"/>
  <c r="M81" i="10" s="1"/>
  <c r="J21" i="15"/>
  <c r="M99" i="10" a="1"/>
  <c r="M99" i="10" s="1"/>
  <c r="J17" i="13"/>
  <c r="M45" i="10" a="1"/>
  <c r="M45" i="10" s="1"/>
  <c r="J10" i="18"/>
  <c r="M138" i="10" a="1"/>
  <c r="M138" i="10" s="1"/>
  <c r="J6" i="18"/>
  <c r="M134" i="10" a="1"/>
  <c r="M134" i="10" s="1"/>
  <c r="J21" i="12"/>
  <c r="M24" i="10" a="1"/>
  <c r="M24" i="10" s="1"/>
  <c r="J11" i="20"/>
  <c r="M164" i="10" a="1"/>
  <c r="M164" i="10" s="1"/>
  <c r="J17" i="16"/>
  <c r="M120" i="10" a="1"/>
  <c r="M120" i="10" s="1"/>
  <c r="J6" i="19"/>
  <c r="M184" i="10" a="1"/>
  <c r="M184" i="10" s="1"/>
  <c r="J13" i="13"/>
  <c r="M41" i="10" a="1"/>
  <c r="M41" i="10" s="1"/>
  <c r="J22" i="19"/>
  <c r="M200" i="10" a="1"/>
  <c r="M200" i="10" s="1"/>
  <c r="J17" i="20"/>
  <c r="M170" i="10" a="1"/>
  <c r="M170" i="10" s="1"/>
  <c r="J14" i="14"/>
  <c r="M67" i="10" a="1"/>
  <c r="M67" i="10" s="1"/>
  <c r="J6" i="14"/>
  <c r="M59" i="10" a="1"/>
  <c r="M59" i="10" s="1"/>
  <c r="J2" i="20"/>
  <c r="M155" i="10" a="1"/>
  <c r="M155" i="10" s="1"/>
  <c r="J5" i="13"/>
  <c r="M33" i="10" a="1"/>
  <c r="M33" i="10" s="1"/>
  <c r="J25" i="13"/>
  <c r="M53" i="10" a="1"/>
  <c r="M53" i="10" s="1"/>
  <c r="J14" i="16"/>
  <c r="M117" i="10" a="1"/>
  <c r="M117" i="10" s="1"/>
  <c r="J22" i="18"/>
  <c r="M150" i="10" a="1"/>
  <c r="M150" i="10" s="1"/>
  <c r="J9" i="15"/>
  <c r="M87" i="10" a="1"/>
  <c r="M87" i="10" s="1"/>
  <c r="J23" i="13"/>
  <c r="M51" i="10" a="1"/>
  <c r="M51" i="10" s="1"/>
  <c r="J14" i="12"/>
  <c r="M17" i="10" a="1"/>
  <c r="M17" i="10" s="1"/>
  <c r="J23" i="16"/>
  <c r="M126" i="10" a="1"/>
  <c r="M126" i="10" s="1"/>
  <c r="J6" i="13"/>
  <c r="M34" i="10" a="1"/>
  <c r="M34" i="10" s="1"/>
  <c r="J11" i="14"/>
  <c r="M64" i="10" a="1"/>
  <c r="M64" i="10" s="1"/>
  <c r="J4" i="13"/>
  <c r="M32" i="10" a="1"/>
  <c r="M32" i="10" s="1"/>
  <c r="J9" i="12"/>
  <c r="M12" i="10" a="1"/>
  <c r="M12" i="10" s="1"/>
  <c r="J3" i="16"/>
  <c r="M106" i="10" a="1"/>
  <c r="M106" i="10" s="1"/>
  <c r="J17" i="19"/>
  <c r="M195" i="10" a="1"/>
  <c r="M195" i="10" s="1"/>
  <c r="J15" i="13"/>
  <c r="M43" i="10" a="1"/>
  <c r="M43" i="10" s="1"/>
  <c r="J13" i="15"/>
  <c r="M91" i="10" a="1"/>
  <c r="M91" i="10" s="1"/>
  <c r="J4" i="20"/>
  <c r="M157" i="10" a="1"/>
  <c r="M157" i="10" s="1"/>
  <c r="J16" i="12"/>
  <c r="M19" i="10" a="1"/>
  <c r="M19" i="10" s="1"/>
  <c r="J19" i="18"/>
  <c r="M147" i="10" a="1"/>
  <c r="M147" i="10" s="1"/>
  <c r="J16" i="13"/>
  <c r="M44" i="10" a="1"/>
  <c r="M44" i="10" s="1"/>
  <c r="J13" i="18"/>
  <c r="M141" i="10" a="1"/>
  <c r="M141" i="10" s="1"/>
  <c r="J25" i="15"/>
  <c r="M103" i="10" a="1"/>
  <c r="M103" i="10" s="1"/>
  <c r="J3" i="12"/>
  <c r="M6" i="10" a="1"/>
  <c r="M6" i="10" s="1"/>
  <c r="J8" i="16"/>
  <c r="M111" i="10" a="1"/>
  <c r="M111" i="10" s="1"/>
  <c r="J13" i="19"/>
  <c r="M191" i="10" a="1"/>
  <c r="M191" i="10" s="1"/>
  <c r="J20" i="18"/>
  <c r="M148" i="10" a="1"/>
  <c r="M148" i="10" s="1"/>
  <c r="J16" i="15"/>
  <c r="M94" i="10" a="1"/>
  <c r="M94" i="10" s="1"/>
  <c r="J5" i="18"/>
  <c r="M133" i="10" a="1"/>
  <c r="M133" i="10" s="1"/>
  <c r="J9" i="13"/>
  <c r="M37" i="10" a="1"/>
  <c r="M37" i="10" s="1"/>
  <c r="K14" i="14" l="1"/>
  <c r="N67" i="10" a="1"/>
  <c r="N67" i="10" s="1"/>
  <c r="K23" i="19"/>
  <c r="N201" i="10" a="1"/>
  <c r="N201" i="10" s="1"/>
  <c r="K9" i="13"/>
  <c r="N37" i="10" a="1"/>
  <c r="N37" i="10" s="1"/>
  <c r="K19" i="18"/>
  <c r="N147" i="10" a="1"/>
  <c r="N147" i="10" s="1"/>
  <c r="K6" i="13"/>
  <c r="N34" i="10" a="1"/>
  <c r="N34" i="10" s="1"/>
  <c r="K6" i="14"/>
  <c r="N59" i="10" a="1"/>
  <c r="N59" i="10" s="1"/>
  <c r="K10" i="18"/>
  <c r="N138" i="10" a="1"/>
  <c r="N138" i="10" s="1"/>
  <c r="K22" i="20"/>
  <c r="N175" i="10" a="1"/>
  <c r="N175" i="10" s="1"/>
  <c r="K10" i="19"/>
  <c r="N188" i="10" a="1"/>
  <c r="N188" i="10" s="1"/>
  <c r="K10" i="13"/>
  <c r="N38" i="10" a="1"/>
  <c r="N38" i="10" s="1"/>
  <c r="K23" i="14"/>
  <c r="N76" i="10" a="1"/>
  <c r="N76" i="10" s="1"/>
  <c r="K16" i="14"/>
  <c r="N69" i="10" a="1"/>
  <c r="N69" i="10" s="1"/>
  <c r="K19" i="19"/>
  <c r="N197" i="10" a="1"/>
  <c r="N197" i="10" s="1"/>
  <c r="K25" i="16"/>
  <c r="N128" i="10" a="1"/>
  <c r="N128" i="10" s="1"/>
  <c r="K21" i="20"/>
  <c r="N174" i="10" a="1"/>
  <c r="N174" i="10" s="1"/>
  <c r="K2" i="18"/>
  <c r="N130" i="10" a="1"/>
  <c r="N130" i="10" s="1"/>
  <c r="K21" i="14"/>
  <c r="N74" i="10" a="1"/>
  <c r="N74" i="10" s="1"/>
  <c r="K20" i="19"/>
  <c r="N198" i="10" a="1"/>
  <c r="N198" i="10" s="1"/>
  <c r="K8" i="13"/>
  <c r="N36" i="10" a="1"/>
  <c r="N36" i="10" s="1"/>
  <c r="K19" i="13"/>
  <c r="N47" i="10" a="1"/>
  <c r="N47" i="10" s="1"/>
  <c r="K10" i="20"/>
  <c r="N163" i="10" a="1"/>
  <c r="N163" i="10" s="1"/>
  <c r="K19" i="20"/>
  <c r="N172" i="10" a="1"/>
  <c r="N172" i="10" s="1"/>
  <c r="K23" i="18"/>
  <c r="N151" i="10" a="1"/>
  <c r="N151" i="10" s="1"/>
  <c r="K17" i="18"/>
  <c r="N145" i="10" a="1"/>
  <c r="N145" i="10" s="1"/>
  <c r="K24" i="12"/>
  <c r="N27" i="10" a="1"/>
  <c r="N27" i="10" s="1"/>
  <c r="K16" i="15"/>
  <c r="N94" i="10" a="1"/>
  <c r="N94" i="10" s="1"/>
  <c r="K4" i="20"/>
  <c r="N157" i="10" a="1"/>
  <c r="N157" i="10" s="1"/>
  <c r="K14" i="12"/>
  <c r="N17" i="10" a="1"/>
  <c r="N17" i="10" s="1"/>
  <c r="K17" i="20"/>
  <c r="N170" i="10" a="1"/>
  <c r="N170" i="10" s="1"/>
  <c r="K21" i="15"/>
  <c r="N99" i="10" a="1"/>
  <c r="N99" i="10" s="1"/>
  <c r="K14" i="15"/>
  <c r="N92" i="10" a="1"/>
  <c r="N92" i="10" s="1"/>
  <c r="K12" i="19"/>
  <c r="N190" i="10" a="1"/>
  <c r="N190" i="10" s="1"/>
  <c r="K18" i="15"/>
  <c r="N96" i="10" a="1"/>
  <c r="N96" i="10" s="1"/>
  <c r="K25" i="19"/>
  <c r="N203" i="10" a="1"/>
  <c r="N203" i="10" s="1"/>
  <c r="K16" i="19"/>
  <c r="N194" i="10" a="1"/>
  <c r="N194" i="10" s="1"/>
  <c r="K7" i="19"/>
  <c r="N185" i="10" a="1"/>
  <c r="N185" i="10" s="1"/>
  <c r="K15" i="12"/>
  <c r="N18" i="10" a="1"/>
  <c r="N18" i="10" s="1"/>
  <c r="K21" i="16"/>
  <c r="N124" i="10" a="1"/>
  <c r="N124" i="10" s="1"/>
  <c r="K23" i="20"/>
  <c r="N176" i="10" a="1"/>
  <c r="N176" i="10" s="1"/>
  <c r="K7" i="18"/>
  <c r="N135" i="10" a="1"/>
  <c r="N135" i="10" s="1"/>
  <c r="K26" i="12"/>
  <c r="N29" i="10" a="1"/>
  <c r="N29" i="10" s="1"/>
  <c r="K3" i="14"/>
  <c r="N56" i="10" a="1"/>
  <c r="N56" i="10" s="1"/>
  <c r="K25" i="20"/>
  <c r="N178" i="10" a="1"/>
  <c r="N178" i="10" s="1"/>
  <c r="K5" i="15"/>
  <c r="N83" i="10" a="1"/>
  <c r="N83" i="10" s="1"/>
  <c r="K10" i="14"/>
  <c r="N63" i="10" a="1"/>
  <c r="N63" i="10" s="1"/>
  <c r="K24" i="20"/>
  <c r="N177" i="10" a="1"/>
  <c r="N177" i="10" s="1"/>
  <c r="K14" i="19"/>
  <c r="N192" i="10" a="1"/>
  <c r="N192" i="10" s="1"/>
  <c r="K22" i="19"/>
  <c r="N200" i="10" a="1"/>
  <c r="N200" i="10" s="1"/>
  <c r="K18" i="12"/>
  <c r="N21" i="10" a="1"/>
  <c r="N21" i="10" s="1"/>
  <c r="K24" i="19"/>
  <c r="N202" i="10" a="1"/>
  <c r="N202" i="10" s="1"/>
  <c r="K8" i="14"/>
  <c r="N61" i="10" a="1"/>
  <c r="N61" i="10" s="1"/>
  <c r="K17" i="14"/>
  <c r="N70" i="10" a="1"/>
  <c r="N70" i="10" s="1"/>
  <c r="K25" i="18"/>
  <c r="N153" i="10" a="1"/>
  <c r="N153" i="10" s="1"/>
  <c r="K25" i="14"/>
  <c r="N78" i="10" a="1"/>
  <c r="N78" i="10" s="1"/>
  <c r="K12" i="15"/>
  <c r="N90" i="10" a="1"/>
  <c r="N90" i="10" s="1"/>
  <c r="K16" i="12"/>
  <c r="N19" i="10" a="1"/>
  <c r="N19" i="10" s="1"/>
  <c r="K17" i="13"/>
  <c r="N45" i="10" a="1"/>
  <c r="N45" i="10" s="1"/>
  <c r="K21" i="19"/>
  <c r="N199" i="10" a="1"/>
  <c r="N199" i="10" s="1"/>
  <c r="K4" i="16"/>
  <c r="N107" i="10" a="1"/>
  <c r="N107" i="10" s="1"/>
  <c r="K8" i="15"/>
  <c r="N86" i="10" a="1"/>
  <c r="N86" i="10" s="1"/>
  <c r="K15" i="14"/>
  <c r="N68" i="10" a="1"/>
  <c r="N68" i="10" s="1"/>
  <c r="K23" i="13"/>
  <c r="N51" i="10" a="1"/>
  <c r="N51" i="10" s="1"/>
  <c r="K15" i="15"/>
  <c r="N93" i="10" a="1"/>
  <c r="N93" i="10" s="1"/>
  <c r="K20" i="16"/>
  <c r="N123" i="10" a="1"/>
  <c r="N123" i="10" s="1"/>
  <c r="K13" i="19"/>
  <c r="N191" i="10" a="1"/>
  <c r="N191" i="10" s="1"/>
  <c r="K15" i="13"/>
  <c r="N43" i="10" a="1"/>
  <c r="N43" i="10" s="1"/>
  <c r="K9" i="15"/>
  <c r="N87" i="10" a="1"/>
  <c r="N87" i="10" s="1"/>
  <c r="K13" i="13"/>
  <c r="N41" i="10" a="1"/>
  <c r="N41" i="10" s="1"/>
  <c r="J7" i="12"/>
  <c r="M10" i="10" a="1"/>
  <c r="M10" i="10" s="1"/>
  <c r="K13" i="20"/>
  <c r="N166" i="10" a="1"/>
  <c r="N166" i="10" s="1"/>
  <c r="K8" i="18"/>
  <c r="N136" i="10" a="1"/>
  <c r="N136" i="10" s="1"/>
  <c r="K12" i="14"/>
  <c r="N65" i="10" a="1"/>
  <c r="N65" i="10" s="1"/>
  <c r="K7" i="15"/>
  <c r="N85" i="10" a="1"/>
  <c r="N85" i="10" s="1"/>
  <c r="K13" i="12"/>
  <c r="N16" i="10" a="1"/>
  <c r="N16" i="10" s="1"/>
  <c r="K2" i="16"/>
  <c r="N105" i="10" a="1"/>
  <c r="N105" i="10" s="1"/>
  <c r="K2" i="13"/>
  <c r="N30" i="10" a="1"/>
  <c r="N30" i="10" s="1"/>
  <c r="K10" i="15"/>
  <c r="N88" i="10" a="1"/>
  <c r="N88" i="10" s="1"/>
  <c r="K10" i="12"/>
  <c r="N13" i="10" a="1"/>
  <c r="N13" i="10" s="1"/>
  <c r="K8" i="20"/>
  <c r="N161" i="10" a="1"/>
  <c r="N161" i="10" s="1"/>
  <c r="K24" i="14"/>
  <c r="N77" i="10" a="1"/>
  <c r="N77" i="10" s="1"/>
  <c r="K4" i="14"/>
  <c r="N57" i="10" a="1"/>
  <c r="N57" i="10" s="1"/>
  <c r="K15" i="16"/>
  <c r="N118" i="10" a="1"/>
  <c r="N118" i="10" s="1"/>
  <c r="K18" i="14"/>
  <c r="N71" i="10" a="1"/>
  <c r="N71" i="10" s="1"/>
  <c r="K22" i="15"/>
  <c r="N100" i="10" a="1"/>
  <c r="N100" i="10" s="1"/>
  <c r="K8" i="16"/>
  <c r="N111" i="10" a="1"/>
  <c r="N111" i="10" s="1"/>
  <c r="K17" i="19"/>
  <c r="N195" i="10" a="1"/>
  <c r="N195" i="10" s="1"/>
  <c r="K22" i="18"/>
  <c r="N150" i="10" a="1"/>
  <c r="N150" i="10" s="1"/>
  <c r="K6" i="19"/>
  <c r="N184" i="10" a="1"/>
  <c r="N184" i="10" s="1"/>
  <c r="K11" i="15"/>
  <c r="N89" i="10" a="1"/>
  <c r="N89" i="10" s="1"/>
  <c r="K13" i="14"/>
  <c r="N66" i="10" a="1"/>
  <c r="N66" i="10" s="1"/>
  <c r="K26" i="13"/>
  <c r="N54" i="10" a="1"/>
  <c r="N54" i="10" s="1"/>
  <c r="K18" i="18"/>
  <c r="N146" i="10" a="1"/>
  <c r="N146" i="10" s="1"/>
  <c r="K8" i="19"/>
  <c r="N186" i="10" a="1"/>
  <c r="N186" i="10" s="1"/>
  <c r="K2" i="14"/>
  <c r="N55" i="10" a="1"/>
  <c r="N55" i="10" s="1"/>
  <c r="K11" i="12"/>
  <c r="N14" i="10" a="1"/>
  <c r="N14" i="10" s="1"/>
  <c r="K20" i="12"/>
  <c r="N23" i="10" a="1"/>
  <c r="N23" i="10" s="1"/>
  <c r="K15" i="19"/>
  <c r="N193" i="10" a="1"/>
  <c r="N193" i="10" s="1"/>
  <c r="K14" i="20"/>
  <c r="N167" i="10" a="1"/>
  <c r="N167" i="10" s="1"/>
  <c r="K14" i="18"/>
  <c r="N142" i="10" a="1"/>
  <c r="N142" i="10" s="1"/>
  <c r="K9" i="14"/>
  <c r="N62" i="10" a="1"/>
  <c r="N62" i="10" s="1"/>
  <c r="K16" i="20"/>
  <c r="N169" i="10" a="1"/>
  <c r="N169" i="10" s="1"/>
  <c r="K3" i="18"/>
  <c r="N131" i="10" a="1"/>
  <c r="N131" i="10" s="1"/>
  <c r="K4" i="15"/>
  <c r="N82" i="10" a="1"/>
  <c r="N82" i="10" s="1"/>
  <c r="K12" i="20"/>
  <c r="N165" i="10" a="1"/>
  <c r="N165" i="10" s="1"/>
  <c r="K20" i="14"/>
  <c r="N73" i="10" a="1"/>
  <c r="N73" i="10" s="1"/>
  <c r="K7" i="13"/>
  <c r="N35" i="10" a="1"/>
  <c r="N35" i="10" s="1"/>
  <c r="K23" i="16"/>
  <c r="N126" i="10" a="1"/>
  <c r="N126" i="10" s="1"/>
  <c r="K6" i="16"/>
  <c r="N109" i="10" a="1"/>
  <c r="N109" i="10" s="1"/>
  <c r="K2" i="15"/>
  <c r="N80" i="10" a="1"/>
  <c r="N80" i="10" s="1"/>
  <c r="K20" i="18"/>
  <c r="N148" i="10" a="1"/>
  <c r="N148" i="10" s="1"/>
  <c r="K3" i="15"/>
  <c r="N81" i="10" a="1"/>
  <c r="N81" i="10" s="1"/>
  <c r="K4" i="19"/>
  <c r="N182" i="10" a="1"/>
  <c r="N182" i="10" s="1"/>
  <c r="K3" i="12"/>
  <c r="N6" i="10" a="1"/>
  <c r="N6" i="10" s="1"/>
  <c r="K3" i="16"/>
  <c r="N106" i="10" a="1"/>
  <c r="N106" i="10" s="1"/>
  <c r="K14" i="16"/>
  <c r="N117" i="10" a="1"/>
  <c r="N117" i="10" s="1"/>
  <c r="K17" i="16"/>
  <c r="N120" i="10" a="1"/>
  <c r="N120" i="10" s="1"/>
  <c r="K20" i="20"/>
  <c r="N173" i="10" a="1"/>
  <c r="N173" i="10" s="1"/>
  <c r="K3" i="19"/>
  <c r="N181" i="10" a="1"/>
  <c r="N181" i="10" s="1"/>
  <c r="K19" i="12"/>
  <c r="N22" i="10" a="1"/>
  <c r="N22" i="10" s="1"/>
  <c r="K22" i="13"/>
  <c r="N50" i="10" a="1"/>
  <c r="N50" i="10" s="1"/>
  <c r="K18" i="20"/>
  <c r="N171" i="10" a="1"/>
  <c r="N171" i="10" s="1"/>
  <c r="K7" i="20"/>
  <c r="N160" i="10" a="1"/>
  <c r="N160" i="10" s="1"/>
  <c r="K18" i="16"/>
  <c r="N121" i="10" a="1"/>
  <c r="N121" i="10" s="1"/>
  <c r="J8" i="12"/>
  <c r="M11" i="10" a="1"/>
  <c r="M11" i="10" s="1"/>
  <c r="K4" i="18"/>
  <c r="N132" i="10" a="1"/>
  <c r="N132" i="10" s="1"/>
  <c r="K2" i="19"/>
  <c r="N180" i="10" a="1"/>
  <c r="N180" i="10" s="1"/>
  <c r="K20" i="15"/>
  <c r="N98" i="10" a="1"/>
  <c r="N98" i="10" s="1"/>
  <c r="K12" i="13"/>
  <c r="N40" i="10" a="1"/>
  <c r="N40" i="10" s="1"/>
  <c r="K9" i="19"/>
  <c r="N187" i="10" a="1"/>
  <c r="N187" i="10" s="1"/>
  <c r="K19" i="15"/>
  <c r="N97" i="10" a="1"/>
  <c r="N97" i="10" s="1"/>
  <c r="K20" i="13"/>
  <c r="N48" i="10" a="1"/>
  <c r="N48" i="10" s="1"/>
  <c r="K15" i="18"/>
  <c r="N143" i="10" a="1"/>
  <c r="N143" i="10" s="1"/>
  <c r="K19" i="14"/>
  <c r="N72" i="10" a="1"/>
  <c r="N72" i="10" s="1"/>
  <c r="K25" i="15"/>
  <c r="N103" i="10" a="1"/>
  <c r="N103" i="10" s="1"/>
  <c r="K9" i="12"/>
  <c r="N12" i="10" a="1"/>
  <c r="N12" i="10" s="1"/>
  <c r="K25" i="13"/>
  <c r="N53" i="10" a="1"/>
  <c r="N53" i="10" s="1"/>
  <c r="K11" i="20"/>
  <c r="N164" i="10" a="1"/>
  <c r="N164" i="10" s="1"/>
  <c r="K11" i="16"/>
  <c r="N114" i="10" a="1"/>
  <c r="N114" i="10" s="1"/>
  <c r="K3" i="20"/>
  <c r="N156" i="10" a="1"/>
  <c r="N156" i="10" s="1"/>
  <c r="J6" i="12"/>
  <c r="M9" i="10" a="1"/>
  <c r="M9" i="10" s="1"/>
  <c r="K12" i="18"/>
  <c r="N140" i="10" a="1"/>
  <c r="N140" i="10" s="1"/>
  <c r="K17" i="15"/>
  <c r="N95" i="10" a="1"/>
  <c r="N95" i="10" s="1"/>
  <c r="K26" i="18"/>
  <c r="N154" i="10" a="1"/>
  <c r="N154" i="10" s="1"/>
  <c r="K11" i="19"/>
  <c r="N189" i="10" a="1"/>
  <c r="N189" i="10" s="1"/>
  <c r="K24" i="16"/>
  <c r="N127" i="10" a="1"/>
  <c r="N127" i="10" s="1"/>
  <c r="K24" i="13"/>
  <c r="N52" i="10" a="1"/>
  <c r="N52" i="10" s="1"/>
  <c r="K18" i="19"/>
  <c r="N196" i="10" a="1"/>
  <c r="N196" i="10" s="1"/>
  <c r="K24" i="18"/>
  <c r="N152" i="10" a="1"/>
  <c r="N152" i="10" s="1"/>
  <c r="K11" i="18"/>
  <c r="N139" i="10" a="1"/>
  <c r="N139" i="10" s="1"/>
  <c r="K9" i="18"/>
  <c r="N137" i="10" a="1"/>
  <c r="N137" i="10" s="1"/>
  <c r="K12" i="12"/>
  <c r="N15" i="10" a="1"/>
  <c r="N15" i="10" s="1"/>
  <c r="J23" i="12"/>
  <c r="M26" i="10" a="1"/>
  <c r="M26" i="10" s="1"/>
  <c r="K5" i="16"/>
  <c r="N108" i="10" a="1"/>
  <c r="N108" i="10" s="1"/>
  <c r="K26" i="16"/>
  <c r="N129" i="10" a="1"/>
  <c r="N129" i="10" s="1"/>
  <c r="K13" i="15"/>
  <c r="N91" i="10" a="1"/>
  <c r="N91" i="10" s="1"/>
  <c r="K26" i="20"/>
  <c r="N179" i="10" a="1"/>
  <c r="N179" i="10" s="1"/>
  <c r="K5" i="18"/>
  <c r="N133" i="10" a="1"/>
  <c r="N133" i="10" s="1"/>
  <c r="K5" i="14"/>
  <c r="N58" i="10" a="1"/>
  <c r="N58" i="10" s="1"/>
  <c r="K5" i="20"/>
  <c r="N158" i="10" a="1"/>
  <c r="N158" i="10" s="1"/>
  <c r="K13" i="18"/>
  <c r="N141" i="10" a="1"/>
  <c r="N141" i="10" s="1"/>
  <c r="K4" i="13"/>
  <c r="N32" i="10" a="1"/>
  <c r="N32" i="10" s="1"/>
  <c r="K5" i="13"/>
  <c r="N33" i="10" a="1"/>
  <c r="N33" i="10" s="1"/>
  <c r="K21" i="12"/>
  <c r="N24" i="10" a="1"/>
  <c r="N24" i="10" s="1"/>
  <c r="K15" i="20"/>
  <c r="N168" i="10" a="1"/>
  <c r="N168" i="10" s="1"/>
  <c r="K18" i="13"/>
  <c r="N46" i="10" a="1"/>
  <c r="N46" i="10" s="1"/>
  <c r="K2" i="12"/>
  <c r="N5" i="10" a="1"/>
  <c r="N5" i="10" s="1"/>
  <c r="K22" i="14"/>
  <c r="N75" i="10" a="1"/>
  <c r="N75" i="10" s="1"/>
  <c r="K6" i="15"/>
  <c r="N84" i="10" a="1"/>
  <c r="N84" i="10" s="1"/>
  <c r="K4" i="12"/>
  <c r="N7" i="10" a="1"/>
  <c r="N7" i="10" s="1"/>
  <c r="K23" i="15"/>
  <c r="N101" i="10" a="1"/>
  <c r="N101" i="10" s="1"/>
  <c r="K26" i="15"/>
  <c r="N104" i="10" a="1"/>
  <c r="N104" i="10" s="1"/>
  <c r="K24" i="15"/>
  <c r="N102" i="10" a="1"/>
  <c r="N102" i="10" s="1"/>
  <c r="K21" i="13"/>
  <c r="N49" i="10" a="1"/>
  <c r="N49" i="10" s="1"/>
  <c r="K12" i="16"/>
  <c r="N115" i="10" a="1"/>
  <c r="N115" i="10" s="1"/>
  <c r="K11" i="13"/>
  <c r="N39" i="10" a="1"/>
  <c r="N39" i="10" s="1"/>
  <c r="K22" i="16"/>
  <c r="N125" i="10" a="1"/>
  <c r="N125" i="10" s="1"/>
  <c r="K6" i="20"/>
  <c r="N159" i="10" a="1"/>
  <c r="N159" i="10" s="1"/>
  <c r="J17" i="12"/>
  <c r="M20" i="10" a="1"/>
  <c r="M20" i="10" s="1"/>
  <c r="K16" i="18"/>
  <c r="N144" i="10" a="1"/>
  <c r="N144" i="10" s="1"/>
  <c r="K16" i="13"/>
  <c r="N44" i="10" a="1"/>
  <c r="N44" i="10" s="1"/>
  <c r="K11" i="14"/>
  <c r="N64" i="10" a="1"/>
  <c r="N64" i="10" s="1"/>
  <c r="K2" i="20"/>
  <c r="N155" i="10" a="1"/>
  <c r="N155" i="10" s="1"/>
  <c r="K6" i="18"/>
  <c r="N134" i="10" a="1"/>
  <c r="N134" i="10" s="1"/>
  <c r="K7" i="16"/>
  <c r="N110" i="10" a="1"/>
  <c r="N110" i="10" s="1"/>
  <c r="K13" i="16"/>
  <c r="N116" i="10" a="1"/>
  <c r="N116" i="10" s="1"/>
  <c r="K9" i="16"/>
  <c r="N112" i="10" a="1"/>
  <c r="N112" i="10" s="1"/>
  <c r="K10" i="16"/>
  <c r="N113" i="10" a="1"/>
  <c r="N113" i="10" s="1"/>
  <c r="K25" i="12"/>
  <c r="N28" i="10" a="1"/>
  <c r="N28" i="10" s="1"/>
  <c r="K5" i="19"/>
  <c r="N183" i="10" a="1"/>
  <c r="N183" i="10" s="1"/>
  <c r="K14" i="13"/>
  <c r="N42" i="10" a="1"/>
  <c r="N42" i="10" s="1"/>
  <c r="K26" i="14"/>
  <c r="N79" i="10" a="1"/>
  <c r="N79" i="10" s="1"/>
  <c r="K21" i="18"/>
  <c r="N149" i="10" a="1"/>
  <c r="N149" i="10" s="1"/>
  <c r="K3" i="13"/>
  <c r="N31" i="10" a="1"/>
  <c r="N31" i="10" s="1"/>
  <c r="K19" i="16"/>
  <c r="N122" i="10" a="1"/>
  <c r="N122" i="10" s="1"/>
  <c r="K16" i="16"/>
  <c r="N119" i="10" a="1"/>
  <c r="N119" i="10" s="1"/>
  <c r="K9" i="20"/>
  <c r="N162" i="10" a="1"/>
  <c r="N162" i="10" s="1"/>
  <c r="K5" i="12"/>
  <c r="N8" i="10" a="1"/>
  <c r="N8" i="10" s="1"/>
  <c r="K22" i="12"/>
  <c r="N25" i="10" a="1"/>
  <c r="N25" i="10" s="1"/>
  <c r="K26" i="19"/>
  <c r="N204" i="10" a="1"/>
  <c r="N204" i="10" s="1"/>
  <c r="K7" i="14"/>
  <c r="N60" i="10" a="1"/>
  <c r="N60" i="10" s="1"/>
  <c r="L7" i="14" l="1"/>
  <c r="O60" i="10" a="1"/>
  <c r="O60" i="10" s="1"/>
  <c r="L14" i="13"/>
  <c r="O42" i="10" a="1"/>
  <c r="O42" i="10" s="1"/>
  <c r="L16" i="13"/>
  <c r="O44" i="10" a="1"/>
  <c r="O44" i="10" s="1"/>
  <c r="L23" i="15"/>
  <c r="O101" i="10" a="1"/>
  <c r="O101" i="10" s="1"/>
  <c r="L13" i="18"/>
  <c r="O141" i="10" a="1"/>
  <c r="O141" i="10" s="1"/>
  <c r="L9" i="18"/>
  <c r="O137" i="10" a="1"/>
  <c r="O137" i="10" s="1"/>
  <c r="K6" i="12"/>
  <c r="N9" i="10" a="1"/>
  <c r="N9" i="10" s="1"/>
  <c r="L19" i="15"/>
  <c r="O97" i="10" a="1"/>
  <c r="O97" i="10" s="1"/>
  <c r="L22" i="13"/>
  <c r="O50" i="10" a="1"/>
  <c r="O50" i="10" s="1"/>
  <c r="L20" i="18"/>
  <c r="O148" i="10" a="1"/>
  <c r="O148" i="10" s="1"/>
  <c r="L9" i="14"/>
  <c r="O62" i="10" a="1"/>
  <c r="O62" i="10" s="1"/>
  <c r="L13" i="14"/>
  <c r="O66" i="10" a="1"/>
  <c r="O66" i="10" s="1"/>
  <c r="L24" i="14"/>
  <c r="O77" i="10" a="1"/>
  <c r="O77" i="10" s="1"/>
  <c r="L13" i="20"/>
  <c r="O166" i="10" a="1"/>
  <c r="O166" i="10" s="1"/>
  <c r="L8" i="15"/>
  <c r="O86" i="10" a="1"/>
  <c r="O86" i="10" s="1"/>
  <c r="L24" i="19"/>
  <c r="O202" i="10" a="1"/>
  <c r="O202" i="10" s="1"/>
  <c r="L7" i="18"/>
  <c r="O135" i="10" a="1"/>
  <c r="O135" i="10" s="1"/>
  <c r="L21" i="15"/>
  <c r="O99" i="10" a="1"/>
  <c r="O99" i="10" s="1"/>
  <c r="L19" i="13"/>
  <c r="O47" i="10" a="1"/>
  <c r="O47" i="10" s="1"/>
  <c r="L10" i="13"/>
  <c r="O38" i="10" a="1"/>
  <c r="O38" i="10" s="1"/>
  <c r="L26" i="19"/>
  <c r="O204" i="10" a="1"/>
  <c r="O204" i="10" s="1"/>
  <c r="L5" i="19"/>
  <c r="O183" i="10" a="1"/>
  <c r="O183" i="10" s="1"/>
  <c r="L16" i="18"/>
  <c r="O144" i="10" a="1"/>
  <c r="O144" i="10" s="1"/>
  <c r="L4" i="12"/>
  <c r="O7" i="10" a="1"/>
  <c r="O7" i="10" s="1"/>
  <c r="L5" i="20"/>
  <c r="O158" i="10" a="1"/>
  <c r="O158" i="10" s="1"/>
  <c r="L11" i="18"/>
  <c r="O139" i="10" a="1"/>
  <c r="O139" i="10" s="1"/>
  <c r="L3" i="20"/>
  <c r="O156" i="10" a="1"/>
  <c r="O156" i="10" s="1"/>
  <c r="L9" i="19"/>
  <c r="O187" i="10" a="1"/>
  <c r="O187" i="10" s="1"/>
  <c r="L19" i="12"/>
  <c r="O22" i="10" a="1"/>
  <c r="O22" i="10" s="1"/>
  <c r="L2" i="15"/>
  <c r="O80" i="10" a="1"/>
  <c r="O80" i="10" s="1"/>
  <c r="L14" i="18"/>
  <c r="O142" i="10" a="1"/>
  <c r="O142" i="10" s="1"/>
  <c r="L11" i="15"/>
  <c r="O89" i="10" a="1"/>
  <c r="O89" i="10" s="1"/>
  <c r="L8" i="20"/>
  <c r="O161" i="10" a="1"/>
  <c r="O161" i="10" s="1"/>
  <c r="K7" i="12"/>
  <c r="N10" i="10" a="1"/>
  <c r="N10" i="10" s="1"/>
  <c r="L4" i="16"/>
  <c r="O107" i="10" a="1"/>
  <c r="O107" i="10" s="1"/>
  <c r="L18" i="12"/>
  <c r="O21" i="10" a="1"/>
  <c r="O21" i="10" s="1"/>
  <c r="L23" i="20"/>
  <c r="O176" i="10" a="1"/>
  <c r="O176" i="10" s="1"/>
  <c r="L17" i="20"/>
  <c r="O170" i="10" a="1"/>
  <c r="O170" i="10" s="1"/>
  <c r="L8" i="13"/>
  <c r="O36" i="10" a="1"/>
  <c r="O36" i="10" s="1"/>
  <c r="L10" i="19"/>
  <c r="O188" i="10" a="1"/>
  <c r="O188" i="10" s="1"/>
  <c r="L22" i="12"/>
  <c r="O25" i="10" a="1"/>
  <c r="O25" i="10" s="1"/>
  <c r="L25" i="12"/>
  <c r="O28" i="10" a="1"/>
  <c r="O28" i="10" s="1"/>
  <c r="K17" i="12"/>
  <c r="N20" i="10" a="1"/>
  <c r="N20" i="10" s="1"/>
  <c r="L6" i="15"/>
  <c r="O84" i="10" a="1"/>
  <c r="O84" i="10" s="1"/>
  <c r="L5" i="14"/>
  <c r="O58" i="10" a="1"/>
  <c r="O58" i="10" s="1"/>
  <c r="L24" i="18"/>
  <c r="O152" i="10" a="1"/>
  <c r="O152" i="10" s="1"/>
  <c r="L11" i="16"/>
  <c r="O114" i="10" a="1"/>
  <c r="O114" i="10" s="1"/>
  <c r="L12" i="13"/>
  <c r="O40" i="10" a="1"/>
  <c r="O40" i="10" s="1"/>
  <c r="L3" i="19"/>
  <c r="O181" i="10" a="1"/>
  <c r="O181" i="10" s="1"/>
  <c r="L6" i="16"/>
  <c r="O109" i="10" a="1"/>
  <c r="O109" i="10" s="1"/>
  <c r="L14" i="20"/>
  <c r="O167" i="10" a="1"/>
  <c r="O167" i="10" s="1"/>
  <c r="L6" i="19"/>
  <c r="O184" i="10" a="1"/>
  <c r="O184" i="10" s="1"/>
  <c r="L10" i="12"/>
  <c r="O13" i="10" a="1"/>
  <c r="O13" i="10" s="1"/>
  <c r="L13" i="13"/>
  <c r="O41" i="10" a="1"/>
  <c r="O41" i="10" s="1"/>
  <c r="L21" i="19"/>
  <c r="O199" i="10" a="1"/>
  <c r="O199" i="10" s="1"/>
  <c r="L22" i="19"/>
  <c r="O200" i="10" a="1"/>
  <c r="O200" i="10" s="1"/>
  <c r="L21" i="16"/>
  <c r="O124" i="10" a="1"/>
  <c r="O124" i="10" s="1"/>
  <c r="L14" i="12"/>
  <c r="O17" i="10" a="1"/>
  <c r="O17" i="10" s="1"/>
  <c r="L20" i="19"/>
  <c r="O198" i="10" a="1"/>
  <c r="O198" i="10" s="1"/>
  <c r="L22" i="20"/>
  <c r="O175" i="10" a="1"/>
  <c r="O175" i="10" s="1"/>
  <c r="L5" i="12"/>
  <c r="O8" i="10" a="1"/>
  <c r="O8" i="10" s="1"/>
  <c r="L10" i="16"/>
  <c r="O113" i="10" a="1"/>
  <c r="O113" i="10" s="1"/>
  <c r="L6" i="20"/>
  <c r="O159" i="10" a="1"/>
  <c r="O159" i="10" s="1"/>
  <c r="L22" i="14"/>
  <c r="O75" i="10" a="1"/>
  <c r="O75" i="10" s="1"/>
  <c r="L5" i="18"/>
  <c r="O133" i="10" a="1"/>
  <c r="O133" i="10" s="1"/>
  <c r="L18" i="19"/>
  <c r="O196" i="10" a="1"/>
  <c r="O196" i="10" s="1"/>
  <c r="L11" i="20"/>
  <c r="O164" i="10" a="1"/>
  <c r="O164" i="10" s="1"/>
  <c r="L20" i="15"/>
  <c r="O98" i="10" a="1"/>
  <c r="O98" i="10" s="1"/>
  <c r="L20" i="20"/>
  <c r="O173" i="10" a="1"/>
  <c r="O173" i="10" s="1"/>
  <c r="L23" i="16"/>
  <c r="O126" i="10" a="1"/>
  <c r="O126" i="10" s="1"/>
  <c r="L15" i="19"/>
  <c r="O193" i="10" a="1"/>
  <c r="O193" i="10" s="1"/>
  <c r="L22" i="18"/>
  <c r="O150" i="10" a="1"/>
  <c r="O150" i="10" s="1"/>
  <c r="L10" i="15"/>
  <c r="O88" i="10" a="1"/>
  <c r="O88" i="10" s="1"/>
  <c r="L9" i="15"/>
  <c r="O87" i="10" a="1"/>
  <c r="O87" i="10" s="1"/>
  <c r="L17" i="13"/>
  <c r="O45" i="10" a="1"/>
  <c r="O45" i="10" s="1"/>
  <c r="L14" i="19"/>
  <c r="O192" i="10" a="1"/>
  <c r="O192" i="10" s="1"/>
  <c r="L15" i="12"/>
  <c r="O18" i="10" a="1"/>
  <c r="O18" i="10" s="1"/>
  <c r="L4" i="20"/>
  <c r="O157" i="10" a="1"/>
  <c r="O157" i="10" s="1"/>
  <c r="L21" i="14"/>
  <c r="O74" i="10" a="1"/>
  <c r="O74" i="10" s="1"/>
  <c r="L10" i="18"/>
  <c r="O138" i="10" a="1"/>
  <c r="O138" i="10" s="1"/>
  <c r="L9" i="20"/>
  <c r="O162" i="10" a="1"/>
  <c r="O162" i="10" s="1"/>
  <c r="L9" i="16"/>
  <c r="O112" i="10" a="1"/>
  <c r="O112" i="10" s="1"/>
  <c r="L22" i="16"/>
  <c r="O125" i="10" a="1"/>
  <c r="O125" i="10" s="1"/>
  <c r="L2" i="12"/>
  <c r="O5" i="10" a="1"/>
  <c r="O5" i="10" s="1"/>
  <c r="L26" i="20"/>
  <c r="O179" i="10" a="1"/>
  <c r="O179" i="10" s="1"/>
  <c r="L24" i="13"/>
  <c r="O52" i="10" a="1"/>
  <c r="O52" i="10" s="1"/>
  <c r="L25" i="13"/>
  <c r="O53" i="10" a="1"/>
  <c r="O53" i="10" s="1"/>
  <c r="L2" i="19"/>
  <c r="O180" i="10" a="1"/>
  <c r="O180" i="10" s="1"/>
  <c r="L17" i="16"/>
  <c r="O120" i="10" a="1"/>
  <c r="O120" i="10" s="1"/>
  <c r="L7" i="13"/>
  <c r="O35" i="10" a="1"/>
  <c r="O35" i="10" s="1"/>
  <c r="L20" i="12"/>
  <c r="O23" i="10" a="1"/>
  <c r="O23" i="10" s="1"/>
  <c r="L17" i="19"/>
  <c r="O195" i="10" a="1"/>
  <c r="O195" i="10" s="1"/>
  <c r="L2" i="13"/>
  <c r="O30" i="10" a="1"/>
  <c r="O30" i="10" s="1"/>
  <c r="L15" i="13"/>
  <c r="O43" i="10" a="1"/>
  <c r="O43" i="10" s="1"/>
  <c r="L16" i="12"/>
  <c r="O19" i="10" a="1"/>
  <c r="O19" i="10" s="1"/>
  <c r="L24" i="20"/>
  <c r="O177" i="10" a="1"/>
  <c r="O177" i="10" s="1"/>
  <c r="L7" i="19"/>
  <c r="O185" i="10" a="1"/>
  <c r="O185" i="10" s="1"/>
  <c r="L16" i="15"/>
  <c r="O94" i="10" a="1"/>
  <c r="O94" i="10" s="1"/>
  <c r="L2" i="18"/>
  <c r="O130" i="10" a="1"/>
  <c r="O130" i="10" s="1"/>
  <c r="L6" i="14"/>
  <c r="O59" i="10" a="1"/>
  <c r="O59" i="10" s="1"/>
  <c r="L16" i="16"/>
  <c r="O119" i="10" a="1"/>
  <c r="O119" i="10" s="1"/>
  <c r="L13" i="16"/>
  <c r="O116" i="10" a="1"/>
  <c r="O116" i="10" s="1"/>
  <c r="L11" i="13"/>
  <c r="O39" i="10" a="1"/>
  <c r="O39" i="10" s="1"/>
  <c r="L18" i="13"/>
  <c r="O46" i="10" a="1"/>
  <c r="O46" i="10" s="1"/>
  <c r="L13" i="15"/>
  <c r="O91" i="10" a="1"/>
  <c r="O91" i="10" s="1"/>
  <c r="L24" i="16"/>
  <c r="O127" i="10" a="1"/>
  <c r="O127" i="10" s="1"/>
  <c r="L9" i="12"/>
  <c r="O12" i="10" a="1"/>
  <c r="O12" i="10" s="1"/>
  <c r="L4" i="18"/>
  <c r="O132" i="10" a="1"/>
  <c r="O132" i="10" s="1"/>
  <c r="L14" i="16"/>
  <c r="O117" i="10" a="1"/>
  <c r="O117" i="10" s="1"/>
  <c r="L20" i="14"/>
  <c r="O73" i="10" a="1"/>
  <c r="O73" i="10" s="1"/>
  <c r="L11" i="12"/>
  <c r="O14" i="10" a="1"/>
  <c r="O14" i="10" s="1"/>
  <c r="L8" i="16"/>
  <c r="O111" i="10" a="1"/>
  <c r="O111" i="10" s="1"/>
  <c r="L2" i="16"/>
  <c r="O105" i="10" a="1"/>
  <c r="O105" i="10" s="1"/>
  <c r="L13" i="19"/>
  <c r="O191" i="10" a="1"/>
  <c r="O191" i="10" s="1"/>
  <c r="L12" i="15"/>
  <c r="O90" i="10" a="1"/>
  <c r="O90" i="10" s="1"/>
  <c r="L10" i="14"/>
  <c r="O63" i="10" a="1"/>
  <c r="O63" i="10" s="1"/>
  <c r="L16" i="19"/>
  <c r="O194" i="10" a="1"/>
  <c r="O194" i="10" s="1"/>
  <c r="L24" i="12"/>
  <c r="O27" i="10" a="1"/>
  <c r="O27" i="10" s="1"/>
  <c r="L21" i="20"/>
  <c r="O174" i="10" a="1"/>
  <c r="O174" i="10" s="1"/>
  <c r="L6" i="13"/>
  <c r="O34" i="10" a="1"/>
  <c r="O34" i="10" s="1"/>
  <c r="L19" i="16"/>
  <c r="O122" i="10" a="1"/>
  <c r="O122" i="10" s="1"/>
  <c r="L7" i="16"/>
  <c r="O110" i="10" a="1"/>
  <c r="O110" i="10" s="1"/>
  <c r="L12" i="16"/>
  <c r="O115" i="10" a="1"/>
  <c r="O115" i="10" s="1"/>
  <c r="L15" i="20"/>
  <c r="O168" i="10" a="1"/>
  <c r="O168" i="10" s="1"/>
  <c r="L26" i="16"/>
  <c r="O129" i="10" a="1"/>
  <c r="O129" i="10" s="1"/>
  <c r="L11" i="19"/>
  <c r="O189" i="10" a="1"/>
  <c r="O189" i="10" s="1"/>
  <c r="L25" i="15"/>
  <c r="O103" i="10" a="1"/>
  <c r="O103" i="10" s="1"/>
  <c r="K8" i="12"/>
  <c r="N11" i="10" a="1"/>
  <c r="N11" i="10" s="1"/>
  <c r="L3" i="16"/>
  <c r="O106" i="10" a="1"/>
  <c r="O106" i="10" s="1"/>
  <c r="L12" i="20"/>
  <c r="O165" i="10" a="1"/>
  <c r="O165" i="10" s="1"/>
  <c r="L2" i="14"/>
  <c r="O55" i="10" a="1"/>
  <c r="O55" i="10" s="1"/>
  <c r="L22" i="15"/>
  <c r="O100" i="10" a="1"/>
  <c r="O100" i="10" s="1"/>
  <c r="L13" i="12"/>
  <c r="O16" i="10" a="1"/>
  <c r="O16" i="10" s="1"/>
  <c r="L20" i="16"/>
  <c r="O123" i="10" a="1"/>
  <c r="O123" i="10" s="1"/>
  <c r="L25" i="14"/>
  <c r="O78" i="10" a="1"/>
  <c r="O78" i="10" s="1"/>
  <c r="L5" i="15"/>
  <c r="O83" i="10" a="1"/>
  <c r="O83" i="10" s="1"/>
  <c r="L25" i="19"/>
  <c r="O203" i="10" a="1"/>
  <c r="O203" i="10" s="1"/>
  <c r="L17" i="18"/>
  <c r="O145" i="10" a="1"/>
  <c r="O145" i="10" s="1"/>
  <c r="L25" i="16"/>
  <c r="O128" i="10" a="1"/>
  <c r="O128" i="10" s="1"/>
  <c r="L19" i="18"/>
  <c r="O147" i="10" a="1"/>
  <c r="O147" i="10" s="1"/>
  <c r="L3" i="13"/>
  <c r="O31" i="10" a="1"/>
  <c r="O31" i="10" s="1"/>
  <c r="L6" i="18"/>
  <c r="O134" i="10" a="1"/>
  <c r="O134" i="10" s="1"/>
  <c r="L21" i="13"/>
  <c r="O49" i="10" a="1"/>
  <c r="O49" i="10" s="1"/>
  <c r="L21" i="12"/>
  <c r="O24" i="10" a="1"/>
  <c r="O24" i="10" s="1"/>
  <c r="L5" i="16"/>
  <c r="O108" i="10" a="1"/>
  <c r="O108" i="10" s="1"/>
  <c r="L26" i="18"/>
  <c r="O154" i="10" a="1"/>
  <c r="O154" i="10" s="1"/>
  <c r="L19" i="14"/>
  <c r="O72" i="10" a="1"/>
  <c r="O72" i="10" s="1"/>
  <c r="L18" i="16"/>
  <c r="O121" i="10" a="1"/>
  <c r="O121" i="10" s="1"/>
  <c r="L3" i="12"/>
  <c r="O6" i="10" a="1"/>
  <c r="O6" i="10" s="1"/>
  <c r="L4" i="15"/>
  <c r="O82" i="10" a="1"/>
  <c r="O82" i="10" s="1"/>
  <c r="L8" i="19"/>
  <c r="O186" i="10" a="1"/>
  <c r="O186" i="10" s="1"/>
  <c r="L18" i="14"/>
  <c r="O71" i="10" a="1"/>
  <c r="O71" i="10" s="1"/>
  <c r="L7" i="15"/>
  <c r="O85" i="10" a="1"/>
  <c r="O85" i="10" s="1"/>
  <c r="L15" i="15"/>
  <c r="O93" i="10" a="1"/>
  <c r="O93" i="10" s="1"/>
  <c r="L25" i="18"/>
  <c r="O153" i="10" a="1"/>
  <c r="O153" i="10" s="1"/>
  <c r="L25" i="20"/>
  <c r="O178" i="10" a="1"/>
  <c r="O178" i="10" s="1"/>
  <c r="L18" i="15"/>
  <c r="O96" i="10" a="1"/>
  <c r="O96" i="10" s="1"/>
  <c r="L23" i="18"/>
  <c r="O151" i="10" a="1"/>
  <c r="O151" i="10" s="1"/>
  <c r="L19" i="19"/>
  <c r="O197" i="10" a="1"/>
  <c r="O197" i="10" s="1"/>
  <c r="L9" i="13"/>
  <c r="O37" i="10" a="1"/>
  <c r="O37" i="10" s="1"/>
  <c r="L21" i="18"/>
  <c r="O149" i="10" a="1"/>
  <c r="O149" i="10" s="1"/>
  <c r="L2" i="20"/>
  <c r="O155" i="10" a="1"/>
  <c r="O155" i="10" s="1"/>
  <c r="L24" i="15"/>
  <c r="O102" i="10" a="1"/>
  <c r="O102" i="10" s="1"/>
  <c r="L5" i="13"/>
  <c r="O33" i="10" a="1"/>
  <c r="O33" i="10" s="1"/>
  <c r="K23" i="12"/>
  <c r="N26" i="10" a="1"/>
  <c r="N26" i="10" s="1"/>
  <c r="L17" i="15"/>
  <c r="O95" i="10" a="1"/>
  <c r="O95" i="10" s="1"/>
  <c r="L15" i="18"/>
  <c r="O143" i="10" a="1"/>
  <c r="O143" i="10" s="1"/>
  <c r="L7" i="20"/>
  <c r="O160" i="10" a="1"/>
  <c r="O160" i="10" s="1"/>
  <c r="L4" i="19"/>
  <c r="O182" i="10" a="1"/>
  <c r="O182" i="10" s="1"/>
  <c r="L3" i="18"/>
  <c r="O131" i="10" a="1"/>
  <c r="O131" i="10" s="1"/>
  <c r="L18" i="18"/>
  <c r="O146" i="10" a="1"/>
  <c r="O146" i="10" s="1"/>
  <c r="L15" i="16"/>
  <c r="O118" i="10" a="1"/>
  <c r="O118" i="10" s="1"/>
  <c r="L12" i="14"/>
  <c r="O65" i="10" a="1"/>
  <c r="O65" i="10" s="1"/>
  <c r="L23" i="13"/>
  <c r="O51" i="10" a="1"/>
  <c r="O51" i="10" s="1"/>
  <c r="L17" i="14"/>
  <c r="O70" i="10" a="1"/>
  <c r="O70" i="10" s="1"/>
  <c r="L3" i="14"/>
  <c r="O56" i="10" a="1"/>
  <c r="O56" i="10" s="1"/>
  <c r="L12" i="19"/>
  <c r="O190" i="10" a="1"/>
  <c r="O190" i="10" s="1"/>
  <c r="L19" i="20"/>
  <c r="O172" i="10" a="1"/>
  <c r="O172" i="10" s="1"/>
  <c r="L16" i="14"/>
  <c r="O69" i="10" a="1"/>
  <c r="O69" i="10" s="1"/>
  <c r="L23" i="19"/>
  <c r="O201" i="10" a="1"/>
  <c r="O201" i="10" s="1"/>
  <c r="L26" i="14"/>
  <c r="O79" i="10" a="1"/>
  <c r="O79" i="10" s="1"/>
  <c r="L11" i="14"/>
  <c r="O64" i="10" a="1"/>
  <c r="O64" i="10" s="1"/>
  <c r="L26" i="15"/>
  <c r="O104" i="10" a="1"/>
  <c r="O104" i="10" s="1"/>
  <c r="L4" i="13"/>
  <c r="O32" i="10" a="1"/>
  <c r="O32" i="10" s="1"/>
  <c r="L12" i="12"/>
  <c r="O15" i="10" a="1"/>
  <c r="O15" i="10" s="1"/>
  <c r="L12" i="18"/>
  <c r="O140" i="10" a="1"/>
  <c r="O140" i="10" s="1"/>
  <c r="L20" i="13"/>
  <c r="O48" i="10" a="1"/>
  <c r="O48" i="10" s="1"/>
  <c r="L18" i="20"/>
  <c r="O171" i="10" a="1"/>
  <c r="O171" i="10" s="1"/>
  <c r="L3" i="15"/>
  <c r="O81" i="10" a="1"/>
  <c r="O81" i="10" s="1"/>
  <c r="L16" i="20"/>
  <c r="O169" i="10" a="1"/>
  <c r="O169" i="10" s="1"/>
  <c r="L26" i="13"/>
  <c r="O54" i="10" a="1"/>
  <c r="O54" i="10" s="1"/>
  <c r="L4" i="14"/>
  <c r="O57" i="10" a="1"/>
  <c r="O57" i="10" s="1"/>
  <c r="L8" i="18"/>
  <c r="O136" i="10" a="1"/>
  <c r="O136" i="10" s="1"/>
  <c r="L15" i="14"/>
  <c r="O68" i="10" a="1"/>
  <c r="O68" i="10" s="1"/>
  <c r="L8" i="14"/>
  <c r="O61" i="10" a="1"/>
  <c r="O61" i="10" s="1"/>
  <c r="L26" i="12"/>
  <c r="O29" i="10" a="1"/>
  <c r="O29" i="10" s="1"/>
  <c r="L14" i="15"/>
  <c r="O92" i="10" a="1"/>
  <c r="O92" i="10" s="1"/>
  <c r="L10" i="20"/>
  <c r="O163" i="10" a="1"/>
  <c r="O163" i="10" s="1"/>
  <c r="L23" i="14"/>
  <c r="O76" i="10" a="1"/>
  <c r="O76" i="10" s="1"/>
  <c r="L14" i="14"/>
  <c r="O67" i="10" a="1"/>
  <c r="O67" i="10" s="1"/>
  <c r="M14" i="14" l="1"/>
  <c r="P67" i="10" a="1"/>
  <c r="P67" i="10" s="1"/>
  <c r="M16" i="20"/>
  <c r="P169" i="10" a="1"/>
  <c r="P169" i="10" s="1"/>
  <c r="M23" i="19"/>
  <c r="P201" i="10" a="1"/>
  <c r="P201" i="10" s="1"/>
  <c r="M3" i="18"/>
  <c r="P131" i="10" a="1"/>
  <c r="P131" i="10" s="1"/>
  <c r="M9" i="13"/>
  <c r="P37" i="10" a="1"/>
  <c r="P37" i="10" s="1"/>
  <c r="M4" i="15"/>
  <c r="P82" i="10" a="1"/>
  <c r="P82" i="10" s="1"/>
  <c r="M19" i="18"/>
  <c r="P147" i="10" a="1"/>
  <c r="P147" i="10" s="1"/>
  <c r="M12" i="20"/>
  <c r="P165" i="10" a="1"/>
  <c r="P165" i="10" s="1"/>
  <c r="M6" i="13"/>
  <c r="P34" i="10" a="1"/>
  <c r="P34" i="10" s="1"/>
  <c r="M20" i="14"/>
  <c r="P73" i="10" a="1"/>
  <c r="P73" i="10" s="1"/>
  <c r="M6" i="14"/>
  <c r="P59" i="10" a="1"/>
  <c r="P59" i="10" s="1"/>
  <c r="M7" i="13"/>
  <c r="P35" i="10" a="1"/>
  <c r="P35" i="10" s="1"/>
  <c r="M10" i="18"/>
  <c r="P138" i="10" a="1"/>
  <c r="P138" i="10" s="1"/>
  <c r="M23" i="16"/>
  <c r="P126" i="10" a="1"/>
  <c r="P126" i="10" s="1"/>
  <c r="M22" i="20"/>
  <c r="P175" i="10" a="1"/>
  <c r="P175" i="10" s="1"/>
  <c r="M6" i="16"/>
  <c r="P109" i="10" a="1"/>
  <c r="P109" i="10" s="1"/>
  <c r="M10" i="19"/>
  <c r="P188" i="10" a="1"/>
  <c r="P188" i="10" s="1"/>
  <c r="M2" i="15"/>
  <c r="P80" i="10" a="1"/>
  <c r="P80" i="10" s="1"/>
  <c r="M10" i="13"/>
  <c r="P38" i="10" a="1"/>
  <c r="P38" i="10" s="1"/>
  <c r="M20" i="18"/>
  <c r="P148" i="10" a="1"/>
  <c r="P148" i="10" s="1"/>
  <c r="M23" i="14"/>
  <c r="P76" i="10" a="1"/>
  <c r="P76" i="10" s="1"/>
  <c r="M3" i="15"/>
  <c r="P81" i="10" a="1"/>
  <c r="P81" i="10" s="1"/>
  <c r="M16" i="14"/>
  <c r="P69" i="10" a="1"/>
  <c r="P69" i="10" s="1"/>
  <c r="M4" i="19"/>
  <c r="P182" i="10" a="1"/>
  <c r="P182" i="10" s="1"/>
  <c r="M19" i="19"/>
  <c r="P197" i="10" a="1"/>
  <c r="P197" i="10" s="1"/>
  <c r="M3" i="12"/>
  <c r="P6" i="10" a="1"/>
  <c r="P6" i="10" s="1"/>
  <c r="M25" i="16"/>
  <c r="P128" i="10" a="1"/>
  <c r="P128" i="10" s="1"/>
  <c r="M3" i="16"/>
  <c r="P106" i="10" a="1"/>
  <c r="P106" i="10" s="1"/>
  <c r="M21" i="20"/>
  <c r="P174" i="10" a="1"/>
  <c r="P174" i="10" s="1"/>
  <c r="M14" i="16"/>
  <c r="P117" i="10" a="1"/>
  <c r="P117" i="10" s="1"/>
  <c r="M2" i="18"/>
  <c r="P130" i="10" a="1"/>
  <c r="P130" i="10" s="1"/>
  <c r="M17" i="16"/>
  <c r="P120" i="10" a="1"/>
  <c r="P120" i="10" s="1"/>
  <c r="M21" i="14"/>
  <c r="P74" i="10" a="1"/>
  <c r="P74" i="10" s="1"/>
  <c r="M20" i="20"/>
  <c r="P173" i="10" a="1"/>
  <c r="P173" i="10" s="1"/>
  <c r="M20" i="19"/>
  <c r="P198" i="10" a="1"/>
  <c r="P198" i="10" s="1"/>
  <c r="M3" i="19"/>
  <c r="P181" i="10" a="1"/>
  <c r="P181" i="10" s="1"/>
  <c r="M8" i="13"/>
  <c r="P36" i="10" a="1"/>
  <c r="P36" i="10" s="1"/>
  <c r="M19" i="12"/>
  <c r="P22" i="10" a="1"/>
  <c r="P22" i="10" s="1"/>
  <c r="M19" i="13"/>
  <c r="P47" i="10" a="1"/>
  <c r="P47" i="10" s="1"/>
  <c r="M22" i="13"/>
  <c r="P50" i="10" a="1"/>
  <c r="P50" i="10" s="1"/>
  <c r="M10" i="20"/>
  <c r="P163" i="10" a="1"/>
  <c r="P163" i="10" s="1"/>
  <c r="M18" i="20"/>
  <c r="P171" i="10" a="1"/>
  <c r="P171" i="10" s="1"/>
  <c r="M19" i="20"/>
  <c r="P172" i="10" a="1"/>
  <c r="P172" i="10" s="1"/>
  <c r="M7" i="20"/>
  <c r="P160" i="10" a="1"/>
  <c r="P160" i="10" s="1"/>
  <c r="M23" i="18"/>
  <c r="P151" i="10" a="1"/>
  <c r="P151" i="10" s="1"/>
  <c r="M18" i="16"/>
  <c r="P121" i="10" a="1"/>
  <c r="P121" i="10" s="1"/>
  <c r="M17" i="18"/>
  <c r="P145" i="10" a="1"/>
  <c r="P145" i="10" s="1"/>
  <c r="L8" i="12"/>
  <c r="O11" i="10" a="1"/>
  <c r="O11" i="10" s="1"/>
  <c r="M24" i="12"/>
  <c r="P27" i="10" a="1"/>
  <c r="P27" i="10" s="1"/>
  <c r="M4" i="18"/>
  <c r="P132" i="10" a="1"/>
  <c r="P132" i="10" s="1"/>
  <c r="M16" i="15"/>
  <c r="P94" i="10" a="1"/>
  <c r="P94" i="10" s="1"/>
  <c r="M2" i="19"/>
  <c r="P180" i="10" a="1"/>
  <c r="P180" i="10" s="1"/>
  <c r="M4" i="20"/>
  <c r="P157" i="10" a="1"/>
  <c r="P157" i="10" s="1"/>
  <c r="M20" i="15"/>
  <c r="P98" i="10" a="1"/>
  <c r="P98" i="10" s="1"/>
  <c r="M14" i="12"/>
  <c r="P17" i="10" a="1"/>
  <c r="P17" i="10" s="1"/>
  <c r="M12" i="13"/>
  <c r="P40" i="10" a="1"/>
  <c r="P40" i="10" s="1"/>
  <c r="M17" i="20"/>
  <c r="P170" i="10" a="1"/>
  <c r="P170" i="10" s="1"/>
  <c r="M9" i="19"/>
  <c r="P187" i="10" a="1"/>
  <c r="P187" i="10" s="1"/>
  <c r="M21" i="15"/>
  <c r="P99" i="10" a="1"/>
  <c r="P99" i="10" s="1"/>
  <c r="M19" i="15"/>
  <c r="P97" i="10" a="1"/>
  <c r="P97" i="10" s="1"/>
  <c r="M14" i="15"/>
  <c r="P92" i="10" a="1"/>
  <c r="P92" i="10" s="1"/>
  <c r="M20" i="13"/>
  <c r="P48" i="10" a="1"/>
  <c r="P48" i="10" s="1"/>
  <c r="M12" i="19"/>
  <c r="P190" i="10" a="1"/>
  <c r="P190" i="10" s="1"/>
  <c r="M15" i="18"/>
  <c r="P143" i="10" a="1"/>
  <c r="P143" i="10" s="1"/>
  <c r="M18" i="15"/>
  <c r="P96" i="10" a="1"/>
  <c r="P96" i="10" s="1"/>
  <c r="M19" i="14"/>
  <c r="P72" i="10" a="1"/>
  <c r="P72" i="10" s="1"/>
  <c r="M25" i="19"/>
  <c r="P203" i="10" a="1"/>
  <c r="P203" i="10" s="1"/>
  <c r="M25" i="15"/>
  <c r="P103" i="10" a="1"/>
  <c r="P103" i="10" s="1"/>
  <c r="M16" i="19"/>
  <c r="P194" i="10" a="1"/>
  <c r="P194" i="10" s="1"/>
  <c r="M9" i="12"/>
  <c r="P12" i="10" a="1"/>
  <c r="P12" i="10" s="1"/>
  <c r="M7" i="19"/>
  <c r="P185" i="10" a="1"/>
  <c r="P185" i="10" s="1"/>
  <c r="M25" i="13"/>
  <c r="P53" i="10" a="1"/>
  <c r="P53" i="10" s="1"/>
  <c r="M15" i="12"/>
  <c r="P18" i="10" a="1"/>
  <c r="P18" i="10" s="1"/>
  <c r="M11" i="20"/>
  <c r="P164" i="10" a="1"/>
  <c r="P164" i="10" s="1"/>
  <c r="M21" i="16"/>
  <c r="P124" i="10" a="1"/>
  <c r="P124" i="10" s="1"/>
  <c r="M11" i="16"/>
  <c r="P114" i="10" a="1"/>
  <c r="P114" i="10" s="1"/>
  <c r="M23" i="20"/>
  <c r="P176" i="10" a="1"/>
  <c r="P176" i="10" s="1"/>
  <c r="M3" i="20"/>
  <c r="P156" i="10" a="1"/>
  <c r="P156" i="10" s="1"/>
  <c r="M7" i="18"/>
  <c r="P135" i="10" a="1"/>
  <c r="P135" i="10" s="1"/>
  <c r="L6" i="12"/>
  <c r="O9" i="10" a="1"/>
  <c r="O9" i="10" s="1"/>
  <c r="M26" i="12"/>
  <c r="P29" i="10" a="1"/>
  <c r="P29" i="10" s="1"/>
  <c r="M12" i="18"/>
  <c r="P140" i="10" a="1"/>
  <c r="P140" i="10" s="1"/>
  <c r="M3" i="14"/>
  <c r="P56" i="10" a="1"/>
  <c r="P56" i="10" s="1"/>
  <c r="M17" i="15"/>
  <c r="P95" i="10" a="1"/>
  <c r="P95" i="10" s="1"/>
  <c r="M25" i="20"/>
  <c r="P178" i="10" a="1"/>
  <c r="P178" i="10" s="1"/>
  <c r="M26" i="18"/>
  <c r="P154" i="10" a="1"/>
  <c r="P154" i="10" s="1"/>
  <c r="M5" i="15"/>
  <c r="P83" i="10" a="1"/>
  <c r="P83" i="10" s="1"/>
  <c r="M11" i="19"/>
  <c r="P189" i="10" a="1"/>
  <c r="P189" i="10" s="1"/>
  <c r="M10" i="14"/>
  <c r="P63" i="10" a="1"/>
  <c r="P63" i="10" s="1"/>
  <c r="M24" i="16"/>
  <c r="P127" i="10" a="1"/>
  <c r="P127" i="10" s="1"/>
  <c r="M24" i="20"/>
  <c r="P177" i="10" a="1"/>
  <c r="P177" i="10" s="1"/>
  <c r="M24" i="13"/>
  <c r="P52" i="10" a="1"/>
  <c r="P52" i="10" s="1"/>
  <c r="M14" i="19"/>
  <c r="P192" i="10" a="1"/>
  <c r="P192" i="10" s="1"/>
  <c r="M18" i="19"/>
  <c r="P196" i="10" a="1"/>
  <c r="P196" i="10" s="1"/>
  <c r="M22" i="19"/>
  <c r="P200" i="10" a="1"/>
  <c r="P200" i="10" s="1"/>
  <c r="M24" i="18"/>
  <c r="P152" i="10" a="1"/>
  <c r="P152" i="10" s="1"/>
  <c r="M18" i="12"/>
  <c r="P21" i="10" a="1"/>
  <c r="P21" i="10" s="1"/>
  <c r="M11" i="18"/>
  <c r="P139" i="10" a="1"/>
  <c r="P139" i="10" s="1"/>
  <c r="M24" i="19"/>
  <c r="P202" i="10" a="1"/>
  <c r="P202" i="10" s="1"/>
  <c r="M9" i="18"/>
  <c r="P137" i="10" a="1"/>
  <c r="P137" i="10" s="1"/>
  <c r="M8" i="14"/>
  <c r="P61" i="10" a="1"/>
  <c r="P61" i="10" s="1"/>
  <c r="M12" i="12"/>
  <c r="P15" i="10" a="1"/>
  <c r="P15" i="10" s="1"/>
  <c r="M17" i="14"/>
  <c r="P70" i="10" a="1"/>
  <c r="P70" i="10" s="1"/>
  <c r="L23" i="12"/>
  <c r="O26" i="10" a="1"/>
  <c r="O26" i="10" s="1"/>
  <c r="M25" i="18"/>
  <c r="P153" i="10" a="1"/>
  <c r="P153" i="10" s="1"/>
  <c r="M5" i="16"/>
  <c r="P108" i="10" a="1"/>
  <c r="P108" i="10" s="1"/>
  <c r="M25" i="14"/>
  <c r="P78" i="10" a="1"/>
  <c r="P78" i="10" s="1"/>
  <c r="M26" i="16"/>
  <c r="P129" i="10" a="1"/>
  <c r="P129" i="10" s="1"/>
  <c r="M12" i="15"/>
  <c r="P90" i="10" a="1"/>
  <c r="P90" i="10" s="1"/>
  <c r="M13" i="15"/>
  <c r="P91" i="10" a="1"/>
  <c r="P91" i="10" s="1"/>
  <c r="M16" i="12"/>
  <c r="P19" i="10" a="1"/>
  <c r="P19" i="10" s="1"/>
  <c r="M26" i="20"/>
  <c r="P179" i="10" a="1"/>
  <c r="P179" i="10" s="1"/>
  <c r="M17" i="13"/>
  <c r="P45" i="10" a="1"/>
  <c r="P45" i="10" s="1"/>
  <c r="M5" i="18"/>
  <c r="P133" i="10" a="1"/>
  <c r="P133" i="10" s="1"/>
  <c r="M21" i="19"/>
  <c r="P199" i="10" a="1"/>
  <c r="P199" i="10" s="1"/>
  <c r="M5" i="14"/>
  <c r="P58" i="10" a="1"/>
  <c r="P58" i="10" s="1"/>
  <c r="M4" i="16"/>
  <c r="P107" i="10" a="1"/>
  <c r="P107" i="10" s="1"/>
  <c r="M5" i="20"/>
  <c r="P158" i="10" a="1"/>
  <c r="P158" i="10" s="1"/>
  <c r="M8" i="15"/>
  <c r="P86" i="10" a="1"/>
  <c r="P86" i="10" s="1"/>
  <c r="M13" i="18"/>
  <c r="P141" i="10" a="1"/>
  <c r="P141" i="10" s="1"/>
  <c r="M15" i="14"/>
  <c r="P68" i="10" a="1"/>
  <c r="P68" i="10" s="1"/>
  <c r="M4" i="13"/>
  <c r="P32" i="10" a="1"/>
  <c r="P32" i="10" s="1"/>
  <c r="M23" i="13"/>
  <c r="P51" i="10" a="1"/>
  <c r="P51" i="10" s="1"/>
  <c r="M5" i="13"/>
  <c r="P33" i="10" a="1"/>
  <c r="P33" i="10" s="1"/>
  <c r="M15" i="15"/>
  <c r="P93" i="10" a="1"/>
  <c r="P93" i="10" s="1"/>
  <c r="M21" i="12"/>
  <c r="P24" i="10" a="1"/>
  <c r="P24" i="10" s="1"/>
  <c r="M20" i="16"/>
  <c r="P123" i="10" a="1"/>
  <c r="P123" i="10" s="1"/>
  <c r="M15" i="20"/>
  <c r="P168" i="10" a="1"/>
  <c r="P168" i="10" s="1"/>
  <c r="M13" i="19"/>
  <c r="P191" i="10" a="1"/>
  <c r="P191" i="10" s="1"/>
  <c r="M18" i="13"/>
  <c r="P46" i="10" a="1"/>
  <c r="P46" i="10" s="1"/>
  <c r="M15" i="13"/>
  <c r="P43" i="10" a="1"/>
  <c r="P43" i="10" s="1"/>
  <c r="M2" i="12"/>
  <c r="P5" i="10" a="1"/>
  <c r="P5" i="10" s="1"/>
  <c r="M9" i="15"/>
  <c r="P87" i="10" a="1"/>
  <c r="P87" i="10" s="1"/>
  <c r="M22" i="14"/>
  <c r="P75" i="10" a="1"/>
  <c r="P75" i="10" s="1"/>
  <c r="M13" i="13"/>
  <c r="P41" i="10" a="1"/>
  <c r="P41" i="10" s="1"/>
  <c r="M6" i="15"/>
  <c r="P84" i="10" a="1"/>
  <c r="P84" i="10" s="1"/>
  <c r="L7" i="12"/>
  <c r="O10" i="10" a="1"/>
  <c r="O10" i="10" s="1"/>
  <c r="M4" i="12"/>
  <c r="P7" i="10" a="1"/>
  <c r="P7" i="10" s="1"/>
  <c r="M13" i="20"/>
  <c r="P166" i="10" a="1"/>
  <c r="P166" i="10" s="1"/>
  <c r="M23" i="15"/>
  <c r="P101" i="10" a="1"/>
  <c r="P101" i="10" s="1"/>
  <c r="M8" i="18"/>
  <c r="P136" i="10" a="1"/>
  <c r="P136" i="10" s="1"/>
  <c r="M26" i="15"/>
  <c r="P104" i="10" a="1"/>
  <c r="P104" i="10" s="1"/>
  <c r="M12" i="14"/>
  <c r="P65" i="10" a="1"/>
  <c r="P65" i="10" s="1"/>
  <c r="M24" i="15"/>
  <c r="P102" i="10" a="1"/>
  <c r="P102" i="10" s="1"/>
  <c r="M7" i="15"/>
  <c r="P85" i="10" a="1"/>
  <c r="P85" i="10" s="1"/>
  <c r="M21" i="13"/>
  <c r="P49" i="10" a="1"/>
  <c r="P49" i="10" s="1"/>
  <c r="M13" i="12"/>
  <c r="P16" i="10" a="1"/>
  <c r="P16" i="10" s="1"/>
  <c r="M12" i="16"/>
  <c r="P115" i="10" a="1"/>
  <c r="P115" i="10" s="1"/>
  <c r="M2" i="16"/>
  <c r="P105" i="10" a="1"/>
  <c r="P105" i="10" s="1"/>
  <c r="M11" i="13"/>
  <c r="P39" i="10" a="1"/>
  <c r="P39" i="10" s="1"/>
  <c r="M2" i="13"/>
  <c r="P30" i="10" a="1"/>
  <c r="P30" i="10" s="1"/>
  <c r="M22" i="16"/>
  <c r="P125" i="10" a="1"/>
  <c r="P125" i="10" s="1"/>
  <c r="M10" i="15"/>
  <c r="P88" i="10" a="1"/>
  <c r="P88" i="10" s="1"/>
  <c r="M6" i="20"/>
  <c r="P159" i="10" a="1"/>
  <c r="P159" i="10" s="1"/>
  <c r="M10" i="12"/>
  <c r="P13" i="10" a="1"/>
  <c r="P13" i="10" s="1"/>
  <c r="L17" i="12"/>
  <c r="O20" i="10" a="1"/>
  <c r="O20" i="10" s="1"/>
  <c r="M8" i="20"/>
  <c r="P161" i="10" a="1"/>
  <c r="P161" i="10" s="1"/>
  <c r="M16" i="18"/>
  <c r="P144" i="10" a="1"/>
  <c r="P144" i="10" s="1"/>
  <c r="M24" i="14"/>
  <c r="P77" i="10" a="1"/>
  <c r="P77" i="10" s="1"/>
  <c r="M16" i="13"/>
  <c r="P44" i="10" a="1"/>
  <c r="P44" i="10" s="1"/>
  <c r="M4" i="14"/>
  <c r="P57" i="10" a="1"/>
  <c r="P57" i="10" s="1"/>
  <c r="M11" i="14"/>
  <c r="P64" i="10" a="1"/>
  <c r="P64" i="10" s="1"/>
  <c r="M15" i="16"/>
  <c r="P118" i="10" a="1"/>
  <c r="P118" i="10" s="1"/>
  <c r="M2" i="20"/>
  <c r="P155" i="10" a="1"/>
  <c r="P155" i="10" s="1"/>
  <c r="M18" i="14"/>
  <c r="P71" i="10" a="1"/>
  <c r="P71" i="10" s="1"/>
  <c r="M6" i="18"/>
  <c r="P134" i="10" a="1"/>
  <c r="P134" i="10" s="1"/>
  <c r="M22" i="15"/>
  <c r="P100" i="10" a="1"/>
  <c r="P100" i="10" s="1"/>
  <c r="M7" i="16"/>
  <c r="P110" i="10" a="1"/>
  <c r="P110" i="10" s="1"/>
  <c r="M8" i="16"/>
  <c r="P111" i="10" a="1"/>
  <c r="P111" i="10" s="1"/>
  <c r="M13" i="16"/>
  <c r="P116" i="10" a="1"/>
  <c r="P116" i="10" s="1"/>
  <c r="M17" i="19"/>
  <c r="P195" i="10" a="1"/>
  <c r="P195" i="10" s="1"/>
  <c r="M9" i="16"/>
  <c r="P112" i="10" a="1"/>
  <c r="P112" i="10" s="1"/>
  <c r="M22" i="18"/>
  <c r="P150" i="10" a="1"/>
  <c r="P150" i="10" s="1"/>
  <c r="M10" i="16"/>
  <c r="P113" i="10" a="1"/>
  <c r="P113" i="10" s="1"/>
  <c r="M6" i="19"/>
  <c r="P184" i="10" a="1"/>
  <c r="P184" i="10" s="1"/>
  <c r="M25" i="12"/>
  <c r="P28" i="10" a="1"/>
  <c r="P28" i="10" s="1"/>
  <c r="M11" i="15"/>
  <c r="P89" i="10" a="1"/>
  <c r="P89" i="10" s="1"/>
  <c r="M5" i="19"/>
  <c r="P183" i="10" a="1"/>
  <c r="P183" i="10" s="1"/>
  <c r="M13" i="14"/>
  <c r="P66" i="10" a="1"/>
  <c r="P66" i="10" s="1"/>
  <c r="M14" i="13"/>
  <c r="P42" i="10" a="1"/>
  <c r="P42" i="10" s="1"/>
  <c r="M26" i="13"/>
  <c r="P54" i="10" a="1"/>
  <c r="P54" i="10" s="1"/>
  <c r="M26" i="14"/>
  <c r="P79" i="10" a="1"/>
  <c r="P79" i="10" s="1"/>
  <c r="M18" i="18"/>
  <c r="P146" i="10" a="1"/>
  <c r="P146" i="10" s="1"/>
  <c r="M21" i="18"/>
  <c r="P149" i="10" a="1"/>
  <c r="P149" i="10" s="1"/>
  <c r="M8" i="19"/>
  <c r="P186" i="10" a="1"/>
  <c r="P186" i="10" s="1"/>
  <c r="M3" i="13"/>
  <c r="P31" i="10" a="1"/>
  <c r="P31" i="10" s="1"/>
  <c r="M2" i="14"/>
  <c r="P55" i="10" a="1"/>
  <c r="P55" i="10" s="1"/>
  <c r="M19" i="16"/>
  <c r="P122" i="10" a="1"/>
  <c r="P122" i="10" s="1"/>
  <c r="M11" i="12"/>
  <c r="P14" i="10" a="1"/>
  <c r="P14" i="10" s="1"/>
  <c r="M16" i="16"/>
  <c r="P119" i="10" a="1"/>
  <c r="P119" i="10" s="1"/>
  <c r="M20" i="12"/>
  <c r="P23" i="10" a="1"/>
  <c r="P23" i="10" s="1"/>
  <c r="M9" i="20"/>
  <c r="P162" i="10" a="1"/>
  <c r="P162" i="10" s="1"/>
  <c r="M15" i="19"/>
  <c r="P193" i="10" a="1"/>
  <c r="P193" i="10" s="1"/>
  <c r="M5" i="12"/>
  <c r="P8" i="10" a="1"/>
  <c r="P8" i="10" s="1"/>
  <c r="M14" i="20"/>
  <c r="P167" i="10" a="1"/>
  <c r="P167" i="10" s="1"/>
  <c r="M22" i="12"/>
  <c r="P25" i="10" a="1"/>
  <c r="P25" i="10" s="1"/>
  <c r="M14" i="18"/>
  <c r="P142" i="10" a="1"/>
  <c r="P142" i="10" s="1"/>
  <c r="M26" i="19"/>
  <c r="P204" i="10" a="1"/>
  <c r="P204" i="10" s="1"/>
  <c r="M9" i="14"/>
  <c r="P62" i="10" a="1"/>
  <c r="P62" i="10" s="1"/>
  <c r="M7" i="14"/>
  <c r="P60" i="10" a="1"/>
  <c r="P60" i="10" s="1"/>
  <c r="N20" i="14" l="1"/>
  <c r="Q73" i="10" a="1"/>
  <c r="Q73" i="10" s="1"/>
  <c r="N9" i="14"/>
  <c r="Q62" i="10" a="1"/>
  <c r="Q62" i="10" s="1"/>
  <c r="N11" i="12"/>
  <c r="Q14" i="10" a="1"/>
  <c r="Q14" i="10" s="1"/>
  <c r="N13" i="14"/>
  <c r="Q66" i="10" a="1"/>
  <c r="Q66" i="10" s="1"/>
  <c r="N8" i="16"/>
  <c r="Q111" i="10" a="1"/>
  <c r="Q111" i="10" s="1"/>
  <c r="N24" i="14"/>
  <c r="Q77" i="10" a="1"/>
  <c r="Q77" i="10" s="1"/>
  <c r="N2" i="16"/>
  <c r="Q105" i="10" a="1"/>
  <c r="Q105" i="10" s="1"/>
  <c r="N13" i="20"/>
  <c r="Q166" i="10" a="1"/>
  <c r="Q166" i="10" s="1"/>
  <c r="N13" i="19"/>
  <c r="Q191" i="10" a="1"/>
  <c r="Q191" i="10" s="1"/>
  <c r="N8" i="15"/>
  <c r="Q86" i="10" a="1"/>
  <c r="Q86" i="10" s="1"/>
  <c r="N12" i="15"/>
  <c r="Q90" i="10" a="1"/>
  <c r="Q90" i="10" s="1"/>
  <c r="N24" i="19"/>
  <c r="Q202" i="10" a="1"/>
  <c r="Q202" i="10" s="1"/>
  <c r="N10" i="14"/>
  <c r="Q63" i="10" a="1"/>
  <c r="Q63" i="10" s="1"/>
  <c r="N7" i="18"/>
  <c r="Q135" i="10" a="1"/>
  <c r="Q135" i="10" s="1"/>
  <c r="N16" i="19"/>
  <c r="Q194" i="10" a="1"/>
  <c r="Q194" i="10" s="1"/>
  <c r="N21" i="15"/>
  <c r="Q99" i="10" a="1"/>
  <c r="Q99" i="10" s="1"/>
  <c r="N24" i="12"/>
  <c r="Q27" i="10" a="1"/>
  <c r="Q27" i="10" s="1"/>
  <c r="N19" i="13"/>
  <c r="Q47" i="10" a="1"/>
  <c r="Q47" i="10" s="1"/>
  <c r="N21" i="20"/>
  <c r="Q174" i="10" a="1"/>
  <c r="Q174" i="10" s="1"/>
  <c r="N10" i="13"/>
  <c r="Q38" i="10" a="1"/>
  <c r="Q38" i="10" s="1"/>
  <c r="N6" i="13"/>
  <c r="Q34" i="10" a="1"/>
  <c r="Q34" i="10" s="1"/>
  <c r="N26" i="19"/>
  <c r="Q204" i="10" a="1"/>
  <c r="Q204" i="10" s="1"/>
  <c r="N19" i="16"/>
  <c r="Q122" i="10" a="1"/>
  <c r="Q122" i="10" s="1"/>
  <c r="N5" i="19"/>
  <c r="Q183" i="10" a="1"/>
  <c r="Q183" i="10" s="1"/>
  <c r="N7" i="16"/>
  <c r="Q110" i="10" a="1"/>
  <c r="Q110" i="10" s="1"/>
  <c r="N16" i="18"/>
  <c r="Q144" i="10" a="1"/>
  <c r="Q144" i="10" s="1"/>
  <c r="N12" i="16"/>
  <c r="Q115" i="10" a="1"/>
  <c r="Q115" i="10" s="1"/>
  <c r="N4" i="12"/>
  <c r="Q7" i="10" a="1"/>
  <c r="Q7" i="10" s="1"/>
  <c r="N15" i="20"/>
  <c r="Q168" i="10" a="1"/>
  <c r="Q168" i="10" s="1"/>
  <c r="N5" i="20"/>
  <c r="Q158" i="10" a="1"/>
  <c r="Q158" i="10" s="1"/>
  <c r="N26" i="16"/>
  <c r="Q129" i="10" a="1"/>
  <c r="Q129" i="10" s="1"/>
  <c r="N11" i="18"/>
  <c r="Q139" i="10" a="1"/>
  <c r="Q139" i="10" s="1"/>
  <c r="N11" i="19"/>
  <c r="Q189" i="10" a="1"/>
  <c r="Q189" i="10" s="1"/>
  <c r="N3" i="20"/>
  <c r="Q156" i="10" a="1"/>
  <c r="Q156" i="10" s="1"/>
  <c r="N25" i="15"/>
  <c r="Q103" i="10" a="1"/>
  <c r="Q103" i="10" s="1"/>
  <c r="N9" i="19"/>
  <c r="Q187" i="10" a="1"/>
  <c r="Q187" i="10" s="1"/>
  <c r="M8" i="12"/>
  <c r="P11" i="10" a="1"/>
  <c r="P11" i="10" s="1"/>
  <c r="N19" i="12"/>
  <c r="Q22" i="10" a="1"/>
  <c r="Q22" i="10" s="1"/>
  <c r="N3" i="16"/>
  <c r="Q106" i="10" a="1"/>
  <c r="Q106" i="10" s="1"/>
  <c r="N2" i="15"/>
  <c r="Q80" i="10" a="1"/>
  <c r="Q80" i="10" s="1"/>
  <c r="N12" i="20"/>
  <c r="Q165" i="10" a="1"/>
  <c r="Q165" i="10" s="1"/>
  <c r="N11" i="13"/>
  <c r="Q39" i="10" a="1"/>
  <c r="Q39" i="10" s="1"/>
  <c r="N13" i="18"/>
  <c r="Q141" i="10" a="1"/>
  <c r="Q141" i="10" s="1"/>
  <c r="N19" i="15"/>
  <c r="Q97" i="10" a="1"/>
  <c r="Q97" i="10" s="1"/>
  <c r="N14" i="18"/>
  <c r="Q142" i="10" a="1"/>
  <c r="Q142" i="10" s="1"/>
  <c r="N2" i="14"/>
  <c r="Q55" i="10" a="1"/>
  <c r="Q55" i="10" s="1"/>
  <c r="N11" i="15"/>
  <c r="Q89" i="10" a="1"/>
  <c r="Q89" i="10" s="1"/>
  <c r="N22" i="15"/>
  <c r="Q100" i="10" a="1"/>
  <c r="Q100" i="10" s="1"/>
  <c r="N8" i="20"/>
  <c r="Q161" i="10" a="1"/>
  <c r="Q161" i="10" s="1"/>
  <c r="N13" i="12"/>
  <c r="Q16" i="10" a="1"/>
  <c r="Q16" i="10" s="1"/>
  <c r="M7" i="12"/>
  <c r="P10" i="10" a="1"/>
  <c r="P10" i="10" s="1"/>
  <c r="N20" i="16"/>
  <c r="Q123" i="10" a="1"/>
  <c r="Q123" i="10" s="1"/>
  <c r="N4" i="16"/>
  <c r="Q107" i="10" a="1"/>
  <c r="Q107" i="10" s="1"/>
  <c r="N25" i="14"/>
  <c r="Q78" i="10" a="1"/>
  <c r="Q78" i="10" s="1"/>
  <c r="N18" i="12"/>
  <c r="Q21" i="10" a="1"/>
  <c r="Q21" i="10" s="1"/>
  <c r="N5" i="15"/>
  <c r="Q83" i="10" a="1"/>
  <c r="Q83" i="10" s="1"/>
  <c r="N23" i="20"/>
  <c r="Q176" i="10" a="1"/>
  <c r="Q176" i="10" s="1"/>
  <c r="N25" i="19"/>
  <c r="Q203" i="10" a="1"/>
  <c r="Q203" i="10" s="1"/>
  <c r="N17" i="20"/>
  <c r="Q170" i="10" a="1"/>
  <c r="Q170" i="10" s="1"/>
  <c r="N17" i="18"/>
  <c r="Q145" i="10" a="1"/>
  <c r="Q145" i="10" s="1"/>
  <c r="N8" i="13"/>
  <c r="Q36" i="10" a="1"/>
  <c r="Q36" i="10" s="1"/>
  <c r="N25" i="16"/>
  <c r="Q128" i="10" a="1"/>
  <c r="Q128" i="10" s="1"/>
  <c r="N10" i="19"/>
  <c r="Q188" i="10" a="1"/>
  <c r="Q188" i="10" s="1"/>
  <c r="N19" i="18"/>
  <c r="Q147" i="10" a="1"/>
  <c r="Q147" i="10" s="1"/>
  <c r="N16" i="16"/>
  <c r="Q119" i="10" a="1"/>
  <c r="Q119" i="10" s="1"/>
  <c r="N22" i="13"/>
  <c r="Q50" i="10" a="1"/>
  <c r="Q50" i="10" s="1"/>
  <c r="N22" i="12"/>
  <c r="Q25" i="10" a="1"/>
  <c r="Q25" i="10" s="1"/>
  <c r="N3" i="13"/>
  <c r="Q31" i="10" a="1"/>
  <c r="Q31" i="10" s="1"/>
  <c r="N25" i="12"/>
  <c r="Q28" i="10" a="1"/>
  <c r="Q28" i="10" s="1"/>
  <c r="N6" i="18"/>
  <c r="Q134" i="10" a="1"/>
  <c r="Q134" i="10" s="1"/>
  <c r="M17" i="12"/>
  <c r="P20" i="10" a="1"/>
  <c r="P20" i="10" s="1"/>
  <c r="N21" i="13"/>
  <c r="Q49" i="10" a="1"/>
  <c r="Q49" i="10" s="1"/>
  <c r="N6" i="15"/>
  <c r="Q84" i="10" a="1"/>
  <c r="Q84" i="10" s="1"/>
  <c r="N21" i="12"/>
  <c r="Q24" i="10" a="1"/>
  <c r="Q24" i="10" s="1"/>
  <c r="N5" i="14"/>
  <c r="Q58" i="10" a="1"/>
  <c r="Q58" i="10" s="1"/>
  <c r="N5" i="16"/>
  <c r="Q108" i="10" a="1"/>
  <c r="Q108" i="10" s="1"/>
  <c r="N24" i="18"/>
  <c r="Q152" i="10" a="1"/>
  <c r="Q152" i="10" s="1"/>
  <c r="N26" i="18"/>
  <c r="Q154" i="10" a="1"/>
  <c r="Q154" i="10" s="1"/>
  <c r="N11" i="16"/>
  <c r="Q114" i="10" a="1"/>
  <c r="Q114" i="10" s="1"/>
  <c r="N19" i="14"/>
  <c r="Q72" i="10" a="1"/>
  <c r="Q72" i="10" s="1"/>
  <c r="N12" i="13"/>
  <c r="Q40" i="10" a="1"/>
  <c r="Q40" i="10" s="1"/>
  <c r="N18" i="16"/>
  <c r="Q121" i="10" a="1"/>
  <c r="Q121" i="10" s="1"/>
  <c r="N3" i="19"/>
  <c r="Q181" i="10" a="1"/>
  <c r="Q181" i="10" s="1"/>
  <c r="N3" i="12"/>
  <c r="Q6" i="10" a="1"/>
  <c r="Q6" i="10" s="1"/>
  <c r="N6" i="16"/>
  <c r="Q109" i="10" a="1"/>
  <c r="Q109" i="10" s="1"/>
  <c r="N4" i="15"/>
  <c r="Q82" i="10" a="1"/>
  <c r="Q82" i="10" s="1"/>
  <c r="N9" i="12"/>
  <c r="Q12" i="10" a="1"/>
  <c r="Q12" i="10" s="1"/>
  <c r="N7" i="14"/>
  <c r="Q60" i="10" a="1"/>
  <c r="Q60" i="10" s="1"/>
  <c r="N18" i="13"/>
  <c r="Q46" i="10" a="1"/>
  <c r="Q46" i="10" s="1"/>
  <c r="N14" i="16"/>
  <c r="Q117" i="10" a="1"/>
  <c r="Q117" i="10" s="1"/>
  <c r="N14" i="20"/>
  <c r="Q167" i="10" a="1"/>
  <c r="Q167" i="10" s="1"/>
  <c r="N8" i="19"/>
  <c r="Q186" i="10" a="1"/>
  <c r="Q186" i="10" s="1"/>
  <c r="N6" i="19"/>
  <c r="Q184" i="10" a="1"/>
  <c r="Q184" i="10" s="1"/>
  <c r="N18" i="14"/>
  <c r="Q71" i="10" a="1"/>
  <c r="Q71" i="10" s="1"/>
  <c r="N10" i="12"/>
  <c r="Q13" i="10" a="1"/>
  <c r="Q13" i="10" s="1"/>
  <c r="N7" i="15"/>
  <c r="Q85" i="10" a="1"/>
  <c r="Q85" i="10" s="1"/>
  <c r="N13" i="13"/>
  <c r="Q41" i="10" a="1"/>
  <c r="Q41" i="10" s="1"/>
  <c r="N15" i="15"/>
  <c r="Q93" i="10" a="1"/>
  <c r="Q93" i="10" s="1"/>
  <c r="N21" i="19"/>
  <c r="Q199" i="10" a="1"/>
  <c r="Q199" i="10" s="1"/>
  <c r="N25" i="18"/>
  <c r="Q153" i="10" a="1"/>
  <c r="Q153" i="10" s="1"/>
  <c r="N22" i="19"/>
  <c r="Q200" i="10" a="1"/>
  <c r="Q200" i="10" s="1"/>
  <c r="N25" i="20"/>
  <c r="Q178" i="10" a="1"/>
  <c r="Q178" i="10" s="1"/>
  <c r="N21" i="16"/>
  <c r="Q124" i="10" a="1"/>
  <c r="Q124" i="10" s="1"/>
  <c r="N18" i="15"/>
  <c r="Q96" i="10" a="1"/>
  <c r="Q96" i="10" s="1"/>
  <c r="N14" i="12"/>
  <c r="Q17" i="10" a="1"/>
  <c r="Q17" i="10" s="1"/>
  <c r="N23" i="18"/>
  <c r="Q151" i="10" a="1"/>
  <c r="Q151" i="10" s="1"/>
  <c r="N20" i="19"/>
  <c r="Q198" i="10" a="1"/>
  <c r="Q198" i="10" s="1"/>
  <c r="N19" i="19"/>
  <c r="Q197" i="10" a="1"/>
  <c r="Q197" i="10" s="1"/>
  <c r="N22" i="20"/>
  <c r="Q175" i="10" a="1"/>
  <c r="Q175" i="10" s="1"/>
  <c r="N9" i="13"/>
  <c r="Q37" i="10" a="1"/>
  <c r="Q37" i="10" s="1"/>
  <c r="N14" i="13"/>
  <c r="Q42" i="10" a="1"/>
  <c r="Q42" i="10" s="1"/>
  <c r="N4" i="18"/>
  <c r="Q132" i="10" a="1"/>
  <c r="Q132" i="10" s="1"/>
  <c r="N20" i="18"/>
  <c r="Q148" i="10" a="1"/>
  <c r="Q148" i="10" s="1"/>
  <c r="N5" i="12"/>
  <c r="Q8" i="10" a="1"/>
  <c r="Q8" i="10" s="1"/>
  <c r="N21" i="18"/>
  <c r="Q149" i="10" a="1"/>
  <c r="Q149" i="10" s="1"/>
  <c r="N10" i="16"/>
  <c r="Q113" i="10" a="1"/>
  <c r="Q113" i="10" s="1"/>
  <c r="N2" i="20"/>
  <c r="Q155" i="10" a="1"/>
  <c r="Q155" i="10" s="1"/>
  <c r="N6" i="20"/>
  <c r="Q159" i="10" a="1"/>
  <c r="Q159" i="10" s="1"/>
  <c r="N24" i="15"/>
  <c r="Q102" i="10" a="1"/>
  <c r="Q102" i="10" s="1"/>
  <c r="N22" i="14"/>
  <c r="Q75" i="10" a="1"/>
  <c r="Q75" i="10" s="1"/>
  <c r="N5" i="13"/>
  <c r="Q33" i="10" a="1"/>
  <c r="Q33" i="10" s="1"/>
  <c r="N5" i="18"/>
  <c r="Q133" i="10" a="1"/>
  <c r="Q133" i="10" s="1"/>
  <c r="M23" i="12"/>
  <c r="P26" i="10" a="1"/>
  <c r="P26" i="10" s="1"/>
  <c r="N18" i="19"/>
  <c r="Q196" i="10" a="1"/>
  <c r="Q196" i="10" s="1"/>
  <c r="N17" i="15"/>
  <c r="Q95" i="10" a="1"/>
  <c r="Q95" i="10" s="1"/>
  <c r="N11" i="20"/>
  <c r="Q164" i="10" a="1"/>
  <c r="Q164" i="10" s="1"/>
  <c r="N15" i="18"/>
  <c r="Q143" i="10" a="1"/>
  <c r="Q143" i="10" s="1"/>
  <c r="N20" i="15"/>
  <c r="Q98" i="10" a="1"/>
  <c r="Q98" i="10" s="1"/>
  <c r="N7" i="20"/>
  <c r="Q160" i="10" a="1"/>
  <c r="Q160" i="10" s="1"/>
  <c r="N20" i="20"/>
  <c r="Q173" i="10" a="1"/>
  <c r="Q173" i="10" s="1"/>
  <c r="N4" i="19"/>
  <c r="Q182" i="10" a="1"/>
  <c r="Q182" i="10" s="1"/>
  <c r="N23" i="16"/>
  <c r="Q126" i="10" a="1"/>
  <c r="Q126" i="10" s="1"/>
  <c r="N3" i="18"/>
  <c r="Q131" i="10" a="1"/>
  <c r="Q131" i="10" s="1"/>
  <c r="N13" i="15"/>
  <c r="Q91" i="10" a="1"/>
  <c r="Q91" i="10" s="1"/>
  <c r="N15" i="19"/>
  <c r="Q193" i="10" a="1"/>
  <c r="Q193" i="10" s="1"/>
  <c r="N18" i="18"/>
  <c r="Q146" i="10" a="1"/>
  <c r="Q146" i="10" s="1"/>
  <c r="N22" i="18"/>
  <c r="Q150" i="10" a="1"/>
  <c r="Q150" i="10" s="1"/>
  <c r="N15" i="16"/>
  <c r="Q118" i="10" a="1"/>
  <c r="Q118" i="10" s="1"/>
  <c r="N10" i="15"/>
  <c r="Q88" i="10" a="1"/>
  <c r="Q88" i="10" s="1"/>
  <c r="N12" i="14"/>
  <c r="Q65" i="10" a="1"/>
  <c r="Q65" i="10" s="1"/>
  <c r="N9" i="15"/>
  <c r="Q87" i="10" a="1"/>
  <c r="Q87" i="10" s="1"/>
  <c r="N23" i="13"/>
  <c r="Q51" i="10" a="1"/>
  <c r="Q51" i="10" s="1"/>
  <c r="N17" i="13"/>
  <c r="Q45" i="10" a="1"/>
  <c r="Q45" i="10" s="1"/>
  <c r="N17" i="14"/>
  <c r="Q70" i="10" a="1"/>
  <c r="Q70" i="10" s="1"/>
  <c r="N14" i="19"/>
  <c r="Q192" i="10" a="1"/>
  <c r="Q192" i="10" s="1"/>
  <c r="N3" i="14"/>
  <c r="Q56" i="10" a="1"/>
  <c r="Q56" i="10" s="1"/>
  <c r="N15" i="12"/>
  <c r="Q18" i="10" a="1"/>
  <c r="Q18" i="10" s="1"/>
  <c r="N12" i="19"/>
  <c r="Q190" i="10" a="1"/>
  <c r="Q190" i="10" s="1"/>
  <c r="N4" i="20"/>
  <c r="Q157" i="10" a="1"/>
  <c r="Q157" i="10" s="1"/>
  <c r="N19" i="20"/>
  <c r="Q172" i="10" a="1"/>
  <c r="Q172" i="10" s="1"/>
  <c r="N21" i="14"/>
  <c r="Q74" i="10" a="1"/>
  <c r="Q74" i="10" s="1"/>
  <c r="N16" i="14"/>
  <c r="Q69" i="10" a="1"/>
  <c r="Q69" i="10" s="1"/>
  <c r="N10" i="18"/>
  <c r="Q138" i="10" a="1"/>
  <c r="Q138" i="10" s="1"/>
  <c r="N23" i="19"/>
  <c r="Q201" i="10" a="1"/>
  <c r="Q201" i="10" s="1"/>
  <c r="M6" i="12"/>
  <c r="P9" i="10" a="1"/>
  <c r="P9" i="10" s="1"/>
  <c r="N16" i="13"/>
  <c r="Q44" i="10" a="1"/>
  <c r="Q44" i="10" s="1"/>
  <c r="N9" i="18"/>
  <c r="Q137" i="10" a="1"/>
  <c r="Q137" i="10" s="1"/>
  <c r="N9" i="20"/>
  <c r="Q162" i="10" a="1"/>
  <c r="Q162" i="10" s="1"/>
  <c r="N26" i="14"/>
  <c r="Q79" i="10" a="1"/>
  <c r="Q79" i="10" s="1"/>
  <c r="N9" i="16"/>
  <c r="Q112" i="10" a="1"/>
  <c r="Q112" i="10" s="1"/>
  <c r="N11" i="14"/>
  <c r="Q64" i="10" a="1"/>
  <c r="Q64" i="10" s="1"/>
  <c r="N22" i="16"/>
  <c r="Q125" i="10" a="1"/>
  <c r="Q125" i="10" s="1"/>
  <c r="N26" i="15"/>
  <c r="Q104" i="10" a="1"/>
  <c r="Q104" i="10" s="1"/>
  <c r="N2" i="12"/>
  <c r="Q5" i="10" a="1"/>
  <c r="Q5" i="10" s="1"/>
  <c r="N4" i="13"/>
  <c r="Q32" i="10" a="1"/>
  <c r="Q32" i="10" s="1"/>
  <c r="N26" i="20"/>
  <c r="Q179" i="10" a="1"/>
  <c r="Q179" i="10" s="1"/>
  <c r="N12" i="12"/>
  <c r="Q15" i="10" a="1"/>
  <c r="Q15" i="10" s="1"/>
  <c r="N24" i="13"/>
  <c r="Q52" i="10" a="1"/>
  <c r="Q52" i="10" s="1"/>
  <c r="N12" i="18"/>
  <c r="Q140" i="10" a="1"/>
  <c r="Q140" i="10" s="1"/>
  <c r="N25" i="13"/>
  <c r="Q53" i="10" a="1"/>
  <c r="Q53" i="10" s="1"/>
  <c r="N20" i="13"/>
  <c r="Q48" i="10" a="1"/>
  <c r="Q48" i="10" s="1"/>
  <c r="N2" i="19"/>
  <c r="Q180" i="10" a="1"/>
  <c r="Q180" i="10" s="1"/>
  <c r="N18" i="20"/>
  <c r="Q171" i="10" a="1"/>
  <c r="Q171" i="10" s="1"/>
  <c r="N17" i="16"/>
  <c r="Q120" i="10" a="1"/>
  <c r="Q120" i="10" s="1"/>
  <c r="N3" i="15"/>
  <c r="Q81" i="10" a="1"/>
  <c r="Q81" i="10" s="1"/>
  <c r="N7" i="13"/>
  <c r="Q35" i="10" a="1"/>
  <c r="Q35" i="10" s="1"/>
  <c r="N16" i="20"/>
  <c r="Q169" i="10" a="1"/>
  <c r="Q169" i="10" s="1"/>
  <c r="N13" i="16"/>
  <c r="Q116" i="10" a="1"/>
  <c r="Q116" i="10" s="1"/>
  <c r="N23" i="15"/>
  <c r="Q101" i="10" a="1"/>
  <c r="Q101" i="10" s="1"/>
  <c r="N24" i="16"/>
  <c r="Q127" i="10" a="1"/>
  <c r="Q127" i="10" s="1"/>
  <c r="N20" i="12"/>
  <c r="Q23" i="10" a="1"/>
  <c r="Q23" i="10" s="1"/>
  <c r="N26" i="13"/>
  <c r="Q54" i="10" a="1"/>
  <c r="Q54" i="10" s="1"/>
  <c r="N17" i="19"/>
  <c r="Q195" i="10" a="1"/>
  <c r="Q195" i="10" s="1"/>
  <c r="N4" i="14"/>
  <c r="Q57" i="10" a="1"/>
  <c r="Q57" i="10" s="1"/>
  <c r="N2" i="13"/>
  <c r="Q30" i="10" a="1"/>
  <c r="Q30" i="10" s="1"/>
  <c r="N8" i="18"/>
  <c r="Q136" i="10" a="1"/>
  <c r="Q136" i="10" s="1"/>
  <c r="N15" i="13"/>
  <c r="Q43" i="10" a="1"/>
  <c r="Q43" i="10" s="1"/>
  <c r="N15" i="14"/>
  <c r="Q68" i="10" a="1"/>
  <c r="Q68" i="10" s="1"/>
  <c r="N16" i="12"/>
  <c r="Q19" i="10" a="1"/>
  <c r="Q19" i="10" s="1"/>
  <c r="N8" i="14"/>
  <c r="Q61" i="10" a="1"/>
  <c r="Q61" i="10" s="1"/>
  <c r="N24" i="20"/>
  <c r="Q177" i="10" a="1"/>
  <c r="Q177" i="10" s="1"/>
  <c r="N26" i="12"/>
  <c r="Q29" i="10" a="1"/>
  <c r="Q29" i="10" s="1"/>
  <c r="N7" i="19"/>
  <c r="Q185" i="10" a="1"/>
  <c r="Q185" i="10" s="1"/>
  <c r="N14" i="15"/>
  <c r="Q92" i="10" a="1"/>
  <c r="Q92" i="10" s="1"/>
  <c r="N16" i="15"/>
  <c r="Q94" i="10" a="1"/>
  <c r="Q94" i="10" s="1"/>
  <c r="N10" i="20"/>
  <c r="Q163" i="10" a="1"/>
  <c r="Q163" i="10" s="1"/>
  <c r="N2" i="18"/>
  <c r="Q130" i="10" a="1"/>
  <c r="Q130" i="10" s="1"/>
  <c r="N23" i="14"/>
  <c r="Q76" i="10" a="1"/>
  <c r="Q76" i="10" s="1"/>
  <c r="N6" i="14"/>
  <c r="Q59" i="10" a="1"/>
  <c r="Q59" i="10" s="1"/>
  <c r="N14" i="14"/>
  <c r="Q67" i="10" a="1"/>
  <c r="Q67" i="10" s="1"/>
  <c r="O14" i="14" l="1"/>
  <c r="R67" i="10" a="1"/>
  <c r="R67" i="10" s="1"/>
  <c r="O8" i="14"/>
  <c r="R61" i="10" a="1"/>
  <c r="R61" i="10" s="1"/>
  <c r="O24" i="16"/>
  <c r="R127" i="10" a="1"/>
  <c r="R127" i="10" s="1"/>
  <c r="O25" i="13"/>
  <c r="R53" i="10" a="1"/>
  <c r="R53" i="10" s="1"/>
  <c r="O9" i="16"/>
  <c r="R112" i="10" a="1"/>
  <c r="R112" i="10" s="1"/>
  <c r="O19" i="20"/>
  <c r="R172" i="10" a="1"/>
  <c r="R172" i="10" s="1"/>
  <c r="O12" i="14"/>
  <c r="R65" i="10" a="1"/>
  <c r="R65" i="10" s="1"/>
  <c r="O20" i="20"/>
  <c r="R173" i="10" a="1"/>
  <c r="R173" i="10" s="1"/>
  <c r="O22" i="14"/>
  <c r="R75" i="10" a="1"/>
  <c r="R75" i="10" s="1"/>
  <c r="O9" i="13"/>
  <c r="R37" i="10" a="1"/>
  <c r="R37" i="10" s="1"/>
  <c r="O25" i="18"/>
  <c r="R153" i="10" a="1"/>
  <c r="R153" i="10" s="1"/>
  <c r="O14" i="16"/>
  <c r="R117" i="10" a="1"/>
  <c r="R117" i="10" s="1"/>
  <c r="O19" i="14"/>
  <c r="R72" i="10" a="1"/>
  <c r="R72" i="10" s="1"/>
  <c r="O6" i="18"/>
  <c r="R134" i="10" a="1"/>
  <c r="R134" i="10" s="1"/>
  <c r="O17" i="18"/>
  <c r="R145" i="10" a="1"/>
  <c r="R145" i="10" s="1"/>
  <c r="O13" i="12"/>
  <c r="R16" i="10" a="1"/>
  <c r="R16" i="10" s="1"/>
  <c r="O2" i="15"/>
  <c r="R80" i="10" a="1"/>
  <c r="R80" i="10" s="1"/>
  <c r="O5" i="20"/>
  <c r="R158" i="10" a="1"/>
  <c r="R158" i="10" s="1"/>
  <c r="O10" i="13"/>
  <c r="R38" i="10" a="1"/>
  <c r="R38" i="10" s="1"/>
  <c r="O8" i="15"/>
  <c r="R86" i="10" a="1"/>
  <c r="R86" i="10" s="1"/>
  <c r="O6" i="14"/>
  <c r="R59" i="10" a="1"/>
  <c r="R59" i="10" s="1"/>
  <c r="O16" i="12"/>
  <c r="R19" i="10" a="1"/>
  <c r="R19" i="10" s="1"/>
  <c r="O23" i="15"/>
  <c r="R101" i="10" a="1"/>
  <c r="R101" i="10" s="1"/>
  <c r="O12" i="18"/>
  <c r="R140" i="10" a="1"/>
  <c r="R140" i="10" s="1"/>
  <c r="O26" i="14"/>
  <c r="R79" i="10" a="1"/>
  <c r="R79" i="10" s="1"/>
  <c r="O4" i="20"/>
  <c r="R157" i="10" a="1"/>
  <c r="R157" i="10" s="1"/>
  <c r="O10" i="15"/>
  <c r="R88" i="10" a="1"/>
  <c r="R88" i="10" s="1"/>
  <c r="O7" i="20"/>
  <c r="R160" i="10" a="1"/>
  <c r="R160" i="10" s="1"/>
  <c r="O24" i="15"/>
  <c r="R102" i="10" a="1"/>
  <c r="R102" i="10" s="1"/>
  <c r="O22" i="20"/>
  <c r="R175" i="10" a="1"/>
  <c r="R175" i="10" s="1"/>
  <c r="O21" i="19"/>
  <c r="R199" i="10" a="1"/>
  <c r="R199" i="10" s="1"/>
  <c r="O18" i="13"/>
  <c r="R46" i="10" a="1"/>
  <c r="R46" i="10" s="1"/>
  <c r="O11" i="16"/>
  <c r="R114" i="10" a="1"/>
  <c r="R114" i="10" s="1"/>
  <c r="O25" i="12"/>
  <c r="R28" i="10" a="1"/>
  <c r="R28" i="10" s="1"/>
  <c r="O17" i="20"/>
  <c r="R170" i="10" a="1"/>
  <c r="R170" i="10" s="1"/>
  <c r="O8" i="20"/>
  <c r="R161" i="10" a="1"/>
  <c r="R161" i="10" s="1"/>
  <c r="O3" i="16"/>
  <c r="R106" i="10" a="1"/>
  <c r="R106" i="10" s="1"/>
  <c r="O15" i="20"/>
  <c r="R168" i="10" a="1"/>
  <c r="R168" i="10" s="1"/>
  <c r="O21" i="20"/>
  <c r="R174" i="10" a="1"/>
  <c r="R174" i="10" s="1"/>
  <c r="O13" i="19"/>
  <c r="R191" i="10" a="1"/>
  <c r="R191" i="10" s="1"/>
  <c r="O23" i="14"/>
  <c r="R76" i="10" a="1"/>
  <c r="R76" i="10" s="1"/>
  <c r="O15" i="14"/>
  <c r="R68" i="10" a="1"/>
  <c r="R68" i="10" s="1"/>
  <c r="O13" i="16"/>
  <c r="R116" i="10" a="1"/>
  <c r="R116" i="10" s="1"/>
  <c r="O24" i="13"/>
  <c r="R52" i="10" a="1"/>
  <c r="R52" i="10" s="1"/>
  <c r="O9" i="20"/>
  <c r="R162" i="10" a="1"/>
  <c r="R162" i="10" s="1"/>
  <c r="O12" i="19"/>
  <c r="R190" i="10" a="1"/>
  <c r="R190" i="10" s="1"/>
  <c r="O15" i="16"/>
  <c r="R118" i="10" a="1"/>
  <c r="R118" i="10" s="1"/>
  <c r="O20" i="15"/>
  <c r="R98" i="10" a="1"/>
  <c r="R98" i="10" s="1"/>
  <c r="O6" i="20"/>
  <c r="R159" i="10" a="1"/>
  <c r="R159" i="10" s="1"/>
  <c r="O19" i="19"/>
  <c r="R197" i="10" a="1"/>
  <c r="R197" i="10" s="1"/>
  <c r="O15" i="15"/>
  <c r="R93" i="10" a="1"/>
  <c r="R93" i="10" s="1"/>
  <c r="O7" i="14"/>
  <c r="R60" i="10" a="1"/>
  <c r="R60" i="10" s="1"/>
  <c r="O26" i="18"/>
  <c r="R154" i="10" a="1"/>
  <c r="R154" i="10" s="1"/>
  <c r="O3" i="13"/>
  <c r="R31" i="10" a="1"/>
  <c r="R31" i="10" s="1"/>
  <c r="O25" i="19"/>
  <c r="R203" i="10" a="1"/>
  <c r="R203" i="10" s="1"/>
  <c r="O22" i="15"/>
  <c r="R100" i="10" a="1"/>
  <c r="R100" i="10" s="1"/>
  <c r="O19" i="12"/>
  <c r="R22" i="10" a="1"/>
  <c r="R22" i="10" s="1"/>
  <c r="O4" i="12"/>
  <c r="R7" i="10" a="1"/>
  <c r="R7" i="10" s="1"/>
  <c r="O19" i="13"/>
  <c r="R47" i="10" a="1"/>
  <c r="R47" i="10" s="1"/>
  <c r="O13" i="20"/>
  <c r="R166" i="10" a="1"/>
  <c r="R166" i="10" s="1"/>
  <c r="O2" i="18"/>
  <c r="R130" i="10" a="1"/>
  <c r="R130" i="10" s="1"/>
  <c r="O15" i="13"/>
  <c r="R43" i="10" a="1"/>
  <c r="R43" i="10" s="1"/>
  <c r="O16" i="20"/>
  <c r="R169" i="10" a="1"/>
  <c r="R169" i="10" s="1"/>
  <c r="O12" i="12"/>
  <c r="R15" i="10" a="1"/>
  <c r="R15" i="10" s="1"/>
  <c r="O9" i="18"/>
  <c r="R137" i="10" a="1"/>
  <c r="R137" i="10" s="1"/>
  <c r="O15" i="12"/>
  <c r="R18" i="10" a="1"/>
  <c r="R18" i="10" s="1"/>
  <c r="O22" i="18"/>
  <c r="R150" i="10" a="1"/>
  <c r="R150" i="10" s="1"/>
  <c r="O15" i="18"/>
  <c r="R143" i="10" a="1"/>
  <c r="R143" i="10" s="1"/>
  <c r="O2" i="20"/>
  <c r="R155" i="10" a="1"/>
  <c r="R155" i="10" s="1"/>
  <c r="O20" i="19"/>
  <c r="R198" i="10" a="1"/>
  <c r="R198" i="10" s="1"/>
  <c r="O13" i="13"/>
  <c r="R41" i="10" a="1"/>
  <c r="R41" i="10" s="1"/>
  <c r="O9" i="12"/>
  <c r="R12" i="10" a="1"/>
  <c r="R12" i="10" s="1"/>
  <c r="O24" i="18"/>
  <c r="R152" i="10" a="1"/>
  <c r="R152" i="10" s="1"/>
  <c r="O22" i="12"/>
  <c r="R25" i="10" a="1"/>
  <c r="R25" i="10" s="1"/>
  <c r="O23" i="20"/>
  <c r="R176" i="10" a="1"/>
  <c r="R176" i="10" s="1"/>
  <c r="O11" i="15"/>
  <c r="R89" i="10" a="1"/>
  <c r="R89" i="10" s="1"/>
  <c r="N8" i="12"/>
  <c r="Q11" i="10" a="1"/>
  <c r="Q11" i="10" s="1"/>
  <c r="O12" i="16"/>
  <c r="R115" i="10" a="1"/>
  <c r="R115" i="10" s="1"/>
  <c r="O24" i="12"/>
  <c r="R27" i="10" a="1"/>
  <c r="R27" i="10" s="1"/>
  <c r="O2" i="16"/>
  <c r="R105" i="10" a="1"/>
  <c r="R105" i="10" s="1"/>
  <c r="O10" i="20"/>
  <c r="R163" i="10" a="1"/>
  <c r="R163" i="10" s="1"/>
  <c r="O8" i="18"/>
  <c r="R136" i="10" a="1"/>
  <c r="R136" i="10" s="1"/>
  <c r="O7" i="13"/>
  <c r="R35" i="10" a="1"/>
  <c r="R35" i="10" s="1"/>
  <c r="O26" i="20"/>
  <c r="R179" i="10" a="1"/>
  <c r="R179" i="10" s="1"/>
  <c r="O16" i="13"/>
  <c r="R44" i="10" a="1"/>
  <c r="R44" i="10" s="1"/>
  <c r="O3" i="14"/>
  <c r="R56" i="10" a="1"/>
  <c r="R56" i="10" s="1"/>
  <c r="O18" i="18"/>
  <c r="R146" i="10" a="1"/>
  <c r="R146" i="10" s="1"/>
  <c r="O11" i="20"/>
  <c r="R164" i="10" a="1"/>
  <c r="R164" i="10" s="1"/>
  <c r="O10" i="16"/>
  <c r="R113" i="10" a="1"/>
  <c r="R113" i="10" s="1"/>
  <c r="O23" i="18"/>
  <c r="R151" i="10" a="1"/>
  <c r="R151" i="10" s="1"/>
  <c r="O7" i="15"/>
  <c r="R85" i="10" a="1"/>
  <c r="R85" i="10" s="1"/>
  <c r="O4" i="15"/>
  <c r="R82" i="10" a="1"/>
  <c r="R82" i="10" s="1"/>
  <c r="O5" i="16"/>
  <c r="R108" i="10" a="1"/>
  <c r="R108" i="10" s="1"/>
  <c r="O22" i="13"/>
  <c r="R50" i="10" a="1"/>
  <c r="R50" i="10" s="1"/>
  <c r="O5" i="15"/>
  <c r="R83" i="10" a="1"/>
  <c r="R83" i="10" s="1"/>
  <c r="O2" i="14"/>
  <c r="R55" i="10" a="1"/>
  <c r="R55" i="10" s="1"/>
  <c r="O9" i="19"/>
  <c r="R187" i="10" a="1"/>
  <c r="R187" i="10" s="1"/>
  <c r="O16" i="18"/>
  <c r="R144" i="10" a="1"/>
  <c r="R144" i="10" s="1"/>
  <c r="O21" i="15"/>
  <c r="R99" i="10" a="1"/>
  <c r="R99" i="10" s="1"/>
  <c r="O24" i="14"/>
  <c r="R77" i="10" a="1"/>
  <c r="R77" i="10" s="1"/>
  <c r="O16" i="15"/>
  <c r="R94" i="10" a="1"/>
  <c r="R94" i="10" s="1"/>
  <c r="O2" i="13"/>
  <c r="R30" i="10" a="1"/>
  <c r="R30" i="10" s="1"/>
  <c r="O3" i="15"/>
  <c r="R81" i="10" a="1"/>
  <c r="R81" i="10" s="1"/>
  <c r="O4" i="13"/>
  <c r="R32" i="10" a="1"/>
  <c r="R32" i="10" s="1"/>
  <c r="N6" i="12"/>
  <c r="Q9" i="10" a="1"/>
  <c r="Q9" i="10" s="1"/>
  <c r="O14" i="19"/>
  <c r="R192" i="10" a="1"/>
  <c r="R192" i="10" s="1"/>
  <c r="O15" i="19"/>
  <c r="R193" i="10" a="1"/>
  <c r="R193" i="10" s="1"/>
  <c r="O17" i="15"/>
  <c r="R95" i="10" a="1"/>
  <c r="R95" i="10" s="1"/>
  <c r="O21" i="18"/>
  <c r="R149" i="10" a="1"/>
  <c r="R149" i="10" s="1"/>
  <c r="O14" i="12"/>
  <c r="R17" i="10" a="1"/>
  <c r="R17" i="10" s="1"/>
  <c r="O10" i="12"/>
  <c r="R13" i="10" a="1"/>
  <c r="R13" i="10" s="1"/>
  <c r="O6" i="16"/>
  <c r="R109" i="10" a="1"/>
  <c r="R109" i="10" s="1"/>
  <c r="O5" i="14"/>
  <c r="R58" i="10" a="1"/>
  <c r="R58" i="10" s="1"/>
  <c r="O16" i="16"/>
  <c r="R119" i="10" a="1"/>
  <c r="R119" i="10" s="1"/>
  <c r="O18" i="12"/>
  <c r="R21" i="10" a="1"/>
  <c r="R21" i="10" s="1"/>
  <c r="O14" i="18"/>
  <c r="R142" i="10" a="1"/>
  <c r="R142" i="10" s="1"/>
  <c r="O25" i="15"/>
  <c r="R103" i="10" a="1"/>
  <c r="R103" i="10" s="1"/>
  <c r="O7" i="16"/>
  <c r="R110" i="10" a="1"/>
  <c r="R110" i="10" s="1"/>
  <c r="O16" i="19"/>
  <c r="R194" i="10" a="1"/>
  <c r="R194" i="10" s="1"/>
  <c r="O8" i="16"/>
  <c r="R111" i="10" a="1"/>
  <c r="R111" i="10" s="1"/>
  <c r="O14" i="15"/>
  <c r="R92" i="10" a="1"/>
  <c r="R92" i="10" s="1"/>
  <c r="O4" i="14"/>
  <c r="R57" i="10" a="1"/>
  <c r="R57" i="10" s="1"/>
  <c r="O17" i="16"/>
  <c r="R120" i="10" a="1"/>
  <c r="R120" i="10" s="1"/>
  <c r="O2" i="12"/>
  <c r="R5" i="10" a="1"/>
  <c r="R5" i="10" s="1"/>
  <c r="O23" i="19"/>
  <c r="R201" i="10" a="1"/>
  <c r="R201" i="10" s="1"/>
  <c r="O17" i="14"/>
  <c r="R70" i="10" a="1"/>
  <c r="R70" i="10" s="1"/>
  <c r="O13" i="15"/>
  <c r="R91" i="10" a="1"/>
  <c r="R91" i="10" s="1"/>
  <c r="O18" i="19"/>
  <c r="R196" i="10" a="1"/>
  <c r="R196" i="10" s="1"/>
  <c r="O5" i="12"/>
  <c r="R8" i="10" a="1"/>
  <c r="R8" i="10" s="1"/>
  <c r="O18" i="15"/>
  <c r="R96" i="10" a="1"/>
  <c r="R96" i="10" s="1"/>
  <c r="O18" i="14"/>
  <c r="R71" i="10" a="1"/>
  <c r="R71" i="10" s="1"/>
  <c r="O3" i="12"/>
  <c r="R6" i="10" a="1"/>
  <c r="R6" i="10" s="1"/>
  <c r="O21" i="12"/>
  <c r="R24" i="10" a="1"/>
  <c r="R24" i="10" s="1"/>
  <c r="O19" i="18"/>
  <c r="R147" i="10" a="1"/>
  <c r="R147" i="10" s="1"/>
  <c r="O25" i="14"/>
  <c r="R78" i="10" a="1"/>
  <c r="R78" i="10" s="1"/>
  <c r="O19" i="15"/>
  <c r="R97" i="10" a="1"/>
  <c r="R97" i="10" s="1"/>
  <c r="O3" i="20"/>
  <c r="R156" i="10" a="1"/>
  <c r="R156" i="10" s="1"/>
  <c r="O5" i="19"/>
  <c r="R183" i="10" a="1"/>
  <c r="R183" i="10" s="1"/>
  <c r="O7" i="18"/>
  <c r="R135" i="10" a="1"/>
  <c r="R135" i="10" s="1"/>
  <c r="O13" i="14"/>
  <c r="R66" i="10" a="1"/>
  <c r="R66" i="10" s="1"/>
  <c r="O7" i="19"/>
  <c r="R185" i="10" a="1"/>
  <c r="R185" i="10" s="1"/>
  <c r="O18" i="20"/>
  <c r="R171" i="10" a="1"/>
  <c r="R171" i="10" s="1"/>
  <c r="O26" i="15"/>
  <c r="R104" i="10" a="1"/>
  <c r="R104" i="10" s="1"/>
  <c r="O10" i="18"/>
  <c r="R138" i="10" a="1"/>
  <c r="R138" i="10" s="1"/>
  <c r="O17" i="13"/>
  <c r="R45" i="10" a="1"/>
  <c r="R45" i="10" s="1"/>
  <c r="O3" i="18"/>
  <c r="R131" i="10" a="1"/>
  <c r="R131" i="10" s="1"/>
  <c r="N23" i="12"/>
  <c r="Q26" i="10" a="1"/>
  <c r="Q26" i="10" s="1"/>
  <c r="O20" i="18"/>
  <c r="R148" i="10" a="1"/>
  <c r="R148" i="10" s="1"/>
  <c r="O21" i="16"/>
  <c r="R124" i="10" a="1"/>
  <c r="R124" i="10" s="1"/>
  <c r="O6" i="19"/>
  <c r="R184" i="10" a="1"/>
  <c r="R184" i="10" s="1"/>
  <c r="O3" i="19"/>
  <c r="R181" i="10" a="1"/>
  <c r="R181" i="10" s="1"/>
  <c r="O6" i="15"/>
  <c r="R84" i="10" a="1"/>
  <c r="R84" i="10" s="1"/>
  <c r="O10" i="19"/>
  <c r="R188" i="10" a="1"/>
  <c r="R188" i="10" s="1"/>
  <c r="O4" i="16"/>
  <c r="R107" i="10" a="1"/>
  <c r="R107" i="10" s="1"/>
  <c r="O13" i="18"/>
  <c r="R141" i="10" a="1"/>
  <c r="R141" i="10" s="1"/>
  <c r="O11" i="19"/>
  <c r="R189" i="10" a="1"/>
  <c r="R189" i="10" s="1"/>
  <c r="O19" i="16"/>
  <c r="R122" i="10" a="1"/>
  <c r="R122" i="10" s="1"/>
  <c r="O10" i="14"/>
  <c r="R63" i="10" a="1"/>
  <c r="R63" i="10" s="1"/>
  <c r="O11" i="12"/>
  <c r="R14" i="10" a="1"/>
  <c r="R14" i="10" s="1"/>
  <c r="O17" i="19"/>
  <c r="R195" i="10" a="1"/>
  <c r="R195" i="10" s="1"/>
  <c r="O26" i="12"/>
  <c r="R29" i="10" a="1"/>
  <c r="R29" i="10" s="1"/>
  <c r="O26" i="13"/>
  <c r="R54" i="10" a="1"/>
  <c r="R54" i="10" s="1"/>
  <c r="O2" i="19"/>
  <c r="R180" i="10" a="1"/>
  <c r="R180" i="10" s="1"/>
  <c r="O22" i="16"/>
  <c r="R125" i="10" a="1"/>
  <c r="R125" i="10" s="1"/>
  <c r="O16" i="14"/>
  <c r="R69" i="10" a="1"/>
  <c r="R69" i="10" s="1"/>
  <c r="O23" i="13"/>
  <c r="R51" i="10" a="1"/>
  <c r="R51" i="10" s="1"/>
  <c r="O23" i="16"/>
  <c r="R126" i="10" a="1"/>
  <c r="R126" i="10" s="1"/>
  <c r="O5" i="18"/>
  <c r="R133" i="10" a="1"/>
  <c r="R133" i="10" s="1"/>
  <c r="O4" i="18"/>
  <c r="R132" i="10" a="1"/>
  <c r="R132" i="10" s="1"/>
  <c r="O25" i="20"/>
  <c r="R178" i="10" a="1"/>
  <c r="R178" i="10" s="1"/>
  <c r="O8" i="19"/>
  <c r="R186" i="10" a="1"/>
  <c r="R186" i="10" s="1"/>
  <c r="O18" i="16"/>
  <c r="R121" i="10" a="1"/>
  <c r="R121" i="10" s="1"/>
  <c r="O21" i="13"/>
  <c r="R49" i="10" a="1"/>
  <c r="R49" i="10" s="1"/>
  <c r="O25" i="16"/>
  <c r="R128" i="10" a="1"/>
  <c r="R128" i="10" s="1"/>
  <c r="O20" i="16"/>
  <c r="R123" i="10" a="1"/>
  <c r="R123" i="10" s="1"/>
  <c r="O11" i="13"/>
  <c r="R39" i="10" a="1"/>
  <c r="R39" i="10" s="1"/>
  <c r="O11" i="18"/>
  <c r="R139" i="10" a="1"/>
  <c r="R139" i="10" s="1"/>
  <c r="O26" i="19"/>
  <c r="R204" i="10" a="1"/>
  <c r="R204" i="10" s="1"/>
  <c r="O24" i="19"/>
  <c r="R202" i="10" a="1"/>
  <c r="R202" i="10" s="1"/>
  <c r="O9" i="14"/>
  <c r="R62" i="10" a="1"/>
  <c r="R62" i="10" s="1"/>
  <c r="O24" i="20"/>
  <c r="R177" i="10" a="1"/>
  <c r="R177" i="10" s="1"/>
  <c r="O20" i="12"/>
  <c r="R23" i="10" a="1"/>
  <c r="R23" i="10" s="1"/>
  <c r="O20" i="13"/>
  <c r="R48" i="10" a="1"/>
  <c r="R48" i="10" s="1"/>
  <c r="O11" i="14"/>
  <c r="R64" i="10" a="1"/>
  <c r="R64" i="10" s="1"/>
  <c r="O21" i="14"/>
  <c r="R74" i="10" a="1"/>
  <c r="R74" i="10" s="1"/>
  <c r="O9" i="15"/>
  <c r="R87" i="10" a="1"/>
  <c r="R87" i="10" s="1"/>
  <c r="O4" i="19"/>
  <c r="R182" i="10" a="1"/>
  <c r="R182" i="10" s="1"/>
  <c r="O5" i="13"/>
  <c r="R33" i="10" a="1"/>
  <c r="R33" i="10" s="1"/>
  <c r="O14" i="13"/>
  <c r="R42" i="10" a="1"/>
  <c r="R42" i="10" s="1"/>
  <c r="O22" i="19"/>
  <c r="R200" i="10" a="1"/>
  <c r="R200" i="10" s="1"/>
  <c r="O14" i="20"/>
  <c r="R167" i="10" a="1"/>
  <c r="R167" i="10" s="1"/>
  <c r="O12" i="13"/>
  <c r="R40" i="10" a="1"/>
  <c r="R40" i="10" s="1"/>
  <c r="N17" i="12"/>
  <c r="Q20" i="10" a="1"/>
  <c r="Q20" i="10" s="1"/>
  <c r="O8" i="13"/>
  <c r="R36" i="10" a="1"/>
  <c r="R36" i="10" s="1"/>
  <c r="N7" i="12"/>
  <c r="Q10" i="10" a="1"/>
  <c r="Q10" i="10" s="1"/>
  <c r="O12" i="20"/>
  <c r="R165" i="10" a="1"/>
  <c r="R165" i="10" s="1"/>
  <c r="O26" i="16"/>
  <c r="R129" i="10" a="1"/>
  <c r="R129" i="10" s="1"/>
  <c r="O6" i="13"/>
  <c r="R34" i="10" a="1"/>
  <c r="R34" i="10" s="1"/>
  <c r="O12" i="15"/>
  <c r="R90" i="10" a="1"/>
  <c r="R90" i="10" s="1"/>
  <c r="O20" i="14"/>
  <c r="R73" i="10" a="1"/>
  <c r="R73" i="10" s="1"/>
  <c r="P20" i="14" l="1"/>
  <c r="S73" i="10" a="1"/>
  <c r="S73" i="10" s="1"/>
  <c r="P22" i="19"/>
  <c r="S200" i="10" a="1"/>
  <c r="S200" i="10" s="1"/>
  <c r="P9" i="14"/>
  <c r="S62" i="10" a="1"/>
  <c r="S62" i="10" s="1"/>
  <c r="P25" i="20"/>
  <c r="S178" i="10" a="1"/>
  <c r="S178" i="10" s="1"/>
  <c r="P17" i="19"/>
  <c r="S195" i="10" a="1"/>
  <c r="S195" i="10" s="1"/>
  <c r="P6" i="19"/>
  <c r="S184" i="10" a="1"/>
  <c r="S184" i="10" s="1"/>
  <c r="P13" i="14"/>
  <c r="S66" i="10" a="1"/>
  <c r="S66" i="10" s="1"/>
  <c r="P18" i="15"/>
  <c r="S96" i="10" a="1"/>
  <c r="S96" i="10" s="1"/>
  <c r="P8" i="16"/>
  <c r="S111" i="10" a="1"/>
  <c r="S111" i="10" s="1"/>
  <c r="P14" i="12"/>
  <c r="S17" i="10" a="1"/>
  <c r="S17" i="10" s="1"/>
  <c r="P24" i="14"/>
  <c r="S77" i="10" a="1"/>
  <c r="S77" i="10" s="1"/>
  <c r="P23" i="18"/>
  <c r="S151" i="10" a="1"/>
  <c r="S151" i="10" s="1"/>
  <c r="P2" i="16"/>
  <c r="S105" i="10" a="1"/>
  <c r="S105" i="10" s="1"/>
  <c r="P20" i="19"/>
  <c r="S198" i="10" a="1"/>
  <c r="S198" i="10" s="1"/>
  <c r="P13" i="20"/>
  <c r="S166" i="10" a="1"/>
  <c r="S166" i="10" s="1"/>
  <c r="P19" i="19"/>
  <c r="S197" i="10" a="1"/>
  <c r="S197" i="10" s="1"/>
  <c r="P13" i="19"/>
  <c r="S191" i="10" a="1"/>
  <c r="S191" i="10" s="1"/>
  <c r="P22" i="20"/>
  <c r="S175" i="10" a="1"/>
  <c r="S175" i="10" s="1"/>
  <c r="P8" i="15"/>
  <c r="S86" i="10" a="1"/>
  <c r="S86" i="10" s="1"/>
  <c r="P9" i="13"/>
  <c r="S37" i="10" a="1"/>
  <c r="S37" i="10" s="1"/>
  <c r="P12" i="15"/>
  <c r="S90" i="10" a="1"/>
  <c r="S90" i="10" s="1"/>
  <c r="P14" i="13"/>
  <c r="S42" i="10" a="1"/>
  <c r="S42" i="10" s="1"/>
  <c r="P24" i="19"/>
  <c r="S202" i="10" a="1"/>
  <c r="S202" i="10" s="1"/>
  <c r="P4" i="18"/>
  <c r="S132" i="10" a="1"/>
  <c r="S132" i="10" s="1"/>
  <c r="P11" i="12"/>
  <c r="S14" i="10" a="1"/>
  <c r="S14" i="10" s="1"/>
  <c r="P21" i="16"/>
  <c r="S124" i="10" a="1"/>
  <c r="S124" i="10" s="1"/>
  <c r="P7" i="18"/>
  <c r="S135" i="10" a="1"/>
  <c r="S135" i="10" s="1"/>
  <c r="P5" i="12"/>
  <c r="S8" i="10" a="1"/>
  <c r="S8" i="10" s="1"/>
  <c r="P16" i="19"/>
  <c r="S194" i="10" a="1"/>
  <c r="S194" i="10" s="1"/>
  <c r="P21" i="18"/>
  <c r="S149" i="10" a="1"/>
  <c r="S149" i="10" s="1"/>
  <c r="P21" i="15"/>
  <c r="S99" i="10" a="1"/>
  <c r="S99" i="10" s="1"/>
  <c r="P10" i="16"/>
  <c r="S113" i="10" a="1"/>
  <c r="S113" i="10" s="1"/>
  <c r="P24" i="12"/>
  <c r="S27" i="10" a="1"/>
  <c r="S27" i="10" s="1"/>
  <c r="P2" i="20"/>
  <c r="S155" i="10" a="1"/>
  <c r="S155" i="10" s="1"/>
  <c r="P19" i="13"/>
  <c r="S47" i="10" a="1"/>
  <c r="S47" i="10" s="1"/>
  <c r="P6" i="20"/>
  <c r="S159" i="10" a="1"/>
  <c r="S159" i="10" s="1"/>
  <c r="P21" i="20"/>
  <c r="S174" i="10" a="1"/>
  <c r="S174" i="10" s="1"/>
  <c r="P24" i="15"/>
  <c r="S102" i="10" a="1"/>
  <c r="S102" i="10" s="1"/>
  <c r="P10" i="13"/>
  <c r="S38" i="10" a="1"/>
  <c r="S38" i="10" s="1"/>
  <c r="P22" i="14"/>
  <c r="S75" i="10" a="1"/>
  <c r="S75" i="10" s="1"/>
  <c r="P6" i="13"/>
  <c r="S34" i="10" a="1"/>
  <c r="S34" i="10" s="1"/>
  <c r="P5" i="13"/>
  <c r="S33" i="10" a="1"/>
  <c r="S33" i="10" s="1"/>
  <c r="P26" i="19"/>
  <c r="S204" i="10" a="1"/>
  <c r="S204" i="10" s="1"/>
  <c r="P5" i="18"/>
  <c r="S133" i="10" a="1"/>
  <c r="S133" i="10" s="1"/>
  <c r="P10" i="14"/>
  <c r="S63" i="10" a="1"/>
  <c r="S63" i="10" s="1"/>
  <c r="P20" i="18"/>
  <c r="S148" i="10" a="1"/>
  <c r="S148" i="10" s="1"/>
  <c r="P5" i="19"/>
  <c r="S183" i="10" a="1"/>
  <c r="S183" i="10" s="1"/>
  <c r="P18" i="19"/>
  <c r="S196" i="10" a="1"/>
  <c r="S196" i="10" s="1"/>
  <c r="P7" i="16"/>
  <c r="S110" i="10" a="1"/>
  <c r="S110" i="10" s="1"/>
  <c r="P17" i="15"/>
  <c r="S95" i="10" a="1"/>
  <c r="S95" i="10" s="1"/>
  <c r="P16" i="18"/>
  <c r="S144" i="10" a="1"/>
  <c r="S144" i="10" s="1"/>
  <c r="P11" i="20"/>
  <c r="S164" i="10" a="1"/>
  <c r="S164" i="10" s="1"/>
  <c r="P12" i="16"/>
  <c r="S115" i="10" a="1"/>
  <c r="S115" i="10" s="1"/>
  <c r="P15" i="18"/>
  <c r="S143" i="10" a="1"/>
  <c r="S143" i="10" s="1"/>
  <c r="P4" i="12"/>
  <c r="S7" i="10" a="1"/>
  <c r="S7" i="10" s="1"/>
  <c r="P20" i="15"/>
  <c r="S98" i="10" a="1"/>
  <c r="S98" i="10" s="1"/>
  <c r="P15" i="20"/>
  <c r="S168" i="10" a="1"/>
  <c r="S168" i="10" s="1"/>
  <c r="P7" i="20"/>
  <c r="S160" i="10" a="1"/>
  <c r="S160" i="10" s="1"/>
  <c r="P5" i="20"/>
  <c r="S158" i="10" a="1"/>
  <c r="S158" i="10" s="1"/>
  <c r="P20" i="20"/>
  <c r="S173" i="10" a="1"/>
  <c r="S173" i="10" s="1"/>
  <c r="P26" i="16"/>
  <c r="S129" i="10" a="1"/>
  <c r="S129" i="10" s="1"/>
  <c r="P4" i="19"/>
  <c r="S182" i="10" a="1"/>
  <c r="S182" i="10" s="1"/>
  <c r="P11" i="18"/>
  <c r="S139" i="10" a="1"/>
  <c r="S139" i="10" s="1"/>
  <c r="P23" i="16"/>
  <c r="S126" i="10" a="1"/>
  <c r="S126" i="10" s="1"/>
  <c r="P19" i="16"/>
  <c r="S122" i="10" a="1"/>
  <c r="S122" i="10" s="1"/>
  <c r="O23" i="12"/>
  <c r="R26" i="10" a="1"/>
  <c r="R26" i="10" s="1"/>
  <c r="P3" i="20"/>
  <c r="S156" i="10" a="1"/>
  <c r="S156" i="10" s="1"/>
  <c r="P13" i="15"/>
  <c r="S91" i="10" a="1"/>
  <c r="S91" i="10" s="1"/>
  <c r="P25" i="15"/>
  <c r="S103" i="10" a="1"/>
  <c r="S103" i="10" s="1"/>
  <c r="P15" i="19"/>
  <c r="S193" i="10" a="1"/>
  <c r="S193" i="10" s="1"/>
  <c r="P9" i="19"/>
  <c r="S187" i="10" a="1"/>
  <c r="S187" i="10" s="1"/>
  <c r="P18" i="18"/>
  <c r="S146" i="10" a="1"/>
  <c r="S146" i="10" s="1"/>
  <c r="O8" i="12"/>
  <c r="R11" i="10" a="1"/>
  <c r="R11" i="10" s="1"/>
  <c r="P22" i="18"/>
  <c r="S150" i="10" a="1"/>
  <c r="S150" i="10" s="1"/>
  <c r="P19" i="12"/>
  <c r="S22" i="10" a="1"/>
  <c r="S22" i="10" s="1"/>
  <c r="P15" i="16"/>
  <c r="S118" i="10" a="1"/>
  <c r="S118" i="10" s="1"/>
  <c r="P3" i="16"/>
  <c r="S106" i="10" a="1"/>
  <c r="S106" i="10" s="1"/>
  <c r="P10" i="15"/>
  <c r="S88" i="10" a="1"/>
  <c r="S88" i="10" s="1"/>
  <c r="P2" i="15"/>
  <c r="S80" i="10" a="1"/>
  <c r="S80" i="10" s="1"/>
  <c r="P12" i="14"/>
  <c r="S65" i="10" a="1"/>
  <c r="S65" i="10" s="1"/>
  <c r="P12" i="20"/>
  <c r="S165" i="10" a="1"/>
  <c r="S165" i="10" s="1"/>
  <c r="P9" i="15"/>
  <c r="S87" i="10" a="1"/>
  <c r="S87" i="10" s="1"/>
  <c r="P11" i="13"/>
  <c r="S39" i="10" a="1"/>
  <c r="S39" i="10" s="1"/>
  <c r="P23" i="13"/>
  <c r="S51" i="10" a="1"/>
  <c r="S51" i="10" s="1"/>
  <c r="P11" i="19"/>
  <c r="S189" i="10" a="1"/>
  <c r="S189" i="10" s="1"/>
  <c r="P3" i="18"/>
  <c r="S131" i="10" a="1"/>
  <c r="S131" i="10" s="1"/>
  <c r="P19" i="15"/>
  <c r="S97" i="10" a="1"/>
  <c r="S97" i="10" s="1"/>
  <c r="P17" i="14"/>
  <c r="S70" i="10" a="1"/>
  <c r="S70" i="10" s="1"/>
  <c r="P14" i="18"/>
  <c r="S142" i="10" a="1"/>
  <c r="S142" i="10" s="1"/>
  <c r="P14" i="19"/>
  <c r="S192" i="10" a="1"/>
  <c r="S192" i="10" s="1"/>
  <c r="P2" i="14"/>
  <c r="S55" i="10" a="1"/>
  <c r="S55" i="10" s="1"/>
  <c r="P3" i="14"/>
  <c r="S56" i="10" a="1"/>
  <c r="S56" i="10" s="1"/>
  <c r="P11" i="15"/>
  <c r="S89" i="10" a="1"/>
  <c r="S89" i="10" s="1"/>
  <c r="P15" i="12"/>
  <c r="S18" i="10" a="1"/>
  <c r="S18" i="10" s="1"/>
  <c r="P22" i="15"/>
  <c r="S100" i="10" a="1"/>
  <c r="S100" i="10" s="1"/>
  <c r="P12" i="19"/>
  <c r="S190" i="10" a="1"/>
  <c r="S190" i="10" s="1"/>
  <c r="P8" i="20"/>
  <c r="S161" i="10" a="1"/>
  <c r="S161" i="10" s="1"/>
  <c r="P4" i="20"/>
  <c r="S157" i="10" a="1"/>
  <c r="S157" i="10" s="1"/>
  <c r="P13" i="12"/>
  <c r="S16" i="10" a="1"/>
  <c r="S16" i="10" s="1"/>
  <c r="P19" i="20"/>
  <c r="S172" i="10" a="1"/>
  <c r="S172" i="10" s="1"/>
  <c r="P21" i="14"/>
  <c r="S74" i="10" a="1"/>
  <c r="S74" i="10" s="1"/>
  <c r="P20" i="16"/>
  <c r="S123" i="10" a="1"/>
  <c r="S123" i="10" s="1"/>
  <c r="P16" i="14"/>
  <c r="S69" i="10" a="1"/>
  <c r="S69" i="10" s="1"/>
  <c r="P13" i="18"/>
  <c r="S141" i="10" a="1"/>
  <c r="S141" i="10" s="1"/>
  <c r="P17" i="13"/>
  <c r="S45" i="10" a="1"/>
  <c r="S45" i="10" s="1"/>
  <c r="P25" i="14"/>
  <c r="S78" i="10" a="1"/>
  <c r="S78" i="10" s="1"/>
  <c r="P23" i="19"/>
  <c r="S201" i="10" a="1"/>
  <c r="S201" i="10" s="1"/>
  <c r="P18" i="12"/>
  <c r="S21" i="10" a="1"/>
  <c r="S21" i="10" s="1"/>
  <c r="O6" i="12"/>
  <c r="R9" i="10" a="1"/>
  <c r="R9" i="10" s="1"/>
  <c r="P5" i="15"/>
  <c r="S83" i="10" a="1"/>
  <c r="S83" i="10" s="1"/>
  <c r="P16" i="13"/>
  <c r="S44" i="10" a="1"/>
  <c r="S44" i="10" s="1"/>
  <c r="P23" i="20"/>
  <c r="S176" i="10" a="1"/>
  <c r="S176" i="10" s="1"/>
  <c r="P9" i="18"/>
  <c r="S137" i="10" a="1"/>
  <c r="S137" i="10" s="1"/>
  <c r="P25" i="19"/>
  <c r="S203" i="10" a="1"/>
  <c r="S203" i="10" s="1"/>
  <c r="P9" i="20"/>
  <c r="S162" i="10" a="1"/>
  <c r="S162" i="10" s="1"/>
  <c r="P17" i="20"/>
  <c r="S170" i="10" a="1"/>
  <c r="S170" i="10" s="1"/>
  <c r="P26" i="14"/>
  <c r="S79" i="10" a="1"/>
  <c r="S79" i="10" s="1"/>
  <c r="P17" i="18"/>
  <c r="S145" i="10" a="1"/>
  <c r="S145" i="10" s="1"/>
  <c r="P9" i="16"/>
  <c r="S112" i="10" a="1"/>
  <c r="S112" i="10" s="1"/>
  <c r="O7" i="12"/>
  <c r="R10" i="10" a="1"/>
  <c r="R10" i="10" s="1"/>
  <c r="P8" i="13"/>
  <c r="S36" i="10" a="1"/>
  <c r="S36" i="10" s="1"/>
  <c r="P11" i="14"/>
  <c r="S64" i="10" a="1"/>
  <c r="S64" i="10" s="1"/>
  <c r="P25" i="16"/>
  <c r="S128" i="10" a="1"/>
  <c r="S128" i="10" s="1"/>
  <c r="P22" i="16"/>
  <c r="S125" i="10" a="1"/>
  <c r="S125" i="10" s="1"/>
  <c r="P4" i="16"/>
  <c r="S107" i="10" a="1"/>
  <c r="S107" i="10" s="1"/>
  <c r="P10" i="18"/>
  <c r="S138" i="10" a="1"/>
  <c r="S138" i="10" s="1"/>
  <c r="P19" i="18"/>
  <c r="S147" i="10" a="1"/>
  <c r="S147" i="10" s="1"/>
  <c r="P2" i="12"/>
  <c r="S5" i="10" a="1"/>
  <c r="S5" i="10" s="1"/>
  <c r="P16" i="16"/>
  <c r="S119" i="10" a="1"/>
  <c r="S119" i="10" s="1"/>
  <c r="P4" i="13"/>
  <c r="S32" i="10" a="1"/>
  <c r="S32" i="10" s="1"/>
  <c r="P22" i="13"/>
  <c r="S50" i="10" a="1"/>
  <c r="S50" i="10" s="1"/>
  <c r="P26" i="20"/>
  <c r="S179" i="10" a="1"/>
  <c r="S179" i="10" s="1"/>
  <c r="P22" i="12"/>
  <c r="S25" i="10" a="1"/>
  <c r="S25" i="10" s="1"/>
  <c r="P12" i="12"/>
  <c r="S15" i="10" a="1"/>
  <c r="S15" i="10" s="1"/>
  <c r="P3" i="13"/>
  <c r="S31" i="10" a="1"/>
  <c r="S31" i="10" s="1"/>
  <c r="P24" i="13"/>
  <c r="S52" i="10" a="1"/>
  <c r="S52" i="10" s="1"/>
  <c r="P25" i="12"/>
  <c r="S28" i="10" a="1"/>
  <c r="S28" i="10" s="1"/>
  <c r="P12" i="18"/>
  <c r="S140" i="10" a="1"/>
  <c r="S140" i="10" s="1"/>
  <c r="P6" i="18"/>
  <c r="S134" i="10" a="1"/>
  <c r="S134" i="10" s="1"/>
  <c r="P25" i="13"/>
  <c r="S53" i="10" a="1"/>
  <c r="S53" i="10" s="1"/>
  <c r="O17" i="12"/>
  <c r="R20" i="10" a="1"/>
  <c r="R20" i="10" s="1"/>
  <c r="P20" i="13"/>
  <c r="S48" i="10" a="1"/>
  <c r="S48" i="10" s="1"/>
  <c r="P21" i="13"/>
  <c r="S49" i="10" a="1"/>
  <c r="S49" i="10" s="1"/>
  <c r="P2" i="19"/>
  <c r="S180" i="10" a="1"/>
  <c r="S180" i="10" s="1"/>
  <c r="P10" i="19"/>
  <c r="S188" i="10" a="1"/>
  <c r="S188" i="10" s="1"/>
  <c r="P26" i="15"/>
  <c r="S104" i="10" a="1"/>
  <c r="S104" i="10" s="1"/>
  <c r="P21" i="12"/>
  <c r="S24" i="10" a="1"/>
  <c r="S24" i="10" s="1"/>
  <c r="P17" i="16"/>
  <c r="S120" i="10" a="1"/>
  <c r="S120" i="10" s="1"/>
  <c r="P5" i="14"/>
  <c r="S58" i="10" a="1"/>
  <c r="S58" i="10" s="1"/>
  <c r="P3" i="15"/>
  <c r="S81" i="10" a="1"/>
  <c r="S81" i="10" s="1"/>
  <c r="P5" i="16"/>
  <c r="S108" i="10" a="1"/>
  <c r="S108" i="10" s="1"/>
  <c r="P7" i="13"/>
  <c r="S35" i="10" a="1"/>
  <c r="S35" i="10" s="1"/>
  <c r="P24" i="18"/>
  <c r="S152" i="10" a="1"/>
  <c r="S152" i="10" s="1"/>
  <c r="P16" i="20"/>
  <c r="S169" i="10" a="1"/>
  <c r="S169" i="10" s="1"/>
  <c r="P26" i="18"/>
  <c r="S154" i="10" a="1"/>
  <c r="S154" i="10" s="1"/>
  <c r="P13" i="16"/>
  <c r="S116" i="10" a="1"/>
  <c r="S116" i="10" s="1"/>
  <c r="P11" i="16"/>
  <c r="S114" i="10" a="1"/>
  <c r="S114" i="10" s="1"/>
  <c r="P23" i="15"/>
  <c r="S101" i="10" a="1"/>
  <c r="S101" i="10" s="1"/>
  <c r="P19" i="14"/>
  <c r="S72" i="10" a="1"/>
  <c r="S72" i="10" s="1"/>
  <c r="P24" i="16"/>
  <c r="S127" i="10" a="1"/>
  <c r="S127" i="10" s="1"/>
  <c r="P12" i="13"/>
  <c r="S40" i="10" a="1"/>
  <c r="S40" i="10" s="1"/>
  <c r="P20" i="12"/>
  <c r="S23" i="10" a="1"/>
  <c r="S23" i="10" s="1"/>
  <c r="P18" i="16"/>
  <c r="S121" i="10" a="1"/>
  <c r="S121" i="10" s="1"/>
  <c r="P26" i="13"/>
  <c r="S54" i="10" a="1"/>
  <c r="S54" i="10" s="1"/>
  <c r="P6" i="15"/>
  <c r="S84" i="10" a="1"/>
  <c r="S84" i="10" s="1"/>
  <c r="P18" i="20"/>
  <c r="S171" i="10" a="1"/>
  <c r="S171" i="10" s="1"/>
  <c r="P3" i="12"/>
  <c r="S6" i="10" a="1"/>
  <c r="S6" i="10" s="1"/>
  <c r="P4" i="14"/>
  <c r="S57" i="10" a="1"/>
  <c r="S57" i="10" s="1"/>
  <c r="P6" i="16"/>
  <c r="S109" i="10" a="1"/>
  <c r="S109" i="10" s="1"/>
  <c r="P2" i="13"/>
  <c r="S30" i="10" a="1"/>
  <c r="S30" i="10" s="1"/>
  <c r="P4" i="15"/>
  <c r="S82" i="10" a="1"/>
  <c r="S82" i="10" s="1"/>
  <c r="P8" i="18"/>
  <c r="S136" i="10" a="1"/>
  <c r="S136" i="10" s="1"/>
  <c r="P9" i="12"/>
  <c r="S12" i="10" a="1"/>
  <c r="S12" i="10" s="1"/>
  <c r="P15" i="13"/>
  <c r="S43" i="10" a="1"/>
  <c r="S43" i="10" s="1"/>
  <c r="P7" i="14"/>
  <c r="S60" i="10" a="1"/>
  <c r="S60" i="10" s="1"/>
  <c r="P15" i="14"/>
  <c r="S68" i="10" a="1"/>
  <c r="S68" i="10" s="1"/>
  <c r="P18" i="13"/>
  <c r="S46" i="10" a="1"/>
  <c r="S46" i="10" s="1"/>
  <c r="P16" i="12"/>
  <c r="S19" i="10" a="1"/>
  <c r="S19" i="10" s="1"/>
  <c r="P14" i="16"/>
  <c r="S117" i="10" a="1"/>
  <c r="S117" i="10" s="1"/>
  <c r="P8" i="14"/>
  <c r="S61" i="10" a="1"/>
  <c r="S61" i="10" s="1"/>
  <c r="P14" i="20"/>
  <c r="S167" i="10" a="1"/>
  <c r="S167" i="10" s="1"/>
  <c r="P24" i="20"/>
  <c r="S177" i="10" a="1"/>
  <c r="S177" i="10" s="1"/>
  <c r="P8" i="19"/>
  <c r="S186" i="10" a="1"/>
  <c r="S186" i="10" s="1"/>
  <c r="P26" i="12"/>
  <c r="S29" i="10" a="1"/>
  <c r="S29" i="10" s="1"/>
  <c r="P3" i="19"/>
  <c r="S181" i="10" a="1"/>
  <c r="S181" i="10" s="1"/>
  <c r="P7" i="19"/>
  <c r="S185" i="10" a="1"/>
  <c r="S185" i="10" s="1"/>
  <c r="P18" i="14"/>
  <c r="S71" i="10" a="1"/>
  <c r="S71" i="10" s="1"/>
  <c r="P14" i="15"/>
  <c r="S92" i="10" a="1"/>
  <c r="S92" i="10" s="1"/>
  <c r="P10" i="12"/>
  <c r="S13" i="10" a="1"/>
  <c r="S13" i="10" s="1"/>
  <c r="P16" i="15"/>
  <c r="S94" i="10" a="1"/>
  <c r="S94" i="10" s="1"/>
  <c r="P7" i="15"/>
  <c r="S85" i="10" a="1"/>
  <c r="S85" i="10" s="1"/>
  <c r="P10" i="20"/>
  <c r="S163" i="10" a="1"/>
  <c r="S163" i="10" s="1"/>
  <c r="P13" i="13"/>
  <c r="S41" i="10" a="1"/>
  <c r="S41" i="10" s="1"/>
  <c r="P2" i="18"/>
  <c r="S130" i="10" a="1"/>
  <c r="S130" i="10" s="1"/>
  <c r="P15" i="15"/>
  <c r="S93" i="10" a="1"/>
  <c r="S93" i="10" s="1"/>
  <c r="P23" i="14"/>
  <c r="S76" i="10" a="1"/>
  <c r="S76" i="10" s="1"/>
  <c r="P21" i="19"/>
  <c r="S199" i="10" a="1"/>
  <c r="S199" i="10" s="1"/>
  <c r="P6" i="14"/>
  <c r="S59" i="10" a="1"/>
  <c r="S59" i="10" s="1"/>
  <c r="P25" i="18"/>
  <c r="S153" i="10" a="1"/>
  <c r="S153" i="10" s="1"/>
  <c r="P14" i="14"/>
  <c r="S67" i="10" a="1"/>
  <c r="S67" i="10" s="1"/>
  <c r="Q14" i="14" l="1"/>
  <c r="T67" i="10" a="1"/>
  <c r="T67" i="10" s="1"/>
  <c r="Q16" i="15"/>
  <c r="T94" i="10" a="1"/>
  <c r="T94" i="10" s="1"/>
  <c r="Q8" i="14"/>
  <c r="T61" i="10" a="1"/>
  <c r="T61" i="10" s="1"/>
  <c r="Q2" i="13"/>
  <c r="T30" i="10" a="1"/>
  <c r="T30" i="10" s="1"/>
  <c r="Q24" i="16"/>
  <c r="T127" i="10" a="1"/>
  <c r="T127" i="10" s="1"/>
  <c r="Q3" i="15"/>
  <c r="T81" i="10" a="1"/>
  <c r="T81" i="10" s="1"/>
  <c r="Q25" i="13"/>
  <c r="T53" i="10" a="1"/>
  <c r="T53" i="10" s="1"/>
  <c r="Q4" i="13"/>
  <c r="T32" i="10" a="1"/>
  <c r="T32" i="10" s="1"/>
  <c r="P7" i="12"/>
  <c r="S10" i="10" a="1"/>
  <c r="S10" i="10" s="1"/>
  <c r="Q5" i="15"/>
  <c r="T83" i="10" a="1"/>
  <c r="T83" i="10" s="1"/>
  <c r="Q19" i="20"/>
  <c r="T172" i="10" a="1"/>
  <c r="T172" i="10" s="1"/>
  <c r="Q14" i="19"/>
  <c r="T192" i="10" a="1"/>
  <c r="T192" i="10" s="1"/>
  <c r="Q12" i="14"/>
  <c r="T65" i="10" a="1"/>
  <c r="T65" i="10" s="1"/>
  <c r="Q15" i="19"/>
  <c r="T193" i="10" a="1"/>
  <c r="T193" i="10" s="1"/>
  <c r="Q20" i="20"/>
  <c r="T173" i="10" a="1"/>
  <c r="T173" i="10" s="1"/>
  <c r="Q17" i="15"/>
  <c r="T95" i="10" a="1"/>
  <c r="T95" i="10" s="1"/>
  <c r="Q22" i="14"/>
  <c r="T75" i="10" a="1"/>
  <c r="T75" i="10" s="1"/>
  <c r="Q21" i="18"/>
  <c r="T149" i="10" a="1"/>
  <c r="T149" i="10" s="1"/>
  <c r="Q9" i="13"/>
  <c r="T37" i="10" a="1"/>
  <c r="T37" i="10" s="1"/>
  <c r="Q14" i="12"/>
  <c r="T17" i="10" a="1"/>
  <c r="T17" i="10" s="1"/>
  <c r="Q25" i="18"/>
  <c r="T153" i="10" a="1"/>
  <c r="T153" i="10" s="1"/>
  <c r="Q10" i="12"/>
  <c r="T13" i="10" a="1"/>
  <c r="T13" i="10" s="1"/>
  <c r="Q14" i="16"/>
  <c r="T117" i="10" a="1"/>
  <c r="T117" i="10" s="1"/>
  <c r="Q6" i="16"/>
  <c r="T109" i="10" a="1"/>
  <c r="T109" i="10" s="1"/>
  <c r="Q19" i="14"/>
  <c r="T72" i="10" a="1"/>
  <c r="T72" i="10" s="1"/>
  <c r="Q5" i="14"/>
  <c r="T58" i="10" a="1"/>
  <c r="T58" i="10" s="1"/>
  <c r="Q6" i="18"/>
  <c r="T134" i="10" a="1"/>
  <c r="T134" i="10" s="1"/>
  <c r="Q16" i="16"/>
  <c r="T119" i="10" a="1"/>
  <c r="T119" i="10" s="1"/>
  <c r="Q9" i="16"/>
  <c r="T112" i="10" a="1"/>
  <c r="T112" i="10" s="1"/>
  <c r="P6" i="12"/>
  <c r="S9" i="10" a="1"/>
  <c r="S9" i="10" s="1"/>
  <c r="Q13" i="12"/>
  <c r="T16" i="10" a="1"/>
  <c r="T16" i="10" s="1"/>
  <c r="Q14" i="18"/>
  <c r="T142" i="10" a="1"/>
  <c r="T142" i="10" s="1"/>
  <c r="Q2" i="15"/>
  <c r="T80" i="10" a="1"/>
  <c r="T80" i="10" s="1"/>
  <c r="Q25" i="15"/>
  <c r="T103" i="10" a="1"/>
  <c r="T103" i="10" s="1"/>
  <c r="Q5" i="20"/>
  <c r="T158" i="10" a="1"/>
  <c r="T158" i="10" s="1"/>
  <c r="Q7" i="16"/>
  <c r="T110" i="10" a="1"/>
  <c r="T110" i="10" s="1"/>
  <c r="Q10" i="13"/>
  <c r="T38" i="10" a="1"/>
  <c r="T38" i="10" s="1"/>
  <c r="T194" i="10" a="1"/>
  <c r="T194" i="10" s="1"/>
  <c r="Q16" i="19"/>
  <c r="Q8" i="15"/>
  <c r="T86" i="10" a="1"/>
  <c r="T86" i="10" s="1"/>
  <c r="Q8" i="16"/>
  <c r="T111" i="10" a="1"/>
  <c r="T111" i="10" s="1"/>
  <c r="Q6" i="14"/>
  <c r="T59" i="10" a="1"/>
  <c r="T59" i="10" s="1"/>
  <c r="Q14" i="15"/>
  <c r="T92" i="10" a="1"/>
  <c r="T92" i="10" s="1"/>
  <c r="Q16" i="12"/>
  <c r="T19" i="10" a="1"/>
  <c r="T19" i="10" s="1"/>
  <c r="Q4" i="14"/>
  <c r="T57" i="10" a="1"/>
  <c r="T57" i="10" s="1"/>
  <c r="Q23" i="15"/>
  <c r="T101" i="10" a="1"/>
  <c r="T101" i="10" s="1"/>
  <c r="Q17" i="16"/>
  <c r="T120" i="10" a="1"/>
  <c r="T120" i="10" s="1"/>
  <c r="Q12" i="18"/>
  <c r="T140" i="10" a="1"/>
  <c r="T140" i="10" s="1"/>
  <c r="Q2" i="12"/>
  <c r="T5" i="10" a="1"/>
  <c r="T5" i="10" s="1"/>
  <c r="Q17" i="18"/>
  <c r="T145" i="10" a="1"/>
  <c r="T145" i="10" s="1"/>
  <c r="Q18" i="12"/>
  <c r="T21" i="10" a="1"/>
  <c r="T21" i="10" s="1"/>
  <c r="Q4" i="20"/>
  <c r="T157" i="10" a="1"/>
  <c r="T157" i="10" s="1"/>
  <c r="Q17" i="14"/>
  <c r="T70" i="10" a="1"/>
  <c r="T70" i="10" s="1"/>
  <c r="Q10" i="15"/>
  <c r="T88" i="10" a="1"/>
  <c r="T88" i="10" s="1"/>
  <c r="Q13" i="15"/>
  <c r="T91" i="10" a="1"/>
  <c r="T91" i="10" s="1"/>
  <c r="Q7" i="20"/>
  <c r="T160" i="10" a="1"/>
  <c r="T160" i="10" s="1"/>
  <c r="Q18" i="19"/>
  <c r="T196" i="10" a="1"/>
  <c r="T196" i="10" s="1"/>
  <c r="Q24" i="15"/>
  <c r="T102" i="10" a="1"/>
  <c r="T102" i="10" s="1"/>
  <c r="Q5" i="12"/>
  <c r="T8" i="10" a="1"/>
  <c r="T8" i="10" s="1"/>
  <c r="Q22" i="20"/>
  <c r="T175" i="10" a="1"/>
  <c r="T175" i="10" s="1"/>
  <c r="Q18" i="15"/>
  <c r="T96" i="10" a="1"/>
  <c r="T96" i="10" s="1"/>
  <c r="Q21" i="19"/>
  <c r="T199" i="10" a="1"/>
  <c r="T199" i="10" s="1"/>
  <c r="Q18" i="14"/>
  <c r="T71" i="10" a="1"/>
  <c r="T71" i="10" s="1"/>
  <c r="Q18" i="13"/>
  <c r="T46" i="10" a="1"/>
  <c r="T46" i="10" s="1"/>
  <c r="Q3" i="12"/>
  <c r="T6" i="10" a="1"/>
  <c r="T6" i="10" s="1"/>
  <c r="Q11" i="16"/>
  <c r="T114" i="10" a="1"/>
  <c r="T114" i="10" s="1"/>
  <c r="Q21" i="12"/>
  <c r="T24" i="10" a="1"/>
  <c r="T24" i="10" s="1"/>
  <c r="Q25" i="12"/>
  <c r="T28" i="10" a="1"/>
  <c r="T28" i="10" s="1"/>
  <c r="Q19" i="18"/>
  <c r="T147" i="10" a="1"/>
  <c r="T147" i="10" s="1"/>
  <c r="Q26" i="14"/>
  <c r="T79" i="10" a="1"/>
  <c r="T79" i="10" s="1"/>
  <c r="Q23" i="19"/>
  <c r="T201" i="10" a="1"/>
  <c r="T201" i="10" s="1"/>
  <c r="Q8" i="20"/>
  <c r="T161" i="10" a="1"/>
  <c r="T161" i="10" s="1"/>
  <c r="Q19" i="15"/>
  <c r="T97" i="10" a="1"/>
  <c r="T97" i="10" s="1"/>
  <c r="Q3" i="16"/>
  <c r="T106" i="10" a="1"/>
  <c r="T106" i="10" s="1"/>
  <c r="Q3" i="20"/>
  <c r="T156" i="10" a="1"/>
  <c r="T156" i="10" s="1"/>
  <c r="Q15" i="20"/>
  <c r="T168" i="10" a="1"/>
  <c r="T168" i="10" s="1"/>
  <c r="Q5" i="19"/>
  <c r="T183" i="10" a="1"/>
  <c r="T183" i="10" s="1"/>
  <c r="Q21" i="20"/>
  <c r="T174" i="10" a="1"/>
  <c r="T174" i="10" s="1"/>
  <c r="Q7" i="18"/>
  <c r="T135" i="10" a="1"/>
  <c r="T135" i="10" s="1"/>
  <c r="Q13" i="19"/>
  <c r="T191" i="10" a="1"/>
  <c r="T191" i="10" s="1"/>
  <c r="Q13" i="14"/>
  <c r="T66" i="10" a="1"/>
  <c r="T66" i="10" s="1"/>
  <c r="Q23" i="14"/>
  <c r="T76" i="10" a="1"/>
  <c r="T76" i="10" s="1"/>
  <c r="Q7" i="19"/>
  <c r="T185" i="10" a="1"/>
  <c r="T185" i="10" s="1"/>
  <c r="Q15" i="14"/>
  <c r="T68" i="10" a="1"/>
  <c r="T68" i="10" s="1"/>
  <c r="Q18" i="20"/>
  <c r="T171" i="10" a="1"/>
  <c r="T171" i="10" s="1"/>
  <c r="Q13" i="16"/>
  <c r="T116" i="10" a="1"/>
  <c r="T116" i="10" s="1"/>
  <c r="Q26" i="15"/>
  <c r="T104" i="10" a="1"/>
  <c r="T104" i="10" s="1"/>
  <c r="Q24" i="13"/>
  <c r="T52" i="10" a="1"/>
  <c r="T52" i="10" s="1"/>
  <c r="Q10" i="18"/>
  <c r="T138" i="10" a="1"/>
  <c r="T138" i="10" s="1"/>
  <c r="Q17" i="20"/>
  <c r="T170" i="10" a="1"/>
  <c r="T170" i="10" s="1"/>
  <c r="Q25" i="14"/>
  <c r="T78" i="10" a="1"/>
  <c r="T78" i="10" s="1"/>
  <c r="Q12" i="19"/>
  <c r="T190" i="10" a="1"/>
  <c r="T190" i="10" s="1"/>
  <c r="Q3" i="18"/>
  <c r="T131" i="10" a="1"/>
  <c r="T131" i="10" s="1"/>
  <c r="Q15" i="16"/>
  <c r="T118" i="10" a="1"/>
  <c r="T118" i="10" s="1"/>
  <c r="P23" i="12"/>
  <c r="S26" i="10" a="1"/>
  <c r="S26" i="10" s="1"/>
  <c r="Q20" i="15"/>
  <c r="T98" i="10" a="1"/>
  <c r="T98" i="10" s="1"/>
  <c r="Q20" i="18"/>
  <c r="T148" i="10" a="1"/>
  <c r="T148" i="10" s="1"/>
  <c r="Q6" i="20"/>
  <c r="T159" i="10" a="1"/>
  <c r="T159" i="10" s="1"/>
  <c r="Q21" i="16"/>
  <c r="T124" i="10" a="1"/>
  <c r="T124" i="10" s="1"/>
  <c r="Q19" i="19"/>
  <c r="T197" i="10" a="1"/>
  <c r="T197" i="10" s="1"/>
  <c r="Q6" i="19"/>
  <c r="T184" i="10" a="1"/>
  <c r="T184" i="10" s="1"/>
  <c r="Q15" i="15"/>
  <c r="T93" i="10" a="1"/>
  <c r="T93" i="10" s="1"/>
  <c r="Q3" i="19"/>
  <c r="T181" i="10" a="1"/>
  <c r="T181" i="10" s="1"/>
  <c r="Q7" i="14"/>
  <c r="T60" i="10" a="1"/>
  <c r="T60" i="10" s="1"/>
  <c r="Q6" i="15"/>
  <c r="T84" i="10" a="1"/>
  <c r="T84" i="10" s="1"/>
  <c r="Q26" i="18"/>
  <c r="T154" i="10" a="1"/>
  <c r="T154" i="10" s="1"/>
  <c r="Q10" i="19"/>
  <c r="T188" i="10" a="1"/>
  <c r="T188" i="10" s="1"/>
  <c r="Q3" i="13"/>
  <c r="T31" i="10" a="1"/>
  <c r="T31" i="10" s="1"/>
  <c r="Q4" i="16"/>
  <c r="T107" i="10" a="1"/>
  <c r="T107" i="10" s="1"/>
  <c r="Q9" i="20"/>
  <c r="T162" i="10" a="1"/>
  <c r="T162" i="10" s="1"/>
  <c r="Q17" i="13"/>
  <c r="T45" i="10" a="1"/>
  <c r="T45" i="10" s="1"/>
  <c r="Q22" i="15"/>
  <c r="T100" i="10" a="1"/>
  <c r="T100" i="10" s="1"/>
  <c r="Q11" i="19"/>
  <c r="T189" i="10" a="1"/>
  <c r="T189" i="10" s="1"/>
  <c r="Q19" i="12"/>
  <c r="T22" i="10" a="1"/>
  <c r="T22" i="10" s="1"/>
  <c r="Q19" i="16"/>
  <c r="T122" i="10" a="1"/>
  <c r="T122" i="10" s="1"/>
  <c r="Q4" i="12"/>
  <c r="T7" i="10" a="1"/>
  <c r="T7" i="10" s="1"/>
  <c r="Q10" i="14"/>
  <c r="T63" i="10" a="1"/>
  <c r="T63" i="10" s="1"/>
  <c r="Q19" i="13"/>
  <c r="T47" i="10" a="1"/>
  <c r="T47" i="10" s="1"/>
  <c r="Q11" i="12"/>
  <c r="T14" i="10" a="1"/>
  <c r="T14" i="10" s="1"/>
  <c r="Q13" i="20"/>
  <c r="T166" i="10" a="1"/>
  <c r="T166" i="10" s="1"/>
  <c r="Q17" i="19"/>
  <c r="T195" i="10" a="1"/>
  <c r="T195" i="10" s="1"/>
  <c r="Q2" i="18"/>
  <c r="T130" i="10" a="1"/>
  <c r="T130" i="10" s="1"/>
  <c r="Q26" i="12"/>
  <c r="T29" i="10" a="1"/>
  <c r="T29" i="10" s="1"/>
  <c r="Q15" i="13"/>
  <c r="T43" i="10" a="1"/>
  <c r="T43" i="10" s="1"/>
  <c r="Q26" i="13"/>
  <c r="T54" i="10" a="1"/>
  <c r="T54" i="10" s="1"/>
  <c r="Q16" i="20"/>
  <c r="T169" i="10" a="1"/>
  <c r="T169" i="10" s="1"/>
  <c r="Q2" i="19"/>
  <c r="T180" i="10" a="1"/>
  <c r="T180" i="10" s="1"/>
  <c r="Q12" i="12"/>
  <c r="T15" i="10" a="1"/>
  <c r="T15" i="10" s="1"/>
  <c r="Q22" i="16"/>
  <c r="T125" i="10" a="1"/>
  <c r="T125" i="10" s="1"/>
  <c r="Q25" i="19"/>
  <c r="T203" i="10" a="1"/>
  <c r="T203" i="10" s="1"/>
  <c r="Q13" i="18"/>
  <c r="T141" i="10" a="1"/>
  <c r="T141" i="10" s="1"/>
  <c r="Q15" i="12"/>
  <c r="T18" i="10" a="1"/>
  <c r="T18" i="10" s="1"/>
  <c r="Q23" i="13"/>
  <c r="T51" i="10" a="1"/>
  <c r="T51" i="10" s="1"/>
  <c r="Q22" i="18"/>
  <c r="T150" i="10" a="1"/>
  <c r="T150" i="10" s="1"/>
  <c r="Q23" i="16"/>
  <c r="T126" i="10" a="1"/>
  <c r="T126" i="10" s="1"/>
  <c r="Q15" i="18"/>
  <c r="T143" i="10" a="1"/>
  <c r="T143" i="10" s="1"/>
  <c r="Q5" i="18"/>
  <c r="T133" i="10" a="1"/>
  <c r="T133" i="10" s="1"/>
  <c r="Q2" i="20"/>
  <c r="T155" i="10" a="1"/>
  <c r="T155" i="10" s="1"/>
  <c r="Q4" i="18"/>
  <c r="T132" i="10" a="1"/>
  <c r="T132" i="10" s="1"/>
  <c r="Q20" i="19"/>
  <c r="T198" i="10" a="1"/>
  <c r="T198" i="10" s="1"/>
  <c r="Q25" i="20"/>
  <c r="T178" i="10" a="1"/>
  <c r="T178" i="10" s="1"/>
  <c r="Q13" i="13"/>
  <c r="T41" i="10" a="1"/>
  <c r="T41" i="10" s="1"/>
  <c r="Q8" i="19"/>
  <c r="T186" i="10" a="1"/>
  <c r="T186" i="10" s="1"/>
  <c r="Q9" i="12"/>
  <c r="T12" i="10" a="1"/>
  <c r="T12" i="10" s="1"/>
  <c r="Q18" i="16"/>
  <c r="T121" i="10" a="1"/>
  <c r="T121" i="10" s="1"/>
  <c r="Q24" i="18"/>
  <c r="T152" i="10" a="1"/>
  <c r="T152" i="10" s="1"/>
  <c r="Q21" i="13"/>
  <c r="T49" i="10" a="1"/>
  <c r="T49" i="10" s="1"/>
  <c r="Q22" i="12"/>
  <c r="T25" i="10" a="1"/>
  <c r="T25" i="10" s="1"/>
  <c r="Q25" i="16"/>
  <c r="T128" i="10" a="1"/>
  <c r="T128" i="10" s="1"/>
  <c r="Q9" i="18"/>
  <c r="T137" i="10" a="1"/>
  <c r="T137" i="10" s="1"/>
  <c r="Q16" i="14"/>
  <c r="T69" i="10" a="1"/>
  <c r="T69" i="10" s="1"/>
  <c r="Q11" i="15"/>
  <c r="T89" i="10" a="1"/>
  <c r="T89" i="10" s="1"/>
  <c r="Q11" i="13"/>
  <c r="T39" i="10" a="1"/>
  <c r="T39" i="10" s="1"/>
  <c r="P8" i="12"/>
  <c r="S11" i="10" a="1"/>
  <c r="S11" i="10" s="1"/>
  <c r="Q11" i="18"/>
  <c r="T139" i="10" a="1"/>
  <c r="T139" i="10" s="1"/>
  <c r="Q12" i="16"/>
  <c r="T115" i="10" a="1"/>
  <c r="T115" i="10" s="1"/>
  <c r="Q26" i="19"/>
  <c r="T204" i="10" a="1"/>
  <c r="T204" i="10" s="1"/>
  <c r="Q24" i="12"/>
  <c r="T27" i="10" a="1"/>
  <c r="T27" i="10" s="1"/>
  <c r="Q24" i="19"/>
  <c r="T202" i="10" a="1"/>
  <c r="T202" i="10" s="1"/>
  <c r="Q2" i="16"/>
  <c r="T105" i="10" a="1"/>
  <c r="T105" i="10" s="1"/>
  <c r="Q9" i="14"/>
  <c r="T62" i="10" a="1"/>
  <c r="T62" i="10" s="1"/>
  <c r="Q10" i="20"/>
  <c r="T163" i="10" a="1"/>
  <c r="T163" i="10" s="1"/>
  <c r="Q24" i="20"/>
  <c r="T177" i="10" a="1"/>
  <c r="T177" i="10" s="1"/>
  <c r="Q8" i="18"/>
  <c r="T136" i="10" a="1"/>
  <c r="T136" i="10" s="1"/>
  <c r="Q20" i="12"/>
  <c r="T23" i="10" a="1"/>
  <c r="T23" i="10" s="1"/>
  <c r="Q7" i="13"/>
  <c r="T35" i="10" a="1"/>
  <c r="T35" i="10" s="1"/>
  <c r="Q20" i="13"/>
  <c r="T48" i="10" a="1"/>
  <c r="T48" i="10" s="1"/>
  <c r="Q26" i="20"/>
  <c r="T179" i="10" a="1"/>
  <c r="T179" i="10" s="1"/>
  <c r="Q11" i="14"/>
  <c r="T64" i="10" a="1"/>
  <c r="T64" i="10" s="1"/>
  <c r="Q23" i="20"/>
  <c r="T176" i="10" a="1"/>
  <c r="T176" i="10" s="1"/>
  <c r="Q20" i="16"/>
  <c r="T123" i="10" a="1"/>
  <c r="T123" i="10" s="1"/>
  <c r="Q3" i="14"/>
  <c r="T56" i="10" a="1"/>
  <c r="T56" i="10" s="1"/>
  <c r="Q9" i="15"/>
  <c r="T87" i="10" a="1"/>
  <c r="T87" i="10" s="1"/>
  <c r="Q18" i="18"/>
  <c r="T146" i="10" a="1"/>
  <c r="T146" i="10" s="1"/>
  <c r="Q4" i="19"/>
  <c r="T182" i="10" a="1"/>
  <c r="T182" i="10" s="1"/>
  <c r="Q11" i="20"/>
  <c r="T164" i="10" a="1"/>
  <c r="T164" i="10" s="1"/>
  <c r="Q5" i="13"/>
  <c r="T33" i="10" a="1"/>
  <c r="T33" i="10" s="1"/>
  <c r="Q10" i="16"/>
  <c r="T113" i="10" a="1"/>
  <c r="T113" i="10" s="1"/>
  <c r="Q14" i="13"/>
  <c r="T42" i="10" a="1"/>
  <c r="T42" i="10" s="1"/>
  <c r="Q23" i="18"/>
  <c r="T151" i="10" a="1"/>
  <c r="T151" i="10" s="1"/>
  <c r="Q22" i="19"/>
  <c r="T200" i="10" a="1"/>
  <c r="T200" i="10" s="1"/>
  <c r="Q7" i="15"/>
  <c r="T85" i="10" a="1"/>
  <c r="T85" i="10" s="1"/>
  <c r="Q14" i="20"/>
  <c r="T167" i="10" a="1"/>
  <c r="T167" i="10" s="1"/>
  <c r="Q4" i="15"/>
  <c r="T82" i="10" a="1"/>
  <c r="T82" i="10" s="1"/>
  <c r="Q12" i="13"/>
  <c r="T40" i="10" a="1"/>
  <c r="T40" i="10" s="1"/>
  <c r="Q5" i="16"/>
  <c r="T108" i="10" a="1"/>
  <c r="T108" i="10" s="1"/>
  <c r="P17" i="12"/>
  <c r="S20" i="10" a="1"/>
  <c r="S20" i="10" s="1"/>
  <c r="Q22" i="13"/>
  <c r="T50" i="10" a="1"/>
  <c r="T50" i="10" s="1"/>
  <c r="Q8" i="13"/>
  <c r="T36" i="10" a="1"/>
  <c r="T36" i="10" s="1"/>
  <c r="Q16" i="13"/>
  <c r="T44" i="10" a="1"/>
  <c r="T44" i="10" s="1"/>
  <c r="Q21" i="14"/>
  <c r="T74" i="10" a="1"/>
  <c r="T74" i="10" s="1"/>
  <c r="Q2" i="14"/>
  <c r="T55" i="10" a="1"/>
  <c r="T55" i="10" s="1"/>
  <c r="Q12" i="20"/>
  <c r="T165" i="10" a="1"/>
  <c r="T165" i="10" s="1"/>
  <c r="Q9" i="19"/>
  <c r="T187" i="10" a="1"/>
  <c r="T187" i="10" s="1"/>
  <c r="Q26" i="16"/>
  <c r="T129" i="10" a="1"/>
  <c r="T129" i="10" s="1"/>
  <c r="Q16" i="18"/>
  <c r="T144" i="10" a="1"/>
  <c r="T144" i="10" s="1"/>
  <c r="Q6" i="13"/>
  <c r="T34" i="10" a="1"/>
  <c r="T34" i="10" s="1"/>
  <c r="Q21" i="15"/>
  <c r="T99" i="10" a="1"/>
  <c r="T99" i="10" s="1"/>
  <c r="Q12" i="15"/>
  <c r="T90" i="10" a="1"/>
  <c r="T90" i="10" s="1"/>
  <c r="Q24" i="14"/>
  <c r="T77" i="10" a="1"/>
  <c r="T77" i="10" s="1"/>
  <c r="Q20" i="14"/>
  <c r="T73" i="10" a="1"/>
  <c r="T73" i="10" s="1"/>
  <c r="R20" i="14" l="1"/>
  <c r="U73" i="10" a="1"/>
  <c r="U73" i="10" s="1"/>
  <c r="R21" i="14"/>
  <c r="U74" i="10" a="1"/>
  <c r="U74" i="10" s="1"/>
  <c r="R22" i="19"/>
  <c r="U200" i="10" a="1"/>
  <c r="U200" i="10" s="1"/>
  <c r="R20" i="16"/>
  <c r="U123" i="10" a="1"/>
  <c r="U123" i="10" s="1"/>
  <c r="R9" i="14"/>
  <c r="U62" i="10" a="1"/>
  <c r="U62" i="10" s="1"/>
  <c r="R16" i="14"/>
  <c r="U69" i="10" a="1"/>
  <c r="U69" i="10" s="1"/>
  <c r="R25" i="20"/>
  <c r="U178" i="10" a="1"/>
  <c r="U178" i="10" s="1"/>
  <c r="R13" i="18"/>
  <c r="U141" i="10" a="1"/>
  <c r="U141" i="10" s="1"/>
  <c r="R17" i="19"/>
  <c r="U195" i="10" a="1"/>
  <c r="U195" i="10" s="1"/>
  <c r="R17" i="13"/>
  <c r="U45" i="10" a="1"/>
  <c r="U45" i="10" s="1"/>
  <c r="R6" i="19"/>
  <c r="U184" i="10" a="1"/>
  <c r="U184" i="10" s="1"/>
  <c r="R25" i="14"/>
  <c r="U78" i="10" a="1"/>
  <c r="U78" i="10" s="1"/>
  <c r="R13" i="14"/>
  <c r="U66" i="10" a="1"/>
  <c r="U66" i="10" s="1"/>
  <c r="R23" i="19"/>
  <c r="U201" i="10" a="1"/>
  <c r="U201" i="10" s="1"/>
  <c r="R18" i="15"/>
  <c r="U96" i="10" a="1"/>
  <c r="U96" i="10" s="1"/>
  <c r="R18" i="12"/>
  <c r="U21" i="10" a="1"/>
  <c r="U21" i="10" s="1"/>
  <c r="R8" i="16"/>
  <c r="U111" i="10" a="1"/>
  <c r="U111" i="10" s="1"/>
  <c r="Q6" i="12"/>
  <c r="T9" i="10" a="1"/>
  <c r="T9" i="10" s="1"/>
  <c r="R14" i="12"/>
  <c r="U17" i="10" a="1"/>
  <c r="U17" i="10" s="1"/>
  <c r="R5" i="15"/>
  <c r="U83" i="10" a="1"/>
  <c r="U83" i="10" s="1"/>
  <c r="R24" i="14"/>
  <c r="U77" i="10" a="1"/>
  <c r="U77" i="10" s="1"/>
  <c r="R16" i="13"/>
  <c r="U44" i="10" a="1"/>
  <c r="U44" i="10" s="1"/>
  <c r="R23" i="18"/>
  <c r="U151" i="10" a="1"/>
  <c r="U151" i="10" s="1"/>
  <c r="R23" i="20"/>
  <c r="U176" i="10" a="1"/>
  <c r="U176" i="10" s="1"/>
  <c r="R2" i="16"/>
  <c r="U105" i="10" a="1"/>
  <c r="U105" i="10" s="1"/>
  <c r="R9" i="18"/>
  <c r="U137" i="10" a="1"/>
  <c r="U137" i="10" s="1"/>
  <c r="R20" i="19"/>
  <c r="U198" i="10" a="1"/>
  <c r="U198" i="10" s="1"/>
  <c r="R25" i="19"/>
  <c r="U203" i="10" a="1"/>
  <c r="U203" i="10" s="1"/>
  <c r="R13" i="20"/>
  <c r="U166" i="10" a="1"/>
  <c r="U166" i="10" s="1"/>
  <c r="R9" i="20"/>
  <c r="U162" i="10" a="1"/>
  <c r="U162" i="10" s="1"/>
  <c r="R19" i="19"/>
  <c r="U197" i="10" a="1"/>
  <c r="U197" i="10" s="1"/>
  <c r="R17" i="20"/>
  <c r="U170" i="10" a="1"/>
  <c r="U170" i="10" s="1"/>
  <c r="R13" i="19"/>
  <c r="U191" i="10" a="1"/>
  <c r="U191" i="10" s="1"/>
  <c r="R26" i="14"/>
  <c r="U79" i="10" a="1"/>
  <c r="U79" i="10" s="1"/>
  <c r="R22" i="20"/>
  <c r="U175" i="10" a="1"/>
  <c r="U175" i="10" s="1"/>
  <c r="R17" i="18"/>
  <c r="U145" i="10" a="1"/>
  <c r="U145" i="10" s="1"/>
  <c r="R8" i="15"/>
  <c r="U86" i="10" a="1"/>
  <c r="U86" i="10" s="1"/>
  <c r="R9" i="16"/>
  <c r="U112" i="10" a="1"/>
  <c r="U112" i="10" s="1"/>
  <c r="R9" i="13"/>
  <c r="U37" i="10" a="1"/>
  <c r="U37" i="10" s="1"/>
  <c r="Q7" i="12"/>
  <c r="T10" i="10" a="1"/>
  <c r="T10" i="10" s="1"/>
  <c r="R21" i="16"/>
  <c r="U124" i="10" a="1"/>
  <c r="U124" i="10" s="1"/>
  <c r="R16" i="16"/>
  <c r="U119" i="10" a="1"/>
  <c r="U119" i="10" s="1"/>
  <c r="R21" i="18"/>
  <c r="U149" i="10" a="1"/>
  <c r="U149" i="10" s="1"/>
  <c r="R4" i="13"/>
  <c r="U32" i="10" a="1"/>
  <c r="U32" i="10" s="1"/>
  <c r="R11" i="14"/>
  <c r="U64" i="10" a="1"/>
  <c r="U64" i="10" s="1"/>
  <c r="R4" i="18"/>
  <c r="U132" i="10" a="1"/>
  <c r="U132" i="10" s="1"/>
  <c r="R11" i="12"/>
  <c r="U14" i="10" a="1"/>
  <c r="U14" i="10" s="1"/>
  <c r="R5" i="12"/>
  <c r="U8" i="10" a="1"/>
  <c r="U8" i="10" s="1"/>
  <c r="R16" i="19"/>
  <c r="U194" i="10" a="1"/>
  <c r="U194" i="10" s="1"/>
  <c r="R14" i="13"/>
  <c r="U42" i="10" a="1"/>
  <c r="U42" i="10" s="1"/>
  <c r="R25" i="16"/>
  <c r="U128" i="10" a="1"/>
  <c r="U128" i="10" s="1"/>
  <c r="R22" i="16"/>
  <c r="U125" i="10" a="1"/>
  <c r="U125" i="10" s="1"/>
  <c r="R4" i="16"/>
  <c r="U107" i="10" a="1"/>
  <c r="U107" i="10" s="1"/>
  <c r="R10" i="18"/>
  <c r="U138" i="10" a="1"/>
  <c r="U138" i="10" s="1"/>
  <c r="R7" i="18"/>
  <c r="U135" i="10" a="1"/>
  <c r="U135" i="10" s="1"/>
  <c r="R19" i="18"/>
  <c r="U147" i="10" a="1"/>
  <c r="U147" i="10" s="1"/>
  <c r="R2" i="12"/>
  <c r="U5" i="10" a="1"/>
  <c r="U5" i="10" s="1"/>
  <c r="R21" i="15"/>
  <c r="U99" i="10" a="1"/>
  <c r="U99" i="10" s="1"/>
  <c r="R22" i="13"/>
  <c r="U50" i="10" a="1"/>
  <c r="U50" i="10" s="1"/>
  <c r="R10" i="16"/>
  <c r="U113" i="10" a="1"/>
  <c r="U113" i="10" s="1"/>
  <c r="R26" i="20"/>
  <c r="U179" i="10" a="1"/>
  <c r="U179" i="10" s="1"/>
  <c r="R24" i="12"/>
  <c r="U27" i="10" a="1"/>
  <c r="U27" i="10" s="1"/>
  <c r="R22" i="12"/>
  <c r="U25" i="10" a="1"/>
  <c r="U25" i="10" s="1"/>
  <c r="R2" i="20"/>
  <c r="U155" i="10" a="1"/>
  <c r="U155" i="10" s="1"/>
  <c r="R12" i="12"/>
  <c r="U15" i="10" a="1"/>
  <c r="U15" i="10" s="1"/>
  <c r="R19" i="13"/>
  <c r="U47" i="10" a="1"/>
  <c r="U47" i="10" s="1"/>
  <c r="R3" i="13"/>
  <c r="U31" i="10" a="1"/>
  <c r="U31" i="10" s="1"/>
  <c r="R6" i="20"/>
  <c r="U159" i="10" a="1"/>
  <c r="U159" i="10" s="1"/>
  <c r="R24" i="13"/>
  <c r="U52" i="10" a="1"/>
  <c r="U52" i="10" s="1"/>
  <c r="R21" i="20"/>
  <c r="U174" i="10" a="1"/>
  <c r="U174" i="10" s="1"/>
  <c r="R25" i="12"/>
  <c r="U28" i="10" a="1"/>
  <c r="U28" i="10" s="1"/>
  <c r="R24" i="15"/>
  <c r="U102" i="10" a="1"/>
  <c r="U102" i="10" s="1"/>
  <c r="R12" i="18"/>
  <c r="U140" i="10" a="1"/>
  <c r="U140" i="10" s="1"/>
  <c r="R10" i="13"/>
  <c r="U38" i="10" a="1"/>
  <c r="U38" i="10" s="1"/>
  <c r="R6" i="18"/>
  <c r="U134" i="10" a="1"/>
  <c r="U134" i="10" s="1"/>
  <c r="R22" i="14"/>
  <c r="U75" i="10" a="1"/>
  <c r="U75" i="10" s="1"/>
  <c r="R25" i="13"/>
  <c r="U53" i="10" a="1"/>
  <c r="U53" i="10" s="1"/>
  <c r="R6" i="13"/>
  <c r="U34" i="10" a="1"/>
  <c r="U34" i="10" s="1"/>
  <c r="Q17" i="12"/>
  <c r="T20" i="10" a="1"/>
  <c r="T20" i="10" s="1"/>
  <c r="R5" i="13"/>
  <c r="U33" i="10" a="1"/>
  <c r="U33" i="10" s="1"/>
  <c r="R20" i="13"/>
  <c r="U48" i="10" a="1"/>
  <c r="U48" i="10" s="1"/>
  <c r="R26" i="19"/>
  <c r="U204" i="10" a="1"/>
  <c r="U204" i="10" s="1"/>
  <c r="R21" i="13"/>
  <c r="U49" i="10" a="1"/>
  <c r="U49" i="10" s="1"/>
  <c r="R5" i="18"/>
  <c r="U133" i="10" a="1"/>
  <c r="U133" i="10" s="1"/>
  <c r="R2" i="19"/>
  <c r="U180" i="10" a="1"/>
  <c r="U180" i="10" s="1"/>
  <c r="R10" i="14"/>
  <c r="U63" i="10" a="1"/>
  <c r="U63" i="10" s="1"/>
  <c r="R10" i="19"/>
  <c r="U188" i="10" a="1"/>
  <c r="U188" i="10" s="1"/>
  <c r="R20" i="18"/>
  <c r="U148" i="10" a="1"/>
  <c r="U148" i="10" s="1"/>
  <c r="R26" i="15"/>
  <c r="U104" i="10" a="1"/>
  <c r="U104" i="10" s="1"/>
  <c r="R5" i="19"/>
  <c r="U183" i="10" a="1"/>
  <c r="U183" i="10" s="1"/>
  <c r="R21" i="12"/>
  <c r="U24" i="10" a="1"/>
  <c r="U24" i="10" s="1"/>
  <c r="R18" i="19"/>
  <c r="U196" i="10" a="1"/>
  <c r="U196" i="10" s="1"/>
  <c r="R17" i="16"/>
  <c r="U120" i="10" a="1"/>
  <c r="U120" i="10" s="1"/>
  <c r="R7" i="16"/>
  <c r="U110" i="10" a="1"/>
  <c r="U110" i="10" s="1"/>
  <c r="R5" i="14"/>
  <c r="U58" i="10" a="1"/>
  <c r="U58" i="10" s="1"/>
  <c r="R17" i="15"/>
  <c r="U95" i="10" a="1"/>
  <c r="U95" i="10" s="1"/>
  <c r="R3" i="15"/>
  <c r="U81" i="10" a="1"/>
  <c r="U81" i="10" s="1"/>
  <c r="R8" i="13"/>
  <c r="U36" i="10" a="1"/>
  <c r="U36" i="10" s="1"/>
  <c r="R16" i="18"/>
  <c r="U144" i="10" a="1"/>
  <c r="U144" i="10" s="1"/>
  <c r="R5" i="16"/>
  <c r="U108" i="10" a="1"/>
  <c r="U108" i="10" s="1"/>
  <c r="R11" i="20"/>
  <c r="U164" i="10" a="1"/>
  <c r="U164" i="10" s="1"/>
  <c r="R7" i="13"/>
  <c r="U35" i="10" a="1"/>
  <c r="U35" i="10" s="1"/>
  <c r="R12" i="16"/>
  <c r="U115" i="10" a="1"/>
  <c r="U115" i="10" s="1"/>
  <c r="R24" i="18"/>
  <c r="U152" i="10" a="1"/>
  <c r="U152" i="10" s="1"/>
  <c r="R15" i="18"/>
  <c r="U143" i="10" a="1"/>
  <c r="U143" i="10" s="1"/>
  <c r="R16" i="20"/>
  <c r="U169" i="10" a="1"/>
  <c r="U169" i="10" s="1"/>
  <c r="R4" i="12"/>
  <c r="U7" i="10" a="1"/>
  <c r="U7" i="10" s="1"/>
  <c r="R26" i="18"/>
  <c r="U154" i="10" a="1"/>
  <c r="U154" i="10" s="1"/>
  <c r="R20" i="15"/>
  <c r="U98" i="10" a="1"/>
  <c r="U98" i="10" s="1"/>
  <c r="R13" i="16"/>
  <c r="U116" i="10" a="1"/>
  <c r="U116" i="10" s="1"/>
  <c r="R15" i="20"/>
  <c r="U168" i="10" a="1"/>
  <c r="U168" i="10" s="1"/>
  <c r="R11" i="16"/>
  <c r="U114" i="10" a="1"/>
  <c r="U114" i="10" s="1"/>
  <c r="R7" i="20"/>
  <c r="U160" i="10" a="1"/>
  <c r="U160" i="10" s="1"/>
  <c r="R23" i="15"/>
  <c r="U101" i="10" a="1"/>
  <c r="U101" i="10" s="1"/>
  <c r="R5" i="20"/>
  <c r="U158" i="10" a="1"/>
  <c r="U158" i="10" s="1"/>
  <c r="R19" i="14"/>
  <c r="U72" i="10" a="1"/>
  <c r="U72" i="10" s="1"/>
  <c r="R20" i="20"/>
  <c r="U173" i="10" a="1"/>
  <c r="U173" i="10" s="1"/>
  <c r="R24" i="16"/>
  <c r="U127" i="10" a="1"/>
  <c r="U127" i="10" s="1"/>
  <c r="R26" i="16"/>
  <c r="U129" i="10" a="1"/>
  <c r="U129" i="10" s="1"/>
  <c r="R12" i="13"/>
  <c r="U40" i="10" a="1"/>
  <c r="U40" i="10" s="1"/>
  <c r="R4" i="19"/>
  <c r="U182" i="10" a="1"/>
  <c r="U182" i="10" s="1"/>
  <c r="R20" i="12"/>
  <c r="U23" i="10" a="1"/>
  <c r="U23" i="10" s="1"/>
  <c r="R11" i="18"/>
  <c r="U139" i="10" a="1"/>
  <c r="U139" i="10" s="1"/>
  <c r="R18" i="16"/>
  <c r="U121" i="10" a="1"/>
  <c r="U121" i="10" s="1"/>
  <c r="R23" i="16"/>
  <c r="U126" i="10" a="1"/>
  <c r="U126" i="10" s="1"/>
  <c r="R26" i="13"/>
  <c r="U54" i="10" a="1"/>
  <c r="U54" i="10" s="1"/>
  <c r="R19" i="16"/>
  <c r="U122" i="10" a="1"/>
  <c r="U122" i="10" s="1"/>
  <c r="R6" i="15"/>
  <c r="U84" i="10" a="1"/>
  <c r="U84" i="10" s="1"/>
  <c r="Q23" i="12"/>
  <c r="T26" i="10" a="1"/>
  <c r="T26" i="10" s="1"/>
  <c r="R18" i="20"/>
  <c r="U171" i="10" a="1"/>
  <c r="U171" i="10" s="1"/>
  <c r="R3" i="20"/>
  <c r="U156" i="10" a="1"/>
  <c r="U156" i="10" s="1"/>
  <c r="R3" i="12"/>
  <c r="U6" i="10" a="1"/>
  <c r="U6" i="10" s="1"/>
  <c r="R13" i="15"/>
  <c r="U91" i="10" a="1"/>
  <c r="U91" i="10" s="1"/>
  <c r="R4" i="14"/>
  <c r="U57" i="10" a="1"/>
  <c r="U57" i="10" s="1"/>
  <c r="R25" i="15"/>
  <c r="U103" i="10" a="1"/>
  <c r="U103" i="10" s="1"/>
  <c r="R6" i="16"/>
  <c r="U109" i="10" a="1"/>
  <c r="U109" i="10" s="1"/>
  <c r="R15" i="19"/>
  <c r="U193" i="10" a="1"/>
  <c r="U193" i="10" s="1"/>
  <c r="R2" i="13"/>
  <c r="U30" i="10" a="1"/>
  <c r="U30" i="10" s="1"/>
  <c r="R24" i="19"/>
  <c r="U202" i="10" a="1"/>
  <c r="U202" i="10" s="1"/>
  <c r="R9" i="19"/>
  <c r="U187" i="10" a="1"/>
  <c r="U187" i="10" s="1"/>
  <c r="R4" i="15"/>
  <c r="U82" i="10" a="1"/>
  <c r="U82" i="10" s="1"/>
  <c r="R18" i="18"/>
  <c r="U146" i="10" a="1"/>
  <c r="U146" i="10" s="1"/>
  <c r="R8" i="18"/>
  <c r="U136" i="10" a="1"/>
  <c r="U136" i="10" s="1"/>
  <c r="Q8" i="12"/>
  <c r="T11" i="10" a="1"/>
  <c r="T11" i="10" s="1"/>
  <c r="R9" i="12"/>
  <c r="U12" i="10" a="1"/>
  <c r="U12" i="10" s="1"/>
  <c r="R22" i="18"/>
  <c r="U150" i="10" a="1"/>
  <c r="U150" i="10" s="1"/>
  <c r="R15" i="13"/>
  <c r="U43" i="10" a="1"/>
  <c r="U43" i="10" s="1"/>
  <c r="R19" i="12"/>
  <c r="U22" i="10" a="1"/>
  <c r="U22" i="10" s="1"/>
  <c r="R7" i="14"/>
  <c r="U60" i="10" a="1"/>
  <c r="U60" i="10" s="1"/>
  <c r="R15" i="16"/>
  <c r="U118" i="10" a="1"/>
  <c r="U118" i="10" s="1"/>
  <c r="R15" i="14"/>
  <c r="U68" i="10" a="1"/>
  <c r="U68" i="10" s="1"/>
  <c r="R3" i="16"/>
  <c r="U106" i="10" a="1"/>
  <c r="U106" i="10" s="1"/>
  <c r="R18" i="13"/>
  <c r="U46" i="10" a="1"/>
  <c r="U46" i="10" s="1"/>
  <c r="R10" i="15"/>
  <c r="U88" i="10" a="1"/>
  <c r="U88" i="10" s="1"/>
  <c r="R16" i="12"/>
  <c r="U19" i="10" a="1"/>
  <c r="U19" i="10" s="1"/>
  <c r="R2" i="15"/>
  <c r="U80" i="10" a="1"/>
  <c r="U80" i="10" s="1"/>
  <c r="R14" i="16"/>
  <c r="U117" i="10" a="1"/>
  <c r="U117" i="10" s="1"/>
  <c r="R12" i="14"/>
  <c r="U65" i="10" a="1"/>
  <c r="U65" i="10" s="1"/>
  <c r="R8" i="14"/>
  <c r="U61" i="10" a="1"/>
  <c r="U61" i="10" s="1"/>
  <c r="R12" i="15"/>
  <c r="U90" i="10" a="1"/>
  <c r="U90" i="10" s="1"/>
  <c r="R12" i="20"/>
  <c r="U165" i="10" a="1"/>
  <c r="U165" i="10" s="1"/>
  <c r="R14" i="20"/>
  <c r="U167" i="10" a="1"/>
  <c r="U167" i="10" s="1"/>
  <c r="R9" i="15"/>
  <c r="U87" i="10" a="1"/>
  <c r="U87" i="10" s="1"/>
  <c r="R24" i="20"/>
  <c r="U177" i="10" a="1"/>
  <c r="U177" i="10" s="1"/>
  <c r="R11" i="13"/>
  <c r="U39" i="10" a="1"/>
  <c r="U39" i="10" s="1"/>
  <c r="R8" i="19"/>
  <c r="U186" i="10" a="1"/>
  <c r="U186" i="10" s="1"/>
  <c r="R23" i="13"/>
  <c r="U51" i="10" a="1"/>
  <c r="U51" i="10" s="1"/>
  <c r="R26" i="12"/>
  <c r="U29" i="10" a="1"/>
  <c r="U29" i="10" s="1"/>
  <c r="R11" i="19"/>
  <c r="U189" i="10" a="1"/>
  <c r="U189" i="10" s="1"/>
  <c r="R3" i="19"/>
  <c r="U181" i="10" a="1"/>
  <c r="U181" i="10" s="1"/>
  <c r="R3" i="18"/>
  <c r="U131" i="10" a="1"/>
  <c r="U131" i="10" s="1"/>
  <c r="R7" i="19"/>
  <c r="U185" i="10" a="1"/>
  <c r="U185" i="10" s="1"/>
  <c r="R19" i="15"/>
  <c r="U97" i="10" a="1"/>
  <c r="U97" i="10" s="1"/>
  <c r="R18" i="14"/>
  <c r="U71" i="10" a="1"/>
  <c r="U71" i="10" s="1"/>
  <c r="R17" i="14"/>
  <c r="U70" i="10" a="1"/>
  <c r="U70" i="10" s="1"/>
  <c r="R14" i="15"/>
  <c r="U92" i="10" a="1"/>
  <c r="U92" i="10" s="1"/>
  <c r="R14" i="18"/>
  <c r="U142" i="10" a="1"/>
  <c r="U142" i="10" s="1"/>
  <c r="R10" i="12"/>
  <c r="U13" i="10" a="1"/>
  <c r="U13" i="10" s="1"/>
  <c r="R14" i="19"/>
  <c r="U192" i="10" a="1"/>
  <c r="U192" i="10" s="1"/>
  <c r="R16" i="15"/>
  <c r="U94" i="10" a="1"/>
  <c r="U94" i="10" s="1"/>
  <c r="R2" i="14"/>
  <c r="U55" i="10" a="1"/>
  <c r="U55" i="10" s="1"/>
  <c r="R7" i="15"/>
  <c r="U85" i="10" a="1"/>
  <c r="U85" i="10" s="1"/>
  <c r="R3" i="14"/>
  <c r="U56" i="10" a="1"/>
  <c r="U56" i="10" s="1"/>
  <c r="R10" i="20"/>
  <c r="U163" i="10" a="1"/>
  <c r="U163" i="10" s="1"/>
  <c r="R11" i="15"/>
  <c r="U89" i="10" a="1"/>
  <c r="U89" i="10" s="1"/>
  <c r="R13" i="13"/>
  <c r="U41" i="10" a="1"/>
  <c r="U41" i="10" s="1"/>
  <c r="R15" i="12"/>
  <c r="U18" i="10" a="1"/>
  <c r="U18" i="10" s="1"/>
  <c r="R2" i="18"/>
  <c r="U130" i="10" a="1"/>
  <c r="U130" i="10" s="1"/>
  <c r="R22" i="15"/>
  <c r="U100" i="10" a="1"/>
  <c r="U100" i="10" s="1"/>
  <c r="R15" i="15"/>
  <c r="U93" i="10" a="1"/>
  <c r="U93" i="10" s="1"/>
  <c r="R12" i="19"/>
  <c r="U190" i="10" a="1"/>
  <c r="U190" i="10" s="1"/>
  <c r="R23" i="14"/>
  <c r="U76" i="10" a="1"/>
  <c r="U76" i="10" s="1"/>
  <c r="R8" i="20"/>
  <c r="U161" i="10" a="1"/>
  <c r="U161" i="10" s="1"/>
  <c r="R21" i="19"/>
  <c r="U199" i="10" a="1"/>
  <c r="U199" i="10" s="1"/>
  <c r="R4" i="20"/>
  <c r="U157" i="10" a="1"/>
  <c r="U157" i="10" s="1"/>
  <c r="R6" i="14"/>
  <c r="U59" i="10" a="1"/>
  <c r="U59" i="10" s="1"/>
  <c r="R13" i="12"/>
  <c r="U16" i="10" a="1"/>
  <c r="U16" i="10" s="1"/>
  <c r="R25" i="18"/>
  <c r="U153" i="10" a="1"/>
  <c r="U153" i="10" s="1"/>
  <c r="R19" i="20"/>
  <c r="U172" i="10" a="1"/>
  <c r="U172" i="10" s="1"/>
  <c r="R14" i="14"/>
  <c r="U67" i="10" a="1"/>
  <c r="U67" i="10" s="1"/>
  <c r="S7" i="14" l="1"/>
  <c r="V60" i="10" a="1"/>
  <c r="V60" i="10" s="1"/>
  <c r="S20" i="15"/>
  <c r="V98" i="10" a="1"/>
  <c r="V98" i="10" s="1"/>
  <c r="S14" i="12"/>
  <c r="V17" i="10" a="1"/>
  <c r="V17" i="10" s="1"/>
  <c r="S14" i="14"/>
  <c r="V67" i="10" a="1"/>
  <c r="V67" i="10" s="1"/>
  <c r="S15" i="15"/>
  <c r="V93" i="10" a="1"/>
  <c r="V93" i="10" s="1"/>
  <c r="S16" i="15"/>
  <c r="V94" i="10" a="1"/>
  <c r="V94" i="10" s="1"/>
  <c r="S3" i="19"/>
  <c r="V181" i="10" a="1"/>
  <c r="V181" i="10" s="1"/>
  <c r="S12" i="15"/>
  <c r="V90" i="10" a="1"/>
  <c r="V90" i="10" s="1"/>
  <c r="S15" i="16"/>
  <c r="V118" i="10" a="1"/>
  <c r="V118" i="10" s="1"/>
  <c r="S9" i="19"/>
  <c r="V187" i="10" a="1"/>
  <c r="V187" i="10" s="1"/>
  <c r="S18" i="20"/>
  <c r="V171" i="10" a="1"/>
  <c r="V171" i="10" s="1"/>
  <c r="S12" i="13"/>
  <c r="V40" i="10" a="1"/>
  <c r="V40" i="10" s="1"/>
  <c r="S13" i="16"/>
  <c r="V116" i="10" a="1"/>
  <c r="V116" i="10" s="1"/>
  <c r="S5" i="16"/>
  <c r="V108" i="10" a="1"/>
  <c r="V108" i="10" s="1"/>
  <c r="S5" i="19"/>
  <c r="V183" i="10" a="1"/>
  <c r="V183" i="10" s="1"/>
  <c r="S5" i="13"/>
  <c r="V33" i="10" a="1"/>
  <c r="V33" i="10" s="1"/>
  <c r="S21" i="20"/>
  <c r="V174" i="10" a="1"/>
  <c r="V174" i="10" s="1"/>
  <c r="S10" i="16"/>
  <c r="V113" i="10" a="1"/>
  <c r="V113" i="10" s="1"/>
  <c r="S14" i="13"/>
  <c r="V42" i="10" a="1"/>
  <c r="V42" i="10" s="1"/>
  <c r="R7" i="12"/>
  <c r="U10" i="10" a="1"/>
  <c r="U10" i="10" s="1"/>
  <c r="S9" i="20"/>
  <c r="V162" i="10" a="1"/>
  <c r="V162" i="10" s="1"/>
  <c r="S5" i="15"/>
  <c r="V83" i="10" a="1"/>
  <c r="V83" i="10" s="1"/>
  <c r="S17" i="13"/>
  <c r="V45" i="10" a="1"/>
  <c r="V45" i="10" s="1"/>
  <c r="S17" i="19"/>
  <c r="V195" i="10" a="1"/>
  <c r="V195" i="10" s="1"/>
  <c r="S14" i="19"/>
  <c r="V192" i="10" a="1"/>
  <c r="V192" i="10" s="1"/>
  <c r="R17" i="12"/>
  <c r="U20" i="10" a="1"/>
  <c r="U20" i="10" s="1"/>
  <c r="S25" i="18"/>
  <c r="V153" i="10" a="1"/>
  <c r="V153" i="10" s="1"/>
  <c r="S2" i="18"/>
  <c r="V130" i="10" a="1"/>
  <c r="V130" i="10" s="1"/>
  <c r="S10" i="12"/>
  <c r="V13" i="10" a="1"/>
  <c r="V13" i="10" s="1"/>
  <c r="S26" i="12"/>
  <c r="V29" i="10" a="1"/>
  <c r="V29" i="10" s="1"/>
  <c r="S12" i="14"/>
  <c r="V65" i="10" a="1"/>
  <c r="V65" i="10" s="1"/>
  <c r="S19" i="12"/>
  <c r="V22" i="10" a="1"/>
  <c r="V22" i="10" s="1"/>
  <c r="S2" i="13"/>
  <c r="V30" i="10" a="1"/>
  <c r="V30" i="10" s="1"/>
  <c r="S6" i="15"/>
  <c r="V84" i="10" a="1"/>
  <c r="V84" i="10" s="1"/>
  <c r="S24" i="16"/>
  <c r="V127" i="10" a="1"/>
  <c r="V127" i="10" s="1"/>
  <c r="S26" i="18"/>
  <c r="V154" i="10" a="1"/>
  <c r="V154" i="10" s="1"/>
  <c r="S8" i="13"/>
  <c r="V36" i="10" a="1"/>
  <c r="V36" i="10" s="1"/>
  <c r="S20" i="18"/>
  <c r="V148" i="10" a="1"/>
  <c r="V148" i="10" s="1"/>
  <c r="S6" i="13"/>
  <c r="V34" i="10" a="1"/>
  <c r="V34" i="10" s="1"/>
  <c r="S6" i="20"/>
  <c r="V159" i="10" a="1"/>
  <c r="V159" i="10" s="1"/>
  <c r="S21" i="15"/>
  <c r="V99" i="10" a="1"/>
  <c r="V99" i="10" s="1"/>
  <c r="S5" i="12"/>
  <c r="V8" i="10" a="1"/>
  <c r="V8" i="10" s="1"/>
  <c r="S9" i="16"/>
  <c r="V112" i="10" a="1"/>
  <c r="V112" i="10" s="1"/>
  <c r="S25" i="19"/>
  <c r="V203" i="10" a="1"/>
  <c r="V203" i="10" s="1"/>
  <c r="R6" i="12"/>
  <c r="U9" i="10" a="1"/>
  <c r="U9" i="10" s="1"/>
  <c r="S13" i="18"/>
  <c r="V141" i="10" a="1"/>
  <c r="V141" i="10" s="1"/>
  <c r="S22" i="15"/>
  <c r="V100" i="10" a="1"/>
  <c r="V100" i="10" s="1"/>
  <c r="S16" i="18"/>
  <c r="V144" i="10" a="1"/>
  <c r="V144" i="10" s="1"/>
  <c r="S13" i="12"/>
  <c r="V16" i="10" a="1"/>
  <c r="V16" i="10" s="1"/>
  <c r="S15" i="12"/>
  <c r="V18" i="10" a="1"/>
  <c r="V18" i="10" s="1"/>
  <c r="S14" i="18"/>
  <c r="V142" i="10" a="1"/>
  <c r="V142" i="10" s="1"/>
  <c r="S23" i="13"/>
  <c r="V51" i="10" a="1"/>
  <c r="V51" i="10" s="1"/>
  <c r="S14" i="16"/>
  <c r="V117" i="10" a="1"/>
  <c r="V117" i="10" s="1"/>
  <c r="S15" i="13"/>
  <c r="V43" i="10" a="1"/>
  <c r="V43" i="10" s="1"/>
  <c r="S15" i="19"/>
  <c r="V193" i="10" a="1"/>
  <c r="V193" i="10" s="1"/>
  <c r="S19" i="16"/>
  <c r="V122" i="10" a="1"/>
  <c r="V122" i="10" s="1"/>
  <c r="S20" i="20"/>
  <c r="V173" i="10" a="1"/>
  <c r="V173" i="10" s="1"/>
  <c r="S4" i="12"/>
  <c r="V7" i="10" a="1"/>
  <c r="V7" i="10" s="1"/>
  <c r="S3" i="15"/>
  <c r="V81" i="10" a="1"/>
  <c r="V81" i="10" s="1"/>
  <c r="S10" i="19"/>
  <c r="V188" i="10" a="1"/>
  <c r="V188" i="10" s="1"/>
  <c r="S25" i="13"/>
  <c r="V53" i="10" a="1"/>
  <c r="V53" i="10" s="1"/>
  <c r="S3" i="13"/>
  <c r="V31" i="10" a="1"/>
  <c r="V31" i="10" s="1"/>
  <c r="S2" i="12"/>
  <c r="V5" i="10" a="1"/>
  <c r="V5" i="10" s="1"/>
  <c r="S11" i="12"/>
  <c r="V14" i="10" a="1"/>
  <c r="V14" i="10" s="1"/>
  <c r="S8" i="15"/>
  <c r="V86" i="10" a="1"/>
  <c r="V86" i="10" s="1"/>
  <c r="S20" i="19"/>
  <c r="V198" i="10" a="1"/>
  <c r="V198" i="10" s="1"/>
  <c r="S8" i="16"/>
  <c r="V111" i="10" a="1"/>
  <c r="V111" i="10" s="1"/>
  <c r="S25" i="20"/>
  <c r="V178" i="10" a="1"/>
  <c r="V178" i="10" s="1"/>
  <c r="S24" i="19"/>
  <c r="V202" i="10" a="1"/>
  <c r="V202" i="10" s="1"/>
  <c r="S13" i="20"/>
  <c r="V166" i="10" a="1"/>
  <c r="V166" i="10" s="1"/>
  <c r="R23" i="12"/>
  <c r="U26" i="10" a="1"/>
  <c r="U26" i="10" s="1"/>
  <c r="S16" i="19"/>
  <c r="V194" i="10" a="1"/>
  <c r="V194" i="10" s="1"/>
  <c r="S6" i="14"/>
  <c r="V59" i="10" a="1"/>
  <c r="V59" i="10" s="1"/>
  <c r="S13" i="13"/>
  <c r="V41" i="10" a="1"/>
  <c r="V41" i="10" s="1"/>
  <c r="S14" i="15"/>
  <c r="V92" i="10" a="1"/>
  <c r="V92" i="10" s="1"/>
  <c r="S8" i="19"/>
  <c r="V186" i="10" a="1"/>
  <c r="V186" i="10" s="1"/>
  <c r="S2" i="15"/>
  <c r="V80" i="10" a="1"/>
  <c r="V80" i="10" s="1"/>
  <c r="S22" i="18"/>
  <c r="V150" i="10" a="1"/>
  <c r="V150" i="10" s="1"/>
  <c r="S6" i="16"/>
  <c r="V109" i="10" a="1"/>
  <c r="V109" i="10" s="1"/>
  <c r="S26" i="13"/>
  <c r="V54" i="10" a="1"/>
  <c r="V54" i="10" s="1"/>
  <c r="S19" i="14"/>
  <c r="V72" i="10" a="1"/>
  <c r="V72" i="10" s="1"/>
  <c r="S16" i="20"/>
  <c r="V169" i="10" a="1"/>
  <c r="V169" i="10" s="1"/>
  <c r="S17" i="15"/>
  <c r="V95" i="10" a="1"/>
  <c r="V95" i="10" s="1"/>
  <c r="S10" i="14"/>
  <c r="V63" i="10" a="1"/>
  <c r="V63" i="10" s="1"/>
  <c r="S22" i="14"/>
  <c r="V75" i="10" a="1"/>
  <c r="V75" i="10" s="1"/>
  <c r="S19" i="13"/>
  <c r="V47" i="10" a="1"/>
  <c r="V47" i="10" s="1"/>
  <c r="S19" i="18"/>
  <c r="V147" i="10" a="1"/>
  <c r="V147" i="10" s="1"/>
  <c r="S4" i="18"/>
  <c r="V132" i="10" a="1"/>
  <c r="V132" i="10" s="1"/>
  <c r="S17" i="18"/>
  <c r="V145" i="10" a="1"/>
  <c r="V145" i="10" s="1"/>
  <c r="S9" i="18"/>
  <c r="V137" i="10" a="1"/>
  <c r="V137" i="10" s="1"/>
  <c r="S18" i="12"/>
  <c r="V21" i="10" a="1"/>
  <c r="V21" i="10" s="1"/>
  <c r="S16" i="14"/>
  <c r="V69" i="10" a="1"/>
  <c r="V69" i="10" s="1"/>
  <c r="S4" i="20"/>
  <c r="V157" i="10" a="1"/>
  <c r="V157" i="10" s="1"/>
  <c r="S11" i="15"/>
  <c r="V89" i="10" a="1"/>
  <c r="V89" i="10" s="1"/>
  <c r="S17" i="14"/>
  <c r="V70" i="10" a="1"/>
  <c r="V70" i="10" s="1"/>
  <c r="S11" i="13"/>
  <c r="V39" i="10" a="1"/>
  <c r="V39" i="10" s="1"/>
  <c r="S16" i="12"/>
  <c r="V19" i="10" a="1"/>
  <c r="V19" i="10" s="1"/>
  <c r="S9" i="12"/>
  <c r="V12" i="10" a="1"/>
  <c r="V12" i="10" s="1"/>
  <c r="S25" i="15"/>
  <c r="V103" i="10" a="1"/>
  <c r="V103" i="10" s="1"/>
  <c r="S23" i="16"/>
  <c r="V126" i="10" a="1"/>
  <c r="V126" i="10" s="1"/>
  <c r="S5" i="20"/>
  <c r="V158" i="10" a="1"/>
  <c r="V158" i="10" s="1"/>
  <c r="S15" i="18"/>
  <c r="V143" i="10" a="1"/>
  <c r="V143" i="10" s="1"/>
  <c r="S5" i="14"/>
  <c r="V58" i="10" a="1"/>
  <c r="V58" i="10" s="1"/>
  <c r="S2" i="19"/>
  <c r="V180" i="10" a="1"/>
  <c r="V180" i="10" s="1"/>
  <c r="S6" i="18"/>
  <c r="V134" i="10" a="1"/>
  <c r="V134" i="10" s="1"/>
  <c r="S12" i="12"/>
  <c r="V15" i="10" a="1"/>
  <c r="V15" i="10" s="1"/>
  <c r="S7" i="18"/>
  <c r="V135" i="10" a="1"/>
  <c r="V135" i="10" s="1"/>
  <c r="S11" i="14"/>
  <c r="V64" i="10" a="1"/>
  <c r="V64" i="10" s="1"/>
  <c r="S22" i="20"/>
  <c r="V175" i="10" a="1"/>
  <c r="V175" i="10" s="1"/>
  <c r="S2" i="16"/>
  <c r="V105" i="10" a="1"/>
  <c r="V105" i="10" s="1"/>
  <c r="S18" i="15"/>
  <c r="V96" i="10" a="1"/>
  <c r="V96" i="10" s="1"/>
  <c r="S9" i="14"/>
  <c r="V62" i="10" a="1"/>
  <c r="V62" i="10" s="1"/>
  <c r="S22" i="13"/>
  <c r="V50" i="10" a="1"/>
  <c r="V50" i="10" s="1"/>
  <c r="S21" i="19"/>
  <c r="V199" i="10" a="1"/>
  <c r="V199" i="10" s="1"/>
  <c r="S10" i="20"/>
  <c r="V163" i="10" a="1"/>
  <c r="V163" i="10" s="1"/>
  <c r="S18" i="14"/>
  <c r="V71" i="10" a="1"/>
  <c r="V71" i="10" s="1"/>
  <c r="S24" i="20"/>
  <c r="V177" i="10" a="1"/>
  <c r="V177" i="10" s="1"/>
  <c r="S10" i="15"/>
  <c r="V88" i="10" a="1"/>
  <c r="V88" i="10" s="1"/>
  <c r="R8" i="12"/>
  <c r="U11" i="10" a="1"/>
  <c r="U11" i="10" s="1"/>
  <c r="S4" i="14"/>
  <c r="V57" i="10" a="1"/>
  <c r="V57" i="10" s="1"/>
  <c r="S18" i="16"/>
  <c r="V121" i="10" a="1"/>
  <c r="V121" i="10" s="1"/>
  <c r="S23" i="15"/>
  <c r="V101" i="10" a="1"/>
  <c r="V101" i="10" s="1"/>
  <c r="S24" i="18"/>
  <c r="V152" i="10" a="1"/>
  <c r="V152" i="10" s="1"/>
  <c r="S7" i="16"/>
  <c r="V110" i="10" a="1"/>
  <c r="V110" i="10" s="1"/>
  <c r="S5" i="18"/>
  <c r="V133" i="10" a="1"/>
  <c r="V133" i="10" s="1"/>
  <c r="S10" i="13"/>
  <c r="V38" i="10" a="1"/>
  <c r="V38" i="10" s="1"/>
  <c r="S2" i="20"/>
  <c r="V155" i="10" a="1"/>
  <c r="V155" i="10" s="1"/>
  <c r="S10" i="18"/>
  <c r="V138" i="10" a="1"/>
  <c r="V138" i="10" s="1"/>
  <c r="S4" i="13"/>
  <c r="V32" i="10" a="1"/>
  <c r="V32" i="10" s="1"/>
  <c r="S26" i="14"/>
  <c r="V79" i="10" a="1"/>
  <c r="V79" i="10" s="1"/>
  <c r="S23" i="20"/>
  <c r="V176" i="10" a="1"/>
  <c r="V176" i="10" s="1"/>
  <c r="S23" i="19"/>
  <c r="V201" i="10" a="1"/>
  <c r="V201" i="10" s="1"/>
  <c r="S20" i="16"/>
  <c r="V123" i="10" a="1"/>
  <c r="V123" i="10" s="1"/>
  <c r="S19" i="20"/>
  <c r="V172" i="10" a="1"/>
  <c r="V172" i="10" s="1"/>
  <c r="S24" i="13"/>
  <c r="V52" i="10" a="1"/>
  <c r="V52" i="10" s="1"/>
  <c r="S8" i="20"/>
  <c r="V161" i="10" a="1"/>
  <c r="V161" i="10" s="1"/>
  <c r="S3" i="14"/>
  <c r="V56" i="10" a="1"/>
  <c r="V56" i="10" s="1"/>
  <c r="S19" i="15"/>
  <c r="V97" i="10" a="1"/>
  <c r="V97" i="10" s="1"/>
  <c r="S9" i="15"/>
  <c r="V87" i="10" a="1"/>
  <c r="V87" i="10" s="1"/>
  <c r="S18" i="13"/>
  <c r="V46" i="10" a="1"/>
  <c r="V46" i="10" s="1"/>
  <c r="S8" i="18"/>
  <c r="V136" i="10" a="1"/>
  <c r="V136" i="10" s="1"/>
  <c r="S13" i="15"/>
  <c r="V91" i="10" a="1"/>
  <c r="V91" i="10" s="1"/>
  <c r="S11" i="18"/>
  <c r="V139" i="10" a="1"/>
  <c r="V139" i="10" s="1"/>
  <c r="S7" i="20"/>
  <c r="V160" i="10" a="1"/>
  <c r="V160" i="10" s="1"/>
  <c r="S12" i="16"/>
  <c r="V115" i="10" a="1"/>
  <c r="V115" i="10" s="1"/>
  <c r="S17" i="16"/>
  <c r="V120" i="10" a="1"/>
  <c r="V120" i="10" s="1"/>
  <c r="S21" i="13"/>
  <c r="V49" i="10" a="1"/>
  <c r="V49" i="10" s="1"/>
  <c r="S12" i="18"/>
  <c r="V140" i="10" a="1"/>
  <c r="V140" i="10" s="1"/>
  <c r="S22" i="12"/>
  <c r="V25" i="10" a="1"/>
  <c r="V25" i="10" s="1"/>
  <c r="S4" i="16"/>
  <c r="V107" i="10" a="1"/>
  <c r="V107" i="10" s="1"/>
  <c r="S21" i="18"/>
  <c r="V149" i="10" a="1"/>
  <c r="V149" i="10" s="1"/>
  <c r="S13" i="19"/>
  <c r="V191" i="10" a="1"/>
  <c r="V191" i="10" s="1"/>
  <c r="S23" i="18"/>
  <c r="V151" i="10" a="1"/>
  <c r="V151" i="10" s="1"/>
  <c r="S13" i="14"/>
  <c r="V66" i="10" a="1"/>
  <c r="V66" i="10" s="1"/>
  <c r="S22" i="19"/>
  <c r="V200" i="10" a="1"/>
  <c r="V200" i="10" s="1"/>
  <c r="S11" i="19"/>
  <c r="V189" i="10" a="1"/>
  <c r="V189" i="10" s="1"/>
  <c r="S26" i="15"/>
  <c r="V104" i="10" a="1"/>
  <c r="V104" i="10" s="1"/>
  <c r="S8" i="14"/>
  <c r="V61" i="10" a="1"/>
  <c r="V61" i="10" s="1"/>
  <c r="S23" i="14"/>
  <c r="V76" i="10" a="1"/>
  <c r="V76" i="10" s="1"/>
  <c r="S7" i="15"/>
  <c r="V85" i="10" a="1"/>
  <c r="V85" i="10" s="1"/>
  <c r="S7" i="19"/>
  <c r="V185" i="10" a="1"/>
  <c r="V185" i="10" s="1"/>
  <c r="S14" i="20"/>
  <c r="V167" i="10" a="1"/>
  <c r="V167" i="10" s="1"/>
  <c r="S3" i="16"/>
  <c r="V106" i="10" a="1"/>
  <c r="V106" i="10" s="1"/>
  <c r="S18" i="18"/>
  <c r="V146" i="10" a="1"/>
  <c r="V146" i="10" s="1"/>
  <c r="S3" i="12"/>
  <c r="V6" i="10" a="1"/>
  <c r="V6" i="10" s="1"/>
  <c r="S20" i="12"/>
  <c r="V23" i="10" a="1"/>
  <c r="V23" i="10" s="1"/>
  <c r="S11" i="16"/>
  <c r="V114" i="10" a="1"/>
  <c r="V114" i="10" s="1"/>
  <c r="S7" i="13"/>
  <c r="V35" i="10" a="1"/>
  <c r="V35" i="10" s="1"/>
  <c r="S18" i="19"/>
  <c r="V196" i="10" a="1"/>
  <c r="V196" i="10" s="1"/>
  <c r="S26" i="19"/>
  <c r="V204" i="10" a="1"/>
  <c r="V204" i="10" s="1"/>
  <c r="S24" i="15"/>
  <c r="V102" i="10" a="1"/>
  <c r="V102" i="10" s="1"/>
  <c r="S24" i="12"/>
  <c r="V27" i="10" a="1"/>
  <c r="V27" i="10" s="1"/>
  <c r="S22" i="16"/>
  <c r="V125" i="10" a="1"/>
  <c r="V125" i="10" s="1"/>
  <c r="S16" i="16"/>
  <c r="V119" i="10" a="1"/>
  <c r="V119" i="10" s="1"/>
  <c r="S17" i="20"/>
  <c r="V170" i="10" a="1"/>
  <c r="V170" i="10" s="1"/>
  <c r="S16" i="13"/>
  <c r="V44" i="10" a="1"/>
  <c r="V44" i="10" s="1"/>
  <c r="S25" i="14"/>
  <c r="V78" i="10" a="1"/>
  <c r="V78" i="10" s="1"/>
  <c r="S21" i="14"/>
  <c r="V74" i="10" a="1"/>
  <c r="V74" i="10" s="1"/>
  <c r="S26" i="16"/>
  <c r="V129" i="10" a="1"/>
  <c r="V129" i="10" s="1"/>
  <c r="S9" i="13"/>
  <c r="V37" i="10" a="1"/>
  <c r="V37" i="10" s="1"/>
  <c r="S12" i="19"/>
  <c r="V190" i="10" a="1"/>
  <c r="V190" i="10" s="1"/>
  <c r="S2" i="14"/>
  <c r="V55" i="10" a="1"/>
  <c r="V55" i="10" s="1"/>
  <c r="S3" i="18"/>
  <c r="V131" i="10" a="1"/>
  <c r="V131" i="10" s="1"/>
  <c r="S12" i="20"/>
  <c r="V165" i="10" a="1"/>
  <c r="V165" i="10" s="1"/>
  <c r="S15" i="14"/>
  <c r="V68" i="10" a="1"/>
  <c r="V68" i="10" s="1"/>
  <c r="S4" i="15"/>
  <c r="V82" i="10" a="1"/>
  <c r="V82" i="10" s="1"/>
  <c r="S3" i="20"/>
  <c r="V156" i="10" a="1"/>
  <c r="V156" i="10" s="1"/>
  <c r="S4" i="19"/>
  <c r="V182" i="10" a="1"/>
  <c r="V182" i="10" s="1"/>
  <c r="S15" i="20"/>
  <c r="V168" i="10" a="1"/>
  <c r="V168" i="10" s="1"/>
  <c r="S11" i="20"/>
  <c r="V164" i="10" a="1"/>
  <c r="V164" i="10" s="1"/>
  <c r="S21" i="12"/>
  <c r="V24" i="10" a="1"/>
  <c r="V24" i="10" s="1"/>
  <c r="S20" i="13"/>
  <c r="V48" i="10" a="1"/>
  <c r="V48" i="10" s="1"/>
  <c r="S25" i="12"/>
  <c r="V28" i="10" a="1"/>
  <c r="V28" i="10" s="1"/>
  <c r="S26" i="20"/>
  <c r="V179" i="10" a="1"/>
  <c r="V179" i="10" s="1"/>
  <c r="S25" i="16"/>
  <c r="V128" i="10" a="1"/>
  <c r="V128" i="10" s="1"/>
  <c r="S21" i="16"/>
  <c r="V124" i="10" a="1"/>
  <c r="V124" i="10" s="1"/>
  <c r="S19" i="19"/>
  <c r="V197" i="10" a="1"/>
  <c r="V197" i="10" s="1"/>
  <c r="S24" i="14"/>
  <c r="V77" i="10" a="1"/>
  <c r="V77" i="10" s="1"/>
  <c r="S6" i="19"/>
  <c r="V184" i="10" a="1"/>
  <c r="V184" i="10" s="1"/>
  <c r="S20" i="14"/>
  <c r="V73" i="10" a="1"/>
  <c r="V73" i="10" s="1"/>
  <c r="T20" i="14" l="1"/>
  <c r="W73" i="10" a="1"/>
  <c r="W73" i="10" s="1"/>
  <c r="T11" i="20"/>
  <c r="W164" i="10" a="1"/>
  <c r="W164" i="10" s="1"/>
  <c r="T9" i="13"/>
  <c r="W37" i="10" a="1"/>
  <c r="W37" i="10" s="1"/>
  <c r="T26" i="19"/>
  <c r="W204" i="10" a="1"/>
  <c r="W204" i="10" s="1"/>
  <c r="T7" i="15"/>
  <c r="W85" i="10" a="1"/>
  <c r="W85" i="10" s="1"/>
  <c r="T4" i="16"/>
  <c r="W107" i="10" a="1"/>
  <c r="W107" i="10" s="1"/>
  <c r="T18" i="13"/>
  <c r="W46" i="10" a="1"/>
  <c r="W46" i="10" s="1"/>
  <c r="T26" i="14"/>
  <c r="W79" i="10" a="1"/>
  <c r="W79" i="10" s="1"/>
  <c r="T4" i="14"/>
  <c r="W57" i="10" a="1"/>
  <c r="W57" i="10" s="1"/>
  <c r="T2" i="16"/>
  <c r="W105" i="10" a="1"/>
  <c r="W105" i="10" s="1"/>
  <c r="T23" i="16"/>
  <c r="W126" i="10" a="1"/>
  <c r="W126" i="10" s="1"/>
  <c r="T9" i="18"/>
  <c r="W137" i="10" a="1"/>
  <c r="W137" i="10" s="1"/>
  <c r="T26" i="13"/>
  <c r="W54" i="10" a="1"/>
  <c r="W54" i="10" s="1"/>
  <c r="T13" i="20"/>
  <c r="W166" i="10" a="1"/>
  <c r="W166" i="10" s="1"/>
  <c r="T10" i="19"/>
  <c r="W188" i="10" a="1"/>
  <c r="W188" i="10" s="1"/>
  <c r="T15" i="12"/>
  <c r="W18" i="10" a="1"/>
  <c r="W18" i="10" s="1"/>
  <c r="T6" i="20"/>
  <c r="W159" i="10" a="1"/>
  <c r="W159" i="10" s="1"/>
  <c r="T26" i="12"/>
  <c r="W29" i="10" a="1"/>
  <c r="W29" i="10" s="1"/>
  <c r="S7" i="12"/>
  <c r="V10" i="10" a="1"/>
  <c r="V10" i="10" s="1"/>
  <c r="T9" i="19"/>
  <c r="W187" i="10" a="1"/>
  <c r="W187" i="10" s="1"/>
  <c r="T6" i="19"/>
  <c r="W184" i="10" a="1"/>
  <c r="W184" i="10" s="1"/>
  <c r="T15" i="20"/>
  <c r="W168" i="10" a="1"/>
  <c r="W168" i="10" s="1"/>
  <c r="T26" i="16"/>
  <c r="W129" i="10" a="1"/>
  <c r="W129" i="10" s="1"/>
  <c r="T18" i="19"/>
  <c r="W196" i="10" a="1"/>
  <c r="W196" i="10" s="1"/>
  <c r="T23" i="14"/>
  <c r="W76" i="10" a="1"/>
  <c r="W76" i="10" s="1"/>
  <c r="T22" i="12"/>
  <c r="W25" i="10" a="1"/>
  <c r="W25" i="10" s="1"/>
  <c r="T9" i="15"/>
  <c r="W87" i="10" a="1"/>
  <c r="W87" i="10" s="1"/>
  <c r="T4" i="13"/>
  <c r="W32" i="10" a="1"/>
  <c r="W32" i="10" s="1"/>
  <c r="S8" i="12"/>
  <c r="V11" i="10" a="1"/>
  <c r="V11" i="10" s="1"/>
  <c r="T22" i="20"/>
  <c r="W175" i="10" a="1"/>
  <c r="W175" i="10" s="1"/>
  <c r="T25" i="15"/>
  <c r="W103" i="10" a="1"/>
  <c r="W103" i="10" s="1"/>
  <c r="T17" i="18"/>
  <c r="W145" i="10" a="1"/>
  <c r="W145" i="10" s="1"/>
  <c r="T6" i="16"/>
  <c r="W109" i="10" a="1"/>
  <c r="W109" i="10" s="1"/>
  <c r="T24" i="19"/>
  <c r="W202" i="10" a="1"/>
  <c r="W202" i="10" s="1"/>
  <c r="T3" i="15"/>
  <c r="W81" i="10" a="1"/>
  <c r="W81" i="10" s="1"/>
  <c r="T13" i="12"/>
  <c r="W16" i="10" a="1"/>
  <c r="W16" i="10" s="1"/>
  <c r="T6" i="13"/>
  <c r="W34" i="10" a="1"/>
  <c r="W34" i="10" s="1"/>
  <c r="T10" i="12"/>
  <c r="W13" i="10" a="1"/>
  <c r="W13" i="10" s="1"/>
  <c r="T14" i="13"/>
  <c r="W42" i="10" a="1"/>
  <c r="W42" i="10" s="1"/>
  <c r="T15" i="16"/>
  <c r="W118" i="10" a="1"/>
  <c r="W118" i="10" s="1"/>
  <c r="T24" i="14"/>
  <c r="W77" i="10" a="1"/>
  <c r="W77" i="10" s="1"/>
  <c r="T4" i="19"/>
  <c r="W182" i="10" a="1"/>
  <c r="W182" i="10" s="1"/>
  <c r="T21" i="14"/>
  <c r="W74" i="10" a="1"/>
  <c r="W74" i="10" s="1"/>
  <c r="T7" i="13"/>
  <c r="W35" i="10" a="1"/>
  <c r="W35" i="10" s="1"/>
  <c r="T8" i="14"/>
  <c r="W61" i="10" a="1"/>
  <c r="W61" i="10" s="1"/>
  <c r="T12" i="18"/>
  <c r="W140" i="10" a="1"/>
  <c r="W140" i="10" s="1"/>
  <c r="T19" i="15"/>
  <c r="W97" i="10" a="1"/>
  <c r="W97" i="10" s="1"/>
  <c r="T10" i="18"/>
  <c r="W138" i="10" a="1"/>
  <c r="W138" i="10" s="1"/>
  <c r="T10" i="15"/>
  <c r="W88" i="10" a="1"/>
  <c r="W88" i="10" s="1"/>
  <c r="T11" i="14"/>
  <c r="W64" i="10" a="1"/>
  <c r="W64" i="10" s="1"/>
  <c r="T9" i="12"/>
  <c r="W12" i="10" a="1"/>
  <c r="W12" i="10" s="1"/>
  <c r="T4" i="18"/>
  <c r="W132" i="10" a="1"/>
  <c r="W132" i="10" s="1"/>
  <c r="T22" i="18"/>
  <c r="W150" i="10" a="1"/>
  <c r="W150" i="10" s="1"/>
  <c r="T25" i="20"/>
  <c r="W178" i="10" a="1"/>
  <c r="W178" i="10" s="1"/>
  <c r="T4" i="12"/>
  <c r="W7" i="10" a="1"/>
  <c r="W7" i="10" s="1"/>
  <c r="T16" i="18"/>
  <c r="W144" i="10" a="1"/>
  <c r="W144" i="10" s="1"/>
  <c r="T20" i="18"/>
  <c r="W148" i="10" a="1"/>
  <c r="W148" i="10" s="1"/>
  <c r="T2" i="18"/>
  <c r="W130" i="10" a="1"/>
  <c r="W130" i="10" s="1"/>
  <c r="T10" i="16"/>
  <c r="W113" i="10" a="1"/>
  <c r="W113" i="10" s="1"/>
  <c r="T12" i="15"/>
  <c r="W90" i="10" a="1"/>
  <c r="W90" i="10" s="1"/>
  <c r="T19" i="19"/>
  <c r="W197" i="10" a="1"/>
  <c r="W197" i="10" s="1"/>
  <c r="T3" i="20"/>
  <c r="W156" i="10" a="1"/>
  <c r="W156" i="10" s="1"/>
  <c r="T25" i="14"/>
  <c r="W78" i="10" a="1"/>
  <c r="W78" i="10" s="1"/>
  <c r="T11" i="16"/>
  <c r="W114" i="10" a="1"/>
  <c r="W114" i="10" s="1"/>
  <c r="T26" i="15"/>
  <c r="W104" i="10" a="1"/>
  <c r="W104" i="10" s="1"/>
  <c r="T21" i="13"/>
  <c r="W49" i="10" a="1"/>
  <c r="W49" i="10" s="1"/>
  <c r="T3" i="14"/>
  <c r="W56" i="10" a="1"/>
  <c r="W56" i="10" s="1"/>
  <c r="T2" i="20"/>
  <c r="W155" i="10" a="1"/>
  <c r="W155" i="10" s="1"/>
  <c r="T24" i="20"/>
  <c r="W177" i="10" a="1"/>
  <c r="W177" i="10" s="1"/>
  <c r="T7" i="18"/>
  <c r="W135" i="10" a="1"/>
  <c r="W135" i="10" s="1"/>
  <c r="T16" i="12"/>
  <c r="W19" i="10" a="1"/>
  <c r="W19" i="10" s="1"/>
  <c r="T19" i="18"/>
  <c r="W147" i="10" a="1"/>
  <c r="W147" i="10" s="1"/>
  <c r="T2" i="15"/>
  <c r="W80" i="10" a="1"/>
  <c r="W80" i="10" s="1"/>
  <c r="T8" i="16"/>
  <c r="W111" i="10" a="1"/>
  <c r="W111" i="10" s="1"/>
  <c r="T20" i="20"/>
  <c r="W173" i="10" a="1"/>
  <c r="W173" i="10" s="1"/>
  <c r="T22" i="15"/>
  <c r="W100" i="10" a="1"/>
  <c r="W100" i="10" s="1"/>
  <c r="T8" i="13"/>
  <c r="W36" i="10" a="1"/>
  <c r="W36" i="10" s="1"/>
  <c r="T25" i="18"/>
  <c r="W153" i="10" a="1"/>
  <c r="W153" i="10" s="1"/>
  <c r="T21" i="20"/>
  <c r="W174" i="10" a="1"/>
  <c r="W174" i="10" s="1"/>
  <c r="T3" i="19"/>
  <c r="W181" i="10" a="1"/>
  <c r="W181" i="10" s="1"/>
  <c r="T21" i="16"/>
  <c r="W124" i="10" a="1"/>
  <c r="W124" i="10" s="1"/>
  <c r="T4" i="15"/>
  <c r="W82" i="10" a="1"/>
  <c r="W82" i="10" s="1"/>
  <c r="T16" i="13"/>
  <c r="W44" i="10" a="1"/>
  <c r="W44" i="10" s="1"/>
  <c r="T20" i="12"/>
  <c r="W23" i="10" a="1"/>
  <c r="W23" i="10" s="1"/>
  <c r="T11" i="19"/>
  <c r="W189" i="10" a="1"/>
  <c r="W189" i="10" s="1"/>
  <c r="T17" i="16"/>
  <c r="W120" i="10" a="1"/>
  <c r="W120" i="10" s="1"/>
  <c r="T8" i="20"/>
  <c r="W161" i="10" a="1"/>
  <c r="W161" i="10" s="1"/>
  <c r="T10" i="13"/>
  <c r="W38" i="10" a="1"/>
  <c r="W38" i="10" s="1"/>
  <c r="T18" i="14"/>
  <c r="W71" i="10" a="1"/>
  <c r="W71" i="10" s="1"/>
  <c r="T12" i="12"/>
  <c r="W15" i="10" a="1"/>
  <c r="W15" i="10" s="1"/>
  <c r="T11" i="13"/>
  <c r="W39" i="10" a="1"/>
  <c r="W39" i="10" s="1"/>
  <c r="T19" i="13"/>
  <c r="W47" i="10" a="1"/>
  <c r="W47" i="10" s="1"/>
  <c r="T8" i="19"/>
  <c r="W186" i="10" a="1"/>
  <c r="W186" i="10" s="1"/>
  <c r="T20" i="19"/>
  <c r="W198" i="10" a="1"/>
  <c r="W198" i="10" s="1"/>
  <c r="T19" i="16"/>
  <c r="W122" i="10" a="1"/>
  <c r="W122" i="10" s="1"/>
  <c r="T13" i="18"/>
  <c r="W141" i="10" a="1"/>
  <c r="W141" i="10" s="1"/>
  <c r="T26" i="18"/>
  <c r="W154" i="10" a="1"/>
  <c r="W154" i="10" s="1"/>
  <c r="S17" i="12"/>
  <c r="V20" i="10" a="1"/>
  <c r="V20" i="10" s="1"/>
  <c r="T5" i="13"/>
  <c r="W33" i="10" a="1"/>
  <c r="W33" i="10" s="1"/>
  <c r="T16" i="15"/>
  <c r="W94" i="10" a="1"/>
  <c r="W94" i="10" s="1"/>
  <c r="T25" i="16"/>
  <c r="W128" i="10" a="1"/>
  <c r="W128" i="10" s="1"/>
  <c r="T15" i="14"/>
  <c r="W68" i="10" a="1"/>
  <c r="W68" i="10" s="1"/>
  <c r="T17" i="20"/>
  <c r="W170" i="10" a="1"/>
  <c r="W170" i="10" s="1"/>
  <c r="T3" i="12"/>
  <c r="W6" i="10" a="1"/>
  <c r="W6" i="10" s="1"/>
  <c r="T22" i="19"/>
  <c r="W200" i="10" a="1"/>
  <c r="W200" i="10" s="1"/>
  <c r="T12" i="16"/>
  <c r="W115" i="10" a="1"/>
  <c r="W115" i="10" s="1"/>
  <c r="T24" i="13"/>
  <c r="W52" i="10" a="1"/>
  <c r="W52" i="10" s="1"/>
  <c r="T5" i="18"/>
  <c r="W133" i="10" a="1"/>
  <c r="W133" i="10" s="1"/>
  <c r="T10" i="20"/>
  <c r="W163" i="10" a="1"/>
  <c r="W163" i="10" s="1"/>
  <c r="T6" i="18"/>
  <c r="W134" i="10" a="1"/>
  <c r="W134" i="10" s="1"/>
  <c r="T17" i="14"/>
  <c r="W70" i="10" a="1"/>
  <c r="W70" i="10" s="1"/>
  <c r="T22" i="14"/>
  <c r="W75" i="10" a="1"/>
  <c r="W75" i="10" s="1"/>
  <c r="T14" i="15"/>
  <c r="W92" i="10" a="1"/>
  <c r="W92" i="10" s="1"/>
  <c r="T8" i="15"/>
  <c r="W86" i="10" a="1"/>
  <c r="W86" i="10" s="1"/>
  <c r="T15" i="19"/>
  <c r="W193" i="10" a="1"/>
  <c r="W193" i="10" s="1"/>
  <c r="S6" i="12"/>
  <c r="V9" i="10" a="1"/>
  <c r="V9" i="10" s="1"/>
  <c r="T24" i="16"/>
  <c r="W127" i="10" a="1"/>
  <c r="W127" i="10" s="1"/>
  <c r="T14" i="19"/>
  <c r="W192" i="10" a="1"/>
  <c r="W192" i="10" s="1"/>
  <c r="T5" i="19"/>
  <c r="W183" i="10" a="1"/>
  <c r="W183" i="10" s="1"/>
  <c r="T15" i="15"/>
  <c r="W93" i="10" a="1"/>
  <c r="W93" i="10" s="1"/>
  <c r="T26" i="20"/>
  <c r="W179" i="10" a="1"/>
  <c r="W179" i="10" s="1"/>
  <c r="T12" i="20"/>
  <c r="W165" i="10" a="1"/>
  <c r="W165" i="10" s="1"/>
  <c r="T16" i="16"/>
  <c r="W119" i="10" a="1"/>
  <c r="W119" i="10" s="1"/>
  <c r="T18" i="18"/>
  <c r="W146" i="10" a="1"/>
  <c r="W146" i="10" s="1"/>
  <c r="T13" i="14"/>
  <c r="W66" i="10" a="1"/>
  <c r="W66" i="10" s="1"/>
  <c r="T7" i="20"/>
  <c r="W160" i="10" a="1"/>
  <c r="W160" i="10" s="1"/>
  <c r="T19" i="20"/>
  <c r="W172" i="10" a="1"/>
  <c r="W172" i="10" s="1"/>
  <c r="T7" i="16"/>
  <c r="W110" i="10" a="1"/>
  <c r="W110" i="10" s="1"/>
  <c r="T21" i="19"/>
  <c r="W199" i="10" a="1"/>
  <c r="W199" i="10" s="1"/>
  <c r="T2" i="19"/>
  <c r="W180" i="10" a="1"/>
  <c r="W180" i="10" s="1"/>
  <c r="T11" i="15"/>
  <c r="W89" i="10" a="1"/>
  <c r="W89" i="10" s="1"/>
  <c r="T10" i="14"/>
  <c r="W63" i="10" a="1"/>
  <c r="W63" i="10" s="1"/>
  <c r="T13" i="13"/>
  <c r="W41" i="10" a="1"/>
  <c r="W41" i="10" s="1"/>
  <c r="T11" i="12"/>
  <c r="W14" i="10" a="1"/>
  <c r="W14" i="10" s="1"/>
  <c r="T15" i="13"/>
  <c r="W43" i="10" a="1"/>
  <c r="W43" i="10" s="1"/>
  <c r="T25" i="19"/>
  <c r="W203" i="10" a="1"/>
  <c r="W203" i="10" s="1"/>
  <c r="T6" i="15"/>
  <c r="W84" i="10" a="1"/>
  <c r="W84" i="10" s="1"/>
  <c r="T17" i="19"/>
  <c r="W195" i="10" a="1"/>
  <c r="W195" i="10" s="1"/>
  <c r="T5" i="16"/>
  <c r="W108" i="10" a="1"/>
  <c r="W108" i="10" s="1"/>
  <c r="T14" i="14"/>
  <c r="W67" i="10" a="1"/>
  <c r="W67" i="10" s="1"/>
  <c r="T25" i="12"/>
  <c r="W28" i="10" a="1"/>
  <c r="W28" i="10" s="1"/>
  <c r="T3" i="18"/>
  <c r="W131" i="10" a="1"/>
  <c r="W131" i="10" s="1"/>
  <c r="T22" i="16"/>
  <c r="W125" i="10" a="1"/>
  <c r="W125" i="10" s="1"/>
  <c r="T3" i="16"/>
  <c r="W106" i="10" a="1"/>
  <c r="W106" i="10" s="1"/>
  <c r="T23" i="18"/>
  <c r="W151" i="10" a="1"/>
  <c r="W151" i="10" s="1"/>
  <c r="T11" i="18"/>
  <c r="W139" i="10" a="1"/>
  <c r="W139" i="10" s="1"/>
  <c r="T20" i="16"/>
  <c r="W123" i="10" a="1"/>
  <c r="W123" i="10" s="1"/>
  <c r="T24" i="18"/>
  <c r="W152" i="10" a="1"/>
  <c r="W152" i="10" s="1"/>
  <c r="T22" i="13"/>
  <c r="W50" i="10" a="1"/>
  <c r="W50" i="10" s="1"/>
  <c r="T5" i="14"/>
  <c r="W58" i="10" a="1"/>
  <c r="W58" i="10" s="1"/>
  <c r="T4" i="20"/>
  <c r="W157" i="10" a="1"/>
  <c r="W157" i="10" s="1"/>
  <c r="T17" i="15"/>
  <c r="W95" i="10" a="1"/>
  <c r="W95" i="10" s="1"/>
  <c r="T6" i="14"/>
  <c r="W59" i="10" a="1"/>
  <c r="W59" i="10" s="1"/>
  <c r="T2" i="12"/>
  <c r="W5" i="10" a="1"/>
  <c r="W5" i="10" s="1"/>
  <c r="T14" i="16"/>
  <c r="W117" i="10" a="1"/>
  <c r="W117" i="10" s="1"/>
  <c r="T9" i="16"/>
  <c r="W112" i="10" a="1"/>
  <c r="W112" i="10" s="1"/>
  <c r="T2" i="13"/>
  <c r="W30" i="10" a="1"/>
  <c r="W30" i="10" s="1"/>
  <c r="T17" i="13"/>
  <c r="W45" i="10" a="1"/>
  <c r="W45" i="10" s="1"/>
  <c r="T13" i="16"/>
  <c r="W116" i="10" a="1"/>
  <c r="W116" i="10" s="1"/>
  <c r="T14" i="12"/>
  <c r="W17" i="10" a="1"/>
  <c r="W17" i="10" s="1"/>
  <c r="T20" i="13"/>
  <c r="W48" i="10" a="1"/>
  <c r="W48" i="10" s="1"/>
  <c r="T2" i="14"/>
  <c r="W55" i="10" a="1"/>
  <c r="W55" i="10" s="1"/>
  <c r="T24" i="12"/>
  <c r="W27" i="10" a="1"/>
  <c r="W27" i="10" s="1"/>
  <c r="T14" i="20"/>
  <c r="W167" i="10" a="1"/>
  <c r="W167" i="10" s="1"/>
  <c r="T13" i="19"/>
  <c r="W191" i="10" a="1"/>
  <c r="W191" i="10" s="1"/>
  <c r="T13" i="15"/>
  <c r="W91" i="10" a="1"/>
  <c r="W91" i="10" s="1"/>
  <c r="T23" i="19"/>
  <c r="W201" i="10" a="1"/>
  <c r="W201" i="10" s="1"/>
  <c r="T23" i="15"/>
  <c r="W101" i="10" a="1"/>
  <c r="W101" i="10" s="1"/>
  <c r="T9" i="14"/>
  <c r="W62" i="10" a="1"/>
  <c r="W62" i="10" s="1"/>
  <c r="T15" i="18"/>
  <c r="W143" i="10" a="1"/>
  <c r="W143" i="10" s="1"/>
  <c r="T16" i="14"/>
  <c r="W69" i="10" a="1"/>
  <c r="W69" i="10" s="1"/>
  <c r="T16" i="20"/>
  <c r="W169" i="10" a="1"/>
  <c r="W169" i="10" s="1"/>
  <c r="T16" i="19"/>
  <c r="W194" i="10" a="1"/>
  <c r="W194" i="10" s="1"/>
  <c r="T3" i="13"/>
  <c r="W31" i="10" a="1"/>
  <c r="W31" i="10" s="1"/>
  <c r="T23" i="13"/>
  <c r="W51" i="10" a="1"/>
  <c r="W51" i="10" s="1"/>
  <c r="T5" i="12"/>
  <c r="W8" i="10" a="1"/>
  <c r="W8" i="10" s="1"/>
  <c r="T19" i="12"/>
  <c r="W22" i="10" a="1"/>
  <c r="W22" i="10" s="1"/>
  <c r="T5" i="15"/>
  <c r="W83" i="10" a="1"/>
  <c r="W83" i="10" s="1"/>
  <c r="T12" i="13"/>
  <c r="W40" i="10" a="1"/>
  <c r="W40" i="10" s="1"/>
  <c r="T20" i="15"/>
  <c r="W98" i="10" a="1"/>
  <c r="W98" i="10" s="1"/>
  <c r="T21" i="12"/>
  <c r="W24" i="10" a="1"/>
  <c r="W24" i="10" s="1"/>
  <c r="T12" i="19"/>
  <c r="W190" i="10" a="1"/>
  <c r="W190" i="10" s="1"/>
  <c r="T24" i="15"/>
  <c r="W102" i="10" a="1"/>
  <c r="W102" i="10" s="1"/>
  <c r="T7" i="19"/>
  <c r="W185" i="10" a="1"/>
  <c r="W185" i="10" s="1"/>
  <c r="T21" i="18"/>
  <c r="W149" i="10" a="1"/>
  <c r="W149" i="10" s="1"/>
  <c r="T8" i="18"/>
  <c r="W136" i="10" a="1"/>
  <c r="W136" i="10" s="1"/>
  <c r="T23" i="20"/>
  <c r="W176" i="10" a="1"/>
  <c r="W176" i="10" s="1"/>
  <c r="T18" i="16"/>
  <c r="W121" i="10" a="1"/>
  <c r="W121" i="10" s="1"/>
  <c r="T18" i="15"/>
  <c r="W96" i="10" a="1"/>
  <c r="W96" i="10" s="1"/>
  <c r="T5" i="20"/>
  <c r="W158" i="10" a="1"/>
  <c r="W158" i="10" s="1"/>
  <c r="T18" i="12"/>
  <c r="W21" i="10" a="1"/>
  <c r="W21" i="10" s="1"/>
  <c r="T19" i="14"/>
  <c r="W72" i="10" a="1"/>
  <c r="W72" i="10" s="1"/>
  <c r="S23" i="12"/>
  <c r="V26" i="10" a="1"/>
  <c r="V26" i="10" s="1"/>
  <c r="T25" i="13"/>
  <c r="W53" i="10" a="1"/>
  <c r="W53" i="10" s="1"/>
  <c r="T14" i="18"/>
  <c r="W142" i="10" a="1"/>
  <c r="W142" i="10" s="1"/>
  <c r="T21" i="15"/>
  <c r="W99" i="10" a="1"/>
  <c r="W99" i="10" s="1"/>
  <c r="T12" i="14"/>
  <c r="W65" i="10" a="1"/>
  <c r="W65" i="10" s="1"/>
  <c r="T9" i="20"/>
  <c r="W162" i="10" a="1"/>
  <c r="W162" i="10" s="1"/>
  <c r="T18" i="20"/>
  <c r="W171" i="10" a="1"/>
  <c r="W171" i="10" s="1"/>
  <c r="T7" i="14"/>
  <c r="W60" i="10" a="1"/>
  <c r="W60" i="10" s="1"/>
  <c r="U7" i="14" l="1"/>
  <c r="X60" i="10" a="1"/>
  <c r="X60" i="10" s="1"/>
  <c r="U5" i="20"/>
  <c r="X158" i="10" a="1"/>
  <c r="X158" i="10" s="1"/>
  <c r="U20" i="15"/>
  <c r="X98" i="10" a="1"/>
  <c r="X98" i="10" s="1"/>
  <c r="U15" i="18"/>
  <c r="X143" i="10" a="1"/>
  <c r="X143" i="10" s="1"/>
  <c r="U14" i="12"/>
  <c r="X17" i="10" a="1"/>
  <c r="X17" i="10" s="1"/>
  <c r="U5" i="14"/>
  <c r="X58" i="10" a="1"/>
  <c r="X58" i="10" s="1"/>
  <c r="U14" i="14"/>
  <c r="X67" i="10" a="1"/>
  <c r="X67" i="10" s="1"/>
  <c r="U2" i="19"/>
  <c r="X180" i="10" a="1"/>
  <c r="X180" i="10" s="1"/>
  <c r="U15" i="15"/>
  <c r="X93" i="10" a="1"/>
  <c r="X93" i="10" s="1"/>
  <c r="U6" i="18"/>
  <c r="X134" i="10" a="1"/>
  <c r="X134" i="10" s="1"/>
  <c r="U16" i="15"/>
  <c r="X94" i="10" a="1"/>
  <c r="X94" i="10" s="1"/>
  <c r="U12" i="12"/>
  <c r="X15" i="10" a="1"/>
  <c r="X15" i="10" s="1"/>
  <c r="U3" i="19"/>
  <c r="X181" i="10" a="1"/>
  <c r="X181" i="10" s="1"/>
  <c r="U7" i="18"/>
  <c r="X135" i="10" a="1"/>
  <c r="X135" i="10" s="1"/>
  <c r="U12" i="15"/>
  <c r="X90" i="10" a="1"/>
  <c r="X90" i="10" s="1"/>
  <c r="U11" i="14"/>
  <c r="X64" i="10" a="1"/>
  <c r="X64" i="10" s="1"/>
  <c r="U15" i="16"/>
  <c r="X118" i="10" a="1"/>
  <c r="X118" i="10" s="1"/>
  <c r="U22" i="20"/>
  <c r="X175" i="10" a="1"/>
  <c r="X175" i="10" s="1"/>
  <c r="U9" i="19"/>
  <c r="X187" i="10" a="1"/>
  <c r="X187" i="10" s="1"/>
  <c r="U2" i="16"/>
  <c r="X105" i="10" a="1"/>
  <c r="X105" i="10" s="1"/>
  <c r="U18" i="20"/>
  <c r="X171" i="10" a="1"/>
  <c r="X171" i="10" s="1"/>
  <c r="U18" i="15"/>
  <c r="X96" i="10" a="1"/>
  <c r="X96" i="10" s="1"/>
  <c r="U12" i="13"/>
  <c r="X40" i="10" a="1"/>
  <c r="X40" i="10" s="1"/>
  <c r="U9" i="14"/>
  <c r="X62" i="10" a="1"/>
  <c r="X62" i="10" s="1"/>
  <c r="U13" i="16"/>
  <c r="X116" i="10" a="1"/>
  <c r="X116" i="10" s="1"/>
  <c r="U22" i="13"/>
  <c r="X50" i="10" a="1"/>
  <c r="X50" i="10" s="1"/>
  <c r="U5" i="16"/>
  <c r="X108" i="10" a="1"/>
  <c r="X108" i="10" s="1"/>
  <c r="U21" i="19"/>
  <c r="X199" i="10" a="1"/>
  <c r="X199" i="10" s="1"/>
  <c r="U5" i="19"/>
  <c r="X183" i="10" a="1"/>
  <c r="X183" i="10" s="1"/>
  <c r="U10" i="20"/>
  <c r="X163" i="10" a="1"/>
  <c r="X163" i="10" s="1"/>
  <c r="U5" i="13"/>
  <c r="X33" i="10" a="1"/>
  <c r="X33" i="10" s="1"/>
  <c r="U18" i="14"/>
  <c r="X71" i="10" a="1"/>
  <c r="X71" i="10" s="1"/>
  <c r="U21" i="20"/>
  <c r="X174" i="10" a="1"/>
  <c r="X174" i="10" s="1"/>
  <c r="U24" i="20"/>
  <c r="X177" i="10" a="1"/>
  <c r="X177" i="10" s="1"/>
  <c r="U10" i="16"/>
  <c r="X113" i="10" a="1"/>
  <c r="X113" i="10" s="1"/>
  <c r="U10" i="15"/>
  <c r="X88" i="10" a="1"/>
  <c r="X88" i="10" s="1"/>
  <c r="U14" i="13"/>
  <c r="X42" i="10" a="1"/>
  <c r="X42" i="10" s="1"/>
  <c r="T8" i="12"/>
  <c r="W11" i="10" a="1"/>
  <c r="W11" i="10" s="1"/>
  <c r="T7" i="12"/>
  <c r="W10" i="10" a="1"/>
  <c r="W10" i="10" s="1"/>
  <c r="U4" i="14"/>
  <c r="X57" i="10" a="1"/>
  <c r="X57" i="10" s="1"/>
  <c r="U9" i="20"/>
  <c r="X162" i="10" a="1"/>
  <c r="X162" i="10" s="1"/>
  <c r="U18" i="16"/>
  <c r="X121" i="10" a="1"/>
  <c r="X121" i="10" s="1"/>
  <c r="U5" i="15"/>
  <c r="X83" i="10" a="1"/>
  <c r="X83" i="10" s="1"/>
  <c r="U23" i="15"/>
  <c r="X101" i="10" a="1"/>
  <c r="X101" i="10" s="1"/>
  <c r="U17" i="13"/>
  <c r="X45" i="10" a="1"/>
  <c r="X45" i="10" s="1"/>
  <c r="U24" i="18"/>
  <c r="X152" i="10" a="1"/>
  <c r="X152" i="10" s="1"/>
  <c r="U17" i="19"/>
  <c r="X195" i="10" a="1"/>
  <c r="X195" i="10" s="1"/>
  <c r="U7" i="16"/>
  <c r="X110" i="10" a="1"/>
  <c r="X110" i="10" s="1"/>
  <c r="U14" i="19"/>
  <c r="X192" i="10" a="1"/>
  <c r="X192" i="10" s="1"/>
  <c r="U5" i="18"/>
  <c r="X133" i="10" a="1"/>
  <c r="X133" i="10" s="1"/>
  <c r="T17" i="12"/>
  <c r="W20" i="10" a="1"/>
  <c r="W20" i="10" s="1"/>
  <c r="U10" i="13"/>
  <c r="X38" i="10" a="1"/>
  <c r="X38" i="10" s="1"/>
  <c r="U25" i="18"/>
  <c r="X153" i="10" a="1"/>
  <c r="X153" i="10" s="1"/>
  <c r="U2" i="20"/>
  <c r="X155" i="10" a="1"/>
  <c r="X155" i="10" s="1"/>
  <c r="U2" i="18"/>
  <c r="X130" i="10" a="1"/>
  <c r="X130" i="10" s="1"/>
  <c r="U10" i="18"/>
  <c r="X138" i="10" a="1"/>
  <c r="X138" i="10" s="1"/>
  <c r="U10" i="12"/>
  <c r="X13" i="10" a="1"/>
  <c r="X13" i="10" s="1"/>
  <c r="U4" i="13"/>
  <c r="X32" i="10" a="1"/>
  <c r="X32" i="10" s="1"/>
  <c r="U26" i="12"/>
  <c r="X29" i="10" a="1"/>
  <c r="X29" i="10" s="1"/>
  <c r="U26" i="14"/>
  <c r="X79" i="10" a="1"/>
  <c r="X79" i="10" s="1"/>
  <c r="U12" i="14"/>
  <c r="X65" i="10" a="1"/>
  <c r="X65" i="10" s="1"/>
  <c r="U23" i="20"/>
  <c r="X176" i="10" a="1"/>
  <c r="X176" i="10" s="1"/>
  <c r="U19" i="12"/>
  <c r="X22" i="10" a="1"/>
  <c r="X22" i="10" s="1"/>
  <c r="U23" i="19"/>
  <c r="X201" i="10" a="1"/>
  <c r="X201" i="10" s="1"/>
  <c r="U2" i="13"/>
  <c r="X30" i="10" a="1"/>
  <c r="X30" i="10" s="1"/>
  <c r="U20" i="16"/>
  <c r="X123" i="10" a="1"/>
  <c r="X123" i="10" s="1"/>
  <c r="U6" i="15"/>
  <c r="X84" i="10" a="1"/>
  <c r="X84" i="10" s="1"/>
  <c r="U19" i="20"/>
  <c r="X172" i="10" a="1"/>
  <c r="X172" i="10" s="1"/>
  <c r="U24" i="16"/>
  <c r="X127" i="10" a="1"/>
  <c r="X127" i="10" s="1"/>
  <c r="U24" i="13"/>
  <c r="X52" i="10" a="1"/>
  <c r="X52" i="10" s="1"/>
  <c r="U26" i="18"/>
  <c r="X154" i="10" a="1"/>
  <c r="X154" i="10" s="1"/>
  <c r="U8" i="20"/>
  <c r="X161" i="10" a="1"/>
  <c r="X161" i="10" s="1"/>
  <c r="U8" i="13"/>
  <c r="X36" i="10" a="1"/>
  <c r="X36" i="10" s="1"/>
  <c r="U3" i="14"/>
  <c r="X56" i="10" a="1"/>
  <c r="X56" i="10" s="1"/>
  <c r="U20" i="18"/>
  <c r="X148" i="10" a="1"/>
  <c r="X148" i="10" s="1"/>
  <c r="U19" i="15"/>
  <c r="X97" i="10" a="1"/>
  <c r="X97" i="10" s="1"/>
  <c r="U6" i="13"/>
  <c r="X34" i="10" a="1"/>
  <c r="X34" i="10" s="1"/>
  <c r="U9" i="15"/>
  <c r="X87" i="10" a="1"/>
  <c r="X87" i="10" s="1"/>
  <c r="U6" i="20"/>
  <c r="X159" i="10" a="1"/>
  <c r="X159" i="10" s="1"/>
  <c r="U18" i="13"/>
  <c r="X46" i="10" a="1"/>
  <c r="X46" i="10" s="1"/>
  <c r="U21" i="15"/>
  <c r="X99" i="10" a="1"/>
  <c r="X99" i="10" s="1"/>
  <c r="U8" i="18"/>
  <c r="X136" i="10" a="1"/>
  <c r="X136" i="10" s="1"/>
  <c r="U5" i="12"/>
  <c r="X8" i="10" a="1"/>
  <c r="X8" i="10" s="1"/>
  <c r="U13" i="15"/>
  <c r="X91" i="10" a="1"/>
  <c r="X91" i="10" s="1"/>
  <c r="U9" i="16"/>
  <c r="X112" i="10" a="1"/>
  <c r="X112" i="10" s="1"/>
  <c r="U11" i="18"/>
  <c r="X139" i="10" a="1"/>
  <c r="X139" i="10" s="1"/>
  <c r="U25" i="19"/>
  <c r="X203" i="10" a="1"/>
  <c r="X203" i="10" s="1"/>
  <c r="U7" i="20"/>
  <c r="X160" i="10" a="1"/>
  <c r="X160" i="10" s="1"/>
  <c r="T6" i="12"/>
  <c r="W9" i="10" a="1"/>
  <c r="W9" i="10" s="1"/>
  <c r="U12" i="16"/>
  <c r="X115" i="10" a="1"/>
  <c r="X115" i="10" s="1"/>
  <c r="U13" i="18"/>
  <c r="X141" i="10" a="1"/>
  <c r="X141" i="10" s="1"/>
  <c r="U17" i="16"/>
  <c r="X120" i="10" a="1"/>
  <c r="X120" i="10" s="1"/>
  <c r="U22" i="15"/>
  <c r="X100" i="10" a="1"/>
  <c r="X100" i="10" s="1"/>
  <c r="U21" i="13"/>
  <c r="X49" i="10" a="1"/>
  <c r="X49" i="10" s="1"/>
  <c r="U16" i="18"/>
  <c r="X144" i="10" a="1"/>
  <c r="X144" i="10" s="1"/>
  <c r="U12" i="18"/>
  <c r="X140" i="10" a="1"/>
  <c r="X140" i="10" s="1"/>
  <c r="U13" i="12"/>
  <c r="X16" i="10" a="1"/>
  <c r="X16" i="10" s="1"/>
  <c r="U22" i="12"/>
  <c r="X25" i="10" a="1"/>
  <c r="X25" i="10" s="1"/>
  <c r="U15" i="12"/>
  <c r="X18" i="10" a="1"/>
  <c r="X18" i="10" s="1"/>
  <c r="U4" i="16"/>
  <c r="X107" i="10" a="1"/>
  <c r="X107" i="10" s="1"/>
  <c r="U21" i="18"/>
  <c r="X149" i="10" a="1"/>
  <c r="X149" i="10" s="1"/>
  <c r="U13" i="19"/>
  <c r="X191" i="10" a="1"/>
  <c r="X191" i="10" s="1"/>
  <c r="U23" i="18"/>
  <c r="X151" i="10" a="1"/>
  <c r="X151" i="10" s="1"/>
  <c r="U13" i="14"/>
  <c r="X66" i="10" a="1"/>
  <c r="X66" i="10" s="1"/>
  <c r="U22" i="19"/>
  <c r="X200" i="10" a="1"/>
  <c r="X200" i="10" s="1"/>
  <c r="U19" i="16"/>
  <c r="X122" i="10" a="1"/>
  <c r="X122" i="10" s="1"/>
  <c r="U11" i="19"/>
  <c r="X189" i="10" a="1"/>
  <c r="X189" i="10" s="1"/>
  <c r="U20" i="20"/>
  <c r="X173" i="10" a="1"/>
  <c r="X173" i="10" s="1"/>
  <c r="U26" i="15"/>
  <c r="X104" i="10" a="1"/>
  <c r="X104" i="10" s="1"/>
  <c r="U4" i="12"/>
  <c r="X7" i="10" a="1"/>
  <c r="X7" i="10" s="1"/>
  <c r="U8" i="14"/>
  <c r="X61" i="10" a="1"/>
  <c r="X61" i="10" s="1"/>
  <c r="U3" i="15"/>
  <c r="X81" i="10" a="1"/>
  <c r="X81" i="10" s="1"/>
  <c r="U23" i="14"/>
  <c r="X76" i="10" a="1"/>
  <c r="X76" i="10" s="1"/>
  <c r="U10" i="19"/>
  <c r="X188" i="10" a="1"/>
  <c r="X188" i="10" s="1"/>
  <c r="U7" i="15"/>
  <c r="X85" i="10" a="1"/>
  <c r="X85" i="10" s="1"/>
  <c r="U23" i="13"/>
  <c r="X51" i="10" a="1"/>
  <c r="X51" i="10" s="1"/>
  <c r="U15" i="13"/>
  <c r="X43" i="10" a="1"/>
  <c r="X43" i="10" s="1"/>
  <c r="U14" i="18"/>
  <c r="X142" i="10" a="1"/>
  <c r="X142" i="10" s="1"/>
  <c r="U14" i="16"/>
  <c r="X117" i="10" a="1"/>
  <c r="X117" i="10" s="1"/>
  <c r="U15" i="19"/>
  <c r="X193" i="10" a="1"/>
  <c r="X193" i="10" s="1"/>
  <c r="U25" i="13"/>
  <c r="X53" i="10" a="1"/>
  <c r="X53" i="10" s="1"/>
  <c r="U7" i="19"/>
  <c r="X185" i="10" a="1"/>
  <c r="X185" i="10" s="1"/>
  <c r="U3" i="13"/>
  <c r="X31" i="10" a="1"/>
  <c r="X31" i="10" s="1"/>
  <c r="U14" i="20"/>
  <c r="X167" i="10" a="1"/>
  <c r="X167" i="10" s="1"/>
  <c r="U2" i="12"/>
  <c r="X5" i="10" a="1"/>
  <c r="X5" i="10" s="1"/>
  <c r="U3" i="16"/>
  <c r="X106" i="10" a="1"/>
  <c r="X106" i="10" s="1"/>
  <c r="U11" i="12"/>
  <c r="X14" i="10" a="1"/>
  <c r="X14" i="10" s="1"/>
  <c r="U18" i="18"/>
  <c r="X146" i="10" a="1"/>
  <c r="X146" i="10" s="1"/>
  <c r="U8" i="15"/>
  <c r="X86" i="10" a="1"/>
  <c r="X86" i="10" s="1"/>
  <c r="U3" i="12"/>
  <c r="X6" i="10" a="1"/>
  <c r="X6" i="10" s="1"/>
  <c r="U20" i="19"/>
  <c r="X198" i="10" a="1"/>
  <c r="X198" i="10" s="1"/>
  <c r="U20" i="12"/>
  <c r="X23" i="10" a="1"/>
  <c r="X23" i="10" s="1"/>
  <c r="U8" i="16"/>
  <c r="X111" i="10" a="1"/>
  <c r="X111" i="10" s="1"/>
  <c r="U11" i="16"/>
  <c r="X114" i="10" a="1"/>
  <c r="X114" i="10" s="1"/>
  <c r="U25" i="20"/>
  <c r="X178" i="10" a="1"/>
  <c r="X178" i="10" s="1"/>
  <c r="U7" i="13"/>
  <c r="X35" i="10" a="1"/>
  <c r="X35" i="10" s="1"/>
  <c r="U24" i="19"/>
  <c r="X202" i="10" a="1"/>
  <c r="X202" i="10" s="1"/>
  <c r="U18" i="19"/>
  <c r="X196" i="10" a="1"/>
  <c r="X196" i="10" s="1"/>
  <c r="U13" i="20"/>
  <c r="X166" i="10" a="1"/>
  <c r="X166" i="10" s="1"/>
  <c r="U26" i="19"/>
  <c r="X204" i="10" a="1"/>
  <c r="X204" i="10" s="1"/>
  <c r="T23" i="12"/>
  <c r="W26" i="10" a="1"/>
  <c r="W26" i="10" s="1"/>
  <c r="U24" i="15"/>
  <c r="X102" i="10" a="1"/>
  <c r="X102" i="10" s="1"/>
  <c r="U16" i="19"/>
  <c r="X194" i="10" a="1"/>
  <c r="X194" i="10" s="1"/>
  <c r="U24" i="12"/>
  <c r="X27" i="10" a="1"/>
  <c r="X27" i="10" s="1"/>
  <c r="U6" i="14"/>
  <c r="X59" i="10" a="1"/>
  <c r="X59" i="10" s="1"/>
  <c r="U22" i="16"/>
  <c r="X125" i="10" a="1"/>
  <c r="X125" i="10" s="1"/>
  <c r="U13" i="13"/>
  <c r="X41" i="10" a="1"/>
  <c r="X41" i="10" s="1"/>
  <c r="U16" i="16"/>
  <c r="X119" i="10" a="1"/>
  <c r="X119" i="10" s="1"/>
  <c r="U14" i="15"/>
  <c r="X92" i="10" a="1"/>
  <c r="X92" i="10" s="1"/>
  <c r="U17" i="20"/>
  <c r="X170" i="10" a="1"/>
  <c r="X170" i="10" s="1"/>
  <c r="U8" i="19"/>
  <c r="X186" i="10" a="1"/>
  <c r="X186" i="10" s="1"/>
  <c r="U16" i="13"/>
  <c r="X44" i="10" a="1"/>
  <c r="X44" i="10" s="1"/>
  <c r="U2" i="15"/>
  <c r="X80" i="10" a="1"/>
  <c r="X80" i="10" s="1"/>
  <c r="U25" i="14"/>
  <c r="X78" i="10" a="1"/>
  <c r="X78" i="10" s="1"/>
  <c r="U22" i="18"/>
  <c r="X150" i="10" a="1"/>
  <c r="X150" i="10" s="1"/>
  <c r="U21" i="14"/>
  <c r="X74" i="10" a="1"/>
  <c r="X74" i="10" s="1"/>
  <c r="U6" i="16"/>
  <c r="X109" i="10" a="1"/>
  <c r="X109" i="10" s="1"/>
  <c r="U26" i="16"/>
  <c r="X129" i="10" a="1"/>
  <c r="X129" i="10" s="1"/>
  <c r="U26" i="13"/>
  <c r="X54" i="10" a="1"/>
  <c r="X54" i="10" s="1"/>
  <c r="U9" i="13"/>
  <c r="X37" i="10" a="1"/>
  <c r="X37" i="10" s="1"/>
  <c r="U19" i="14"/>
  <c r="X72" i="10" a="1"/>
  <c r="X72" i="10" s="1"/>
  <c r="U12" i="19"/>
  <c r="X190" i="10" a="1"/>
  <c r="X190" i="10" s="1"/>
  <c r="U16" i="20"/>
  <c r="X169" i="10" a="1"/>
  <c r="X169" i="10" s="1"/>
  <c r="U2" i="14"/>
  <c r="X55" i="10" a="1"/>
  <c r="X55" i="10" s="1"/>
  <c r="U17" i="15"/>
  <c r="X95" i="10" a="1"/>
  <c r="X95" i="10" s="1"/>
  <c r="U3" i="18"/>
  <c r="X131" i="10" a="1"/>
  <c r="X131" i="10" s="1"/>
  <c r="U10" i="14"/>
  <c r="X63" i="10" a="1"/>
  <c r="X63" i="10" s="1"/>
  <c r="U12" i="20"/>
  <c r="X165" i="10" a="1"/>
  <c r="X165" i="10" s="1"/>
  <c r="U22" i="14"/>
  <c r="X75" i="10" a="1"/>
  <c r="X75" i="10" s="1"/>
  <c r="U15" i="14"/>
  <c r="X68" i="10" a="1"/>
  <c r="X68" i="10" s="1"/>
  <c r="U19" i="13"/>
  <c r="X47" i="10" a="1"/>
  <c r="X47" i="10" s="1"/>
  <c r="U4" i="15"/>
  <c r="X82" i="10" a="1"/>
  <c r="X82" i="10" s="1"/>
  <c r="U19" i="18"/>
  <c r="X147" i="10" a="1"/>
  <c r="X147" i="10" s="1"/>
  <c r="U3" i="20"/>
  <c r="X156" i="10" a="1"/>
  <c r="X156" i="10" s="1"/>
  <c r="U4" i="18"/>
  <c r="X132" i="10" a="1"/>
  <c r="X132" i="10" s="1"/>
  <c r="U4" i="19"/>
  <c r="X182" i="10" a="1"/>
  <c r="X182" i="10" s="1"/>
  <c r="U17" i="18"/>
  <c r="X145" i="10" a="1"/>
  <c r="X145" i="10" s="1"/>
  <c r="U15" i="20"/>
  <c r="X168" i="10" a="1"/>
  <c r="X168" i="10" s="1"/>
  <c r="U9" i="18"/>
  <c r="X137" i="10" a="1"/>
  <c r="X137" i="10" s="1"/>
  <c r="U11" i="20"/>
  <c r="X164" i="10" a="1"/>
  <c r="X164" i="10" s="1"/>
  <c r="U18" i="12"/>
  <c r="X21" i="10" a="1"/>
  <c r="X21" i="10" s="1"/>
  <c r="U21" i="12"/>
  <c r="X24" i="10" a="1"/>
  <c r="X24" i="10" s="1"/>
  <c r="U16" i="14"/>
  <c r="X69" i="10" a="1"/>
  <c r="X69" i="10" s="1"/>
  <c r="U20" i="13"/>
  <c r="X48" i="10" a="1"/>
  <c r="X48" i="10" s="1"/>
  <c r="U4" i="20"/>
  <c r="X157" i="10" a="1"/>
  <c r="X157" i="10" s="1"/>
  <c r="U25" i="12"/>
  <c r="X28" i="10" a="1"/>
  <c r="X28" i="10" s="1"/>
  <c r="U11" i="15"/>
  <c r="X89" i="10" a="1"/>
  <c r="X89" i="10" s="1"/>
  <c r="U26" i="20"/>
  <c r="X179" i="10" a="1"/>
  <c r="X179" i="10" s="1"/>
  <c r="U17" i="14"/>
  <c r="X70" i="10" a="1"/>
  <c r="X70" i="10" s="1"/>
  <c r="U25" i="16"/>
  <c r="X128" i="10" a="1"/>
  <c r="X128" i="10" s="1"/>
  <c r="U11" i="13"/>
  <c r="X39" i="10" a="1"/>
  <c r="X39" i="10" s="1"/>
  <c r="U21" i="16"/>
  <c r="X124" i="10" a="1"/>
  <c r="X124" i="10" s="1"/>
  <c r="U16" i="12"/>
  <c r="X19" i="10" a="1"/>
  <c r="X19" i="10" s="1"/>
  <c r="U19" i="19"/>
  <c r="X197" i="10" a="1"/>
  <c r="X197" i="10" s="1"/>
  <c r="U9" i="12"/>
  <c r="X12" i="10" a="1"/>
  <c r="X12" i="10" s="1"/>
  <c r="U24" i="14"/>
  <c r="X77" i="10" a="1"/>
  <c r="X77" i="10" s="1"/>
  <c r="U25" i="15"/>
  <c r="X103" i="10" a="1"/>
  <c r="X103" i="10" s="1"/>
  <c r="U6" i="19"/>
  <c r="X184" i="10" a="1"/>
  <c r="X184" i="10" s="1"/>
  <c r="U23" i="16"/>
  <c r="X126" i="10" a="1"/>
  <c r="X126" i="10" s="1"/>
  <c r="U20" i="14"/>
  <c r="X73" i="10" a="1"/>
  <c r="X73" i="10" s="1"/>
  <c r="V6" i="18" l="1"/>
  <c r="Y134" i="10" a="1"/>
  <c r="Y134" i="10" s="1"/>
  <c r="V25" i="16"/>
  <c r="Y128" i="10" a="1"/>
  <c r="Y128" i="10" s="1"/>
  <c r="V11" i="20"/>
  <c r="Y164" i="10" a="1"/>
  <c r="Y164" i="10" s="1"/>
  <c r="V9" i="13"/>
  <c r="Y37" i="10" a="1"/>
  <c r="Y37" i="10" s="1"/>
  <c r="V26" i="19"/>
  <c r="Y204" i="10" a="1"/>
  <c r="Y204" i="10" s="1"/>
  <c r="V15" i="19"/>
  <c r="Y193" i="10" a="1"/>
  <c r="Y193" i="10" s="1"/>
  <c r="V4" i="16"/>
  <c r="Y107" i="10" a="1"/>
  <c r="Y107" i="10" s="1"/>
  <c r="V18" i="13"/>
  <c r="Y46" i="10" a="1"/>
  <c r="Y46" i="10" s="1"/>
  <c r="V26" i="14"/>
  <c r="Y79" i="10" a="1"/>
  <c r="Y79" i="10" s="1"/>
  <c r="V5" i="18"/>
  <c r="Y133" i="10" a="1"/>
  <c r="Y133" i="10" s="1"/>
  <c r="V4" i="14"/>
  <c r="Y57" i="10" a="1"/>
  <c r="Y57" i="10" s="1"/>
  <c r="V10" i="20"/>
  <c r="Y163" i="10" a="1"/>
  <c r="Y163" i="10" s="1"/>
  <c r="V20" i="14"/>
  <c r="Y73" i="10" a="1"/>
  <c r="Y73" i="10" s="1"/>
  <c r="V15" i="14"/>
  <c r="Y68" i="10" a="1"/>
  <c r="Y68" i="10" s="1"/>
  <c r="V17" i="20"/>
  <c r="Y170" i="10" a="1"/>
  <c r="Y170" i="10" s="1"/>
  <c r="V3" i="12"/>
  <c r="Y6" i="10" a="1"/>
  <c r="Y6" i="10" s="1"/>
  <c r="V4" i="12"/>
  <c r="Y7" i="10" a="1"/>
  <c r="Y7" i="10" s="1"/>
  <c r="V12" i="16"/>
  <c r="Y115" i="10" a="1"/>
  <c r="Y115" i="10" s="1"/>
  <c r="V24" i="13"/>
  <c r="Y52" i="10" a="1"/>
  <c r="Y52" i="10" s="1"/>
  <c r="V2" i="16"/>
  <c r="Y105" i="10" a="1"/>
  <c r="Y105" i="10" s="1"/>
  <c r="V23" i="16"/>
  <c r="Y126" i="10" a="1"/>
  <c r="Y126" i="10" s="1"/>
  <c r="V17" i="14"/>
  <c r="Y70" i="10" a="1"/>
  <c r="Y70" i="10" s="1"/>
  <c r="V9" i="18"/>
  <c r="Y137" i="10" a="1"/>
  <c r="Y137" i="10" s="1"/>
  <c r="V22" i="14"/>
  <c r="Y75" i="10" a="1"/>
  <c r="Y75" i="10" s="1"/>
  <c r="V26" i="13"/>
  <c r="Y54" i="10" a="1"/>
  <c r="Y54" i="10" s="1"/>
  <c r="V14" i="15"/>
  <c r="Y92" i="10" a="1"/>
  <c r="Y92" i="10" s="1"/>
  <c r="V13" i="20"/>
  <c r="Y166" i="10" a="1"/>
  <c r="Y166" i="10" s="1"/>
  <c r="V8" i="15"/>
  <c r="Y86" i="10" a="1"/>
  <c r="Y86" i="10" s="1"/>
  <c r="V14" i="16"/>
  <c r="Y117" i="10" a="1"/>
  <c r="Y117" i="10" s="1"/>
  <c r="V26" i="15"/>
  <c r="Y104" i="10" a="1"/>
  <c r="Y104" i="10" s="1"/>
  <c r="V15" i="12"/>
  <c r="Y18" i="10" a="1"/>
  <c r="Y18" i="10" s="1"/>
  <c r="U6" i="12"/>
  <c r="X9" i="10" a="1"/>
  <c r="X9" i="10" s="1"/>
  <c r="V6" i="20"/>
  <c r="Y159" i="10" a="1"/>
  <c r="Y159" i="10" s="1"/>
  <c r="V24" i="16"/>
  <c r="Y127" i="10" a="1"/>
  <c r="Y127" i="10" s="1"/>
  <c r="V26" i="12"/>
  <c r="Y29" i="10" a="1"/>
  <c r="Y29" i="10" s="1"/>
  <c r="V14" i="19"/>
  <c r="Y192" i="10" a="1"/>
  <c r="Y192" i="10" s="1"/>
  <c r="U7" i="12"/>
  <c r="X10" i="10" a="1"/>
  <c r="X10" i="10" s="1"/>
  <c r="V5" i="19"/>
  <c r="Y183" i="10" a="1"/>
  <c r="Y183" i="10" s="1"/>
  <c r="V9" i="19"/>
  <c r="Y187" i="10" a="1"/>
  <c r="Y187" i="10" s="1"/>
  <c r="V15" i="15"/>
  <c r="Y93" i="10" a="1"/>
  <c r="Y93" i="10" s="1"/>
  <c r="V6" i="19"/>
  <c r="Y184" i="10" a="1"/>
  <c r="Y184" i="10" s="1"/>
  <c r="V26" i="20"/>
  <c r="Y179" i="10" a="1"/>
  <c r="Y179" i="10" s="1"/>
  <c r="V15" i="20"/>
  <c r="Y168" i="10" a="1"/>
  <c r="Y168" i="10" s="1"/>
  <c r="V12" i="20"/>
  <c r="Y165" i="10" a="1"/>
  <c r="Y165" i="10" s="1"/>
  <c r="V26" i="16"/>
  <c r="Y129" i="10" a="1"/>
  <c r="Y129" i="10" s="1"/>
  <c r="V16" i="16"/>
  <c r="Y119" i="10" a="1"/>
  <c r="Y119" i="10" s="1"/>
  <c r="V18" i="19"/>
  <c r="Y196" i="10" a="1"/>
  <c r="Y196" i="10" s="1"/>
  <c r="V18" i="18"/>
  <c r="Y146" i="10" a="1"/>
  <c r="Y146" i="10" s="1"/>
  <c r="V14" i="18"/>
  <c r="Y142" i="10" a="1"/>
  <c r="Y142" i="10" s="1"/>
  <c r="V20" i="20"/>
  <c r="Y173" i="10" a="1"/>
  <c r="Y173" i="10" s="1"/>
  <c r="V22" i="12"/>
  <c r="Y25" i="10" a="1"/>
  <c r="Y25" i="10" s="1"/>
  <c r="V7" i="20"/>
  <c r="Y160" i="10" a="1"/>
  <c r="Y160" i="10" s="1"/>
  <c r="V9" i="15"/>
  <c r="Y87" i="10" a="1"/>
  <c r="Y87" i="10" s="1"/>
  <c r="V19" i="20"/>
  <c r="Y172" i="10" a="1"/>
  <c r="Y172" i="10" s="1"/>
  <c r="V4" i="13"/>
  <c r="Y32" i="10" a="1"/>
  <c r="Y32" i="10" s="1"/>
  <c r="V7" i="16"/>
  <c r="Y110" i="10" a="1"/>
  <c r="Y110" i="10" s="1"/>
  <c r="U8" i="12"/>
  <c r="X11" i="10" a="1"/>
  <c r="X11" i="10" s="1"/>
  <c r="V21" i="19"/>
  <c r="Y199" i="10" a="1"/>
  <c r="Y199" i="10" s="1"/>
  <c r="V22" i="20"/>
  <c r="Y175" i="10" a="1"/>
  <c r="Y175" i="10" s="1"/>
  <c r="V2" i="19"/>
  <c r="Y180" i="10" a="1"/>
  <c r="Y180" i="10" s="1"/>
  <c r="V14" i="14"/>
  <c r="Y67" i="10" a="1"/>
  <c r="Y67" i="10" s="1"/>
  <c r="V25" i="15"/>
  <c r="Y103" i="10" a="1"/>
  <c r="Y103" i="10" s="1"/>
  <c r="V11" i="19"/>
  <c r="Y189" i="10" a="1"/>
  <c r="Y189" i="10" s="1"/>
  <c r="V17" i="19"/>
  <c r="Y195" i="10" a="1"/>
  <c r="Y195" i="10" s="1"/>
  <c r="V15" i="16"/>
  <c r="Y118" i="10" a="1"/>
  <c r="Y118" i="10" s="1"/>
  <c r="V17" i="18"/>
  <c r="Y145" i="10" a="1"/>
  <c r="Y145" i="10" s="1"/>
  <c r="V13" i="12"/>
  <c r="Y16" i="10" a="1"/>
  <c r="Y16" i="10" s="1"/>
  <c r="V10" i="12"/>
  <c r="Y13" i="10" a="1"/>
  <c r="Y13" i="10" s="1"/>
  <c r="V5" i="16"/>
  <c r="Y108" i="10" a="1"/>
  <c r="Y108" i="10" s="1"/>
  <c r="V24" i="14"/>
  <c r="Y77" i="10" a="1"/>
  <c r="Y77" i="10" s="1"/>
  <c r="V25" i="12"/>
  <c r="Y28" i="10" a="1"/>
  <c r="Y28" i="10" s="1"/>
  <c r="V4" i="19"/>
  <c r="Y182" i="10" a="1"/>
  <c r="Y182" i="10" s="1"/>
  <c r="V3" i="18"/>
  <c r="Y131" i="10" a="1"/>
  <c r="Y131" i="10" s="1"/>
  <c r="V21" i="14"/>
  <c r="Y74" i="10" a="1"/>
  <c r="Y74" i="10" s="1"/>
  <c r="V22" i="16"/>
  <c r="Y125" i="10" a="1"/>
  <c r="Y125" i="10" s="1"/>
  <c r="V7" i="13"/>
  <c r="Y35" i="10" a="1"/>
  <c r="Y35" i="10" s="1"/>
  <c r="V3" i="16"/>
  <c r="Y106" i="10" a="1"/>
  <c r="Y106" i="10" s="1"/>
  <c r="V23" i="13"/>
  <c r="Y51" i="10" a="1"/>
  <c r="Y51" i="10" s="1"/>
  <c r="V19" i="16"/>
  <c r="Y122" i="10" a="1"/>
  <c r="Y122" i="10" s="1"/>
  <c r="V12" i="18"/>
  <c r="Y140" i="10" a="1"/>
  <c r="Y140" i="10" s="1"/>
  <c r="V11" i="18"/>
  <c r="Y139" i="10" a="1"/>
  <c r="Y139" i="10" s="1"/>
  <c r="V19" i="15"/>
  <c r="Y97" i="10" a="1"/>
  <c r="Y97" i="10" s="1"/>
  <c r="V20" i="16"/>
  <c r="Y123" i="10" a="1"/>
  <c r="Y123" i="10" s="1"/>
  <c r="V10" i="18"/>
  <c r="Y138" i="10" a="1"/>
  <c r="Y138" i="10" s="1"/>
  <c r="V24" i="18"/>
  <c r="Y152" i="10" a="1"/>
  <c r="Y152" i="10" s="1"/>
  <c r="V10" i="15"/>
  <c r="Y88" i="10" a="1"/>
  <c r="Y88" i="10" s="1"/>
  <c r="V22" i="13"/>
  <c r="Y50" i="10" a="1"/>
  <c r="Y50" i="10" s="1"/>
  <c r="V11" i="14"/>
  <c r="Y64" i="10" a="1"/>
  <c r="Y64" i="10" s="1"/>
  <c r="V5" i="14"/>
  <c r="Y58" i="10" a="1"/>
  <c r="Y58" i="10" s="1"/>
  <c r="V14" i="13"/>
  <c r="Y42" i="10" a="1"/>
  <c r="Y42" i="10" s="1"/>
  <c r="V14" i="12"/>
  <c r="Y17" i="10" a="1"/>
  <c r="Y17" i="10" s="1"/>
  <c r="V10" i="14"/>
  <c r="Y63" i="10" a="1"/>
  <c r="Y63" i="10" s="1"/>
  <c r="V6" i="15"/>
  <c r="Y84" i="10" a="1"/>
  <c r="Y84" i="10" s="1"/>
  <c r="V22" i="18"/>
  <c r="Y150" i="10" a="1"/>
  <c r="Y150" i="10" s="1"/>
  <c r="V7" i="15"/>
  <c r="Y85" i="10" a="1"/>
  <c r="Y85" i="10" s="1"/>
  <c r="V16" i="18"/>
  <c r="Y144" i="10" a="1"/>
  <c r="Y144" i="10" s="1"/>
  <c r="V9" i="16"/>
  <c r="Y112" i="10" a="1"/>
  <c r="Y112" i="10" s="1"/>
  <c r="V20" i="18"/>
  <c r="Y148" i="10" a="1"/>
  <c r="Y148" i="10" s="1"/>
  <c r="V2" i="18"/>
  <c r="Y130" i="10" a="1"/>
  <c r="Y130" i="10" s="1"/>
  <c r="V13" i="16"/>
  <c r="Y116" i="10" a="1"/>
  <c r="Y116" i="10" s="1"/>
  <c r="V11" i="12"/>
  <c r="Y14" i="10" a="1"/>
  <c r="Y14" i="10" s="1"/>
  <c r="V4" i="20"/>
  <c r="Y157" i="10" a="1"/>
  <c r="Y157" i="10" s="1"/>
  <c r="V19" i="19"/>
  <c r="Y197" i="10" a="1"/>
  <c r="Y197" i="10" s="1"/>
  <c r="V20" i="13"/>
  <c r="Y48" i="10" a="1"/>
  <c r="Y48" i="10" s="1"/>
  <c r="V3" i="20"/>
  <c r="Y156" i="10" a="1"/>
  <c r="Y156" i="10" s="1"/>
  <c r="V2" i="14"/>
  <c r="Y55" i="10" a="1"/>
  <c r="Y55" i="10" s="1"/>
  <c r="V25" i="14"/>
  <c r="Y78" i="10" a="1"/>
  <c r="Y78" i="10" s="1"/>
  <c r="V24" i="12"/>
  <c r="Y27" i="10" a="1"/>
  <c r="Y27" i="10" s="1"/>
  <c r="V11" i="16"/>
  <c r="Y114" i="10" a="1"/>
  <c r="Y114" i="10" s="1"/>
  <c r="V14" i="20"/>
  <c r="Y167" i="10" a="1"/>
  <c r="Y167" i="10" s="1"/>
  <c r="V10" i="19"/>
  <c r="Y188" i="10" a="1"/>
  <c r="Y188" i="10" s="1"/>
  <c r="V13" i="14"/>
  <c r="Y66" i="10" a="1"/>
  <c r="Y66" i="10" s="1"/>
  <c r="V21" i="13"/>
  <c r="Y49" i="10" a="1"/>
  <c r="Y49" i="10" s="1"/>
  <c r="V13" i="15"/>
  <c r="Y91" i="10" a="1"/>
  <c r="Y91" i="10" s="1"/>
  <c r="V3" i="14"/>
  <c r="Y56" i="10" a="1"/>
  <c r="Y56" i="10" s="1"/>
  <c r="V23" i="19"/>
  <c r="Y201" i="10" a="1"/>
  <c r="Y201" i="10" s="1"/>
  <c r="V2" i="20"/>
  <c r="Y155" i="10" a="1"/>
  <c r="Y155" i="10" s="1"/>
  <c r="V23" i="15"/>
  <c r="Y101" i="10" a="1"/>
  <c r="Y101" i="10" s="1"/>
  <c r="V24" i="20"/>
  <c r="Y177" i="10" a="1"/>
  <c r="Y177" i="10" s="1"/>
  <c r="V9" i="14"/>
  <c r="Y62" i="10" a="1"/>
  <c r="Y62" i="10" s="1"/>
  <c r="V7" i="18"/>
  <c r="Y135" i="10" a="1"/>
  <c r="Y135" i="10" s="1"/>
  <c r="V15" i="18"/>
  <c r="Y143" i="10" a="1"/>
  <c r="Y143" i="10" s="1"/>
  <c r="V24" i="19"/>
  <c r="Y202" i="10" a="1"/>
  <c r="Y202" i="10" s="1"/>
  <c r="V17" i="15"/>
  <c r="Y95" i="10" a="1"/>
  <c r="Y95" i="10" s="1"/>
  <c r="V17" i="13"/>
  <c r="Y45" i="10" a="1"/>
  <c r="Y45" i="10" s="1"/>
  <c r="V11" i="15"/>
  <c r="Y89" i="10" a="1"/>
  <c r="Y89" i="10" s="1"/>
  <c r="V25" i="19"/>
  <c r="Y203" i="10" a="1"/>
  <c r="Y203" i="10" s="1"/>
  <c r="V6" i="14"/>
  <c r="Y59" i="10" a="1"/>
  <c r="Y59" i="10" s="1"/>
  <c r="V10" i="16"/>
  <c r="Y113" i="10" a="1"/>
  <c r="Y113" i="10" s="1"/>
  <c r="V16" i="12"/>
  <c r="Y19" i="10" a="1"/>
  <c r="Y19" i="10" s="1"/>
  <c r="V16" i="14"/>
  <c r="Y69" i="10" a="1"/>
  <c r="Y69" i="10" s="1"/>
  <c r="V19" i="18"/>
  <c r="Y147" i="10" a="1"/>
  <c r="Y147" i="10" s="1"/>
  <c r="V16" i="20"/>
  <c r="Y169" i="10" a="1"/>
  <c r="Y169" i="10" s="1"/>
  <c r="V2" i="15"/>
  <c r="Y80" i="10" a="1"/>
  <c r="Y80" i="10" s="1"/>
  <c r="V16" i="19"/>
  <c r="Y194" i="10" a="1"/>
  <c r="Y194" i="10" s="1"/>
  <c r="V8" i="16"/>
  <c r="Y111" i="10" a="1"/>
  <c r="Y111" i="10" s="1"/>
  <c r="V3" i="13"/>
  <c r="Y31" i="10" a="1"/>
  <c r="Y31" i="10" s="1"/>
  <c r="V23" i="14"/>
  <c r="Y76" i="10" a="1"/>
  <c r="Y76" i="10" s="1"/>
  <c r="V23" i="18"/>
  <c r="Y151" i="10" a="1"/>
  <c r="Y151" i="10" s="1"/>
  <c r="V22" i="15"/>
  <c r="Y100" i="10" a="1"/>
  <c r="Y100" i="10" s="1"/>
  <c r="V5" i="12"/>
  <c r="Y8" i="10" a="1"/>
  <c r="Y8" i="10" s="1"/>
  <c r="V8" i="13"/>
  <c r="Y36" i="10" a="1"/>
  <c r="Y36" i="10" s="1"/>
  <c r="V19" i="12"/>
  <c r="Y22" i="10" a="1"/>
  <c r="Y22" i="10" s="1"/>
  <c r="V25" i="18"/>
  <c r="Y153" i="10" a="1"/>
  <c r="Y153" i="10" s="1"/>
  <c r="V5" i="15"/>
  <c r="Y83" i="10" a="1"/>
  <c r="Y83" i="10" s="1"/>
  <c r="V21" i="20"/>
  <c r="Y174" i="10" a="1"/>
  <c r="Y174" i="10" s="1"/>
  <c r="V12" i="13"/>
  <c r="Y40" i="10" a="1"/>
  <c r="Y40" i="10" s="1"/>
  <c r="V3" i="19"/>
  <c r="Y181" i="10" a="1"/>
  <c r="Y181" i="10" s="1"/>
  <c r="V20" i="15"/>
  <c r="Y98" i="10" a="1"/>
  <c r="Y98" i="10" s="1"/>
  <c r="V6" i="16"/>
  <c r="Y109" i="10" a="1"/>
  <c r="Y109" i="10" s="1"/>
  <c r="V9" i="12"/>
  <c r="Y12" i="10" a="1"/>
  <c r="Y12" i="10" s="1"/>
  <c r="V12" i="15"/>
  <c r="Y90" i="10" a="1"/>
  <c r="Y90" i="10" s="1"/>
  <c r="V15" i="13"/>
  <c r="Y43" i="10" a="1"/>
  <c r="Y43" i="10" s="1"/>
  <c r="V21" i="16"/>
  <c r="Y124" i="10" a="1"/>
  <c r="Y124" i="10" s="1"/>
  <c r="V21" i="12"/>
  <c r="Y24" i="10" a="1"/>
  <c r="Y24" i="10" s="1"/>
  <c r="V4" i="15"/>
  <c r="Y82" i="10" a="1"/>
  <c r="Y82" i="10" s="1"/>
  <c r="V12" i="19"/>
  <c r="Y190" i="10" a="1"/>
  <c r="Y190" i="10" s="1"/>
  <c r="V16" i="13"/>
  <c r="Y44" i="10" a="1"/>
  <c r="Y44" i="10" s="1"/>
  <c r="V24" i="15"/>
  <c r="Y102" i="10" a="1"/>
  <c r="Y102" i="10" s="1"/>
  <c r="V20" i="12"/>
  <c r="Y23" i="10" a="1"/>
  <c r="Y23" i="10" s="1"/>
  <c r="V7" i="19"/>
  <c r="Y185" i="10" a="1"/>
  <c r="Y185" i="10" s="1"/>
  <c r="V3" i="15"/>
  <c r="Y81" i="10" a="1"/>
  <c r="Y81" i="10" s="1"/>
  <c r="V13" i="19"/>
  <c r="Y191" i="10" a="1"/>
  <c r="Y191" i="10" s="1"/>
  <c r="V17" i="16"/>
  <c r="Y120" i="10" a="1"/>
  <c r="Y120" i="10" s="1"/>
  <c r="V8" i="18"/>
  <c r="Y136" i="10" a="1"/>
  <c r="Y136" i="10" s="1"/>
  <c r="V8" i="20"/>
  <c r="Y161" i="10" a="1"/>
  <c r="Y161" i="10" s="1"/>
  <c r="V23" i="20"/>
  <c r="Y176" i="10" a="1"/>
  <c r="Y176" i="10" s="1"/>
  <c r="V10" i="13"/>
  <c r="Y38" i="10" a="1"/>
  <c r="Y38" i="10" s="1"/>
  <c r="V18" i="16"/>
  <c r="Y121" i="10" a="1"/>
  <c r="Y121" i="10" s="1"/>
  <c r="V18" i="14"/>
  <c r="Y71" i="10" a="1"/>
  <c r="Y71" i="10" s="1"/>
  <c r="V18" i="15"/>
  <c r="Y96" i="10" a="1"/>
  <c r="Y96" i="10" s="1"/>
  <c r="V12" i="12"/>
  <c r="Y15" i="10" a="1"/>
  <c r="Y15" i="10" s="1"/>
  <c r="V5" i="20"/>
  <c r="Y158" i="10" a="1"/>
  <c r="Y158" i="10" s="1"/>
  <c r="V13" i="13"/>
  <c r="Y41" i="10" a="1"/>
  <c r="Y41" i="10" s="1"/>
  <c r="V6" i="13"/>
  <c r="Y34" i="10" a="1"/>
  <c r="Y34" i="10" s="1"/>
  <c r="V4" i="18"/>
  <c r="Y132" i="10" a="1"/>
  <c r="Y132" i="10" s="1"/>
  <c r="V25" i="20"/>
  <c r="Y178" i="10" a="1"/>
  <c r="Y178" i="10" s="1"/>
  <c r="V2" i="12"/>
  <c r="Y5" i="10" a="1"/>
  <c r="Y5" i="10" s="1"/>
  <c r="V22" i="19"/>
  <c r="Y200" i="10" a="1"/>
  <c r="Y200" i="10" s="1"/>
  <c r="V2" i="13"/>
  <c r="Y30" i="10" a="1"/>
  <c r="Y30" i="10" s="1"/>
  <c r="V11" i="13"/>
  <c r="Y39" i="10" a="1"/>
  <c r="Y39" i="10" s="1"/>
  <c r="V18" i="12"/>
  <c r="Y21" i="10" a="1"/>
  <c r="Y21" i="10" s="1"/>
  <c r="V19" i="13"/>
  <c r="Y47" i="10" a="1"/>
  <c r="Y47" i="10" s="1"/>
  <c r="V19" i="14"/>
  <c r="Y72" i="10" a="1"/>
  <c r="Y72" i="10" s="1"/>
  <c r="V8" i="19"/>
  <c r="Y186" i="10" a="1"/>
  <c r="Y186" i="10" s="1"/>
  <c r="U23" i="12"/>
  <c r="X26" i="10" a="1"/>
  <c r="X26" i="10" s="1"/>
  <c r="V20" i="19"/>
  <c r="Y198" i="10" a="1"/>
  <c r="Y198" i="10" s="1"/>
  <c r="V25" i="13"/>
  <c r="Y53" i="10" a="1"/>
  <c r="Y53" i="10" s="1"/>
  <c r="V8" i="14"/>
  <c r="Y61" i="10" a="1"/>
  <c r="Y61" i="10" s="1"/>
  <c r="V21" i="18"/>
  <c r="Y149" i="10" a="1"/>
  <c r="Y149" i="10" s="1"/>
  <c r="V13" i="18"/>
  <c r="Y141" i="10" a="1"/>
  <c r="Y141" i="10" s="1"/>
  <c r="V21" i="15"/>
  <c r="Y99" i="10" a="1"/>
  <c r="Y99" i="10" s="1"/>
  <c r="V26" i="18"/>
  <c r="Y154" i="10" a="1"/>
  <c r="Y154" i="10" s="1"/>
  <c r="V12" i="14"/>
  <c r="Y65" i="10" a="1"/>
  <c r="Y65" i="10" s="1"/>
  <c r="U17" i="12"/>
  <c r="X20" i="10" a="1"/>
  <c r="X20" i="10" s="1"/>
  <c r="V9" i="20"/>
  <c r="Y162" i="10" a="1"/>
  <c r="Y162" i="10" s="1"/>
  <c r="V5" i="13"/>
  <c r="Y33" i="10" a="1"/>
  <c r="Y33" i="10" s="1"/>
  <c r="V18" i="20"/>
  <c r="Y171" i="10" a="1"/>
  <c r="Y171" i="10" s="1"/>
  <c r="V16" i="15"/>
  <c r="Y94" i="10" a="1"/>
  <c r="Y94" i="10" s="1"/>
  <c r="V7" i="14"/>
  <c r="Y60" i="10" a="1"/>
  <c r="Y60" i="10" s="1"/>
  <c r="W7" i="14" l="1"/>
  <c r="Z60" i="10" a="1"/>
  <c r="Z60" i="10" s="1"/>
  <c r="W21" i="18"/>
  <c r="Z149" i="10" a="1"/>
  <c r="Z149" i="10" s="1"/>
  <c r="W2" i="13"/>
  <c r="Z30" i="10" a="1"/>
  <c r="Z30" i="10" s="1"/>
  <c r="W18" i="14"/>
  <c r="Z71" i="10" a="1"/>
  <c r="Z71" i="10" s="1"/>
  <c r="W20" i="12"/>
  <c r="Z23" i="10" a="1"/>
  <c r="Z23" i="10" s="1"/>
  <c r="W6" i="16"/>
  <c r="Z109" i="10" a="1"/>
  <c r="Z109" i="10" s="1"/>
  <c r="W22" i="15"/>
  <c r="Z100" i="10" a="1"/>
  <c r="Z100" i="10" s="1"/>
  <c r="W16" i="12"/>
  <c r="Z19" i="10" a="1"/>
  <c r="Z19" i="10" s="1"/>
  <c r="W9" i="14"/>
  <c r="Z62" i="10" a="1"/>
  <c r="Z62" i="10" s="1"/>
  <c r="W14" i="20"/>
  <c r="Z167" i="10" a="1"/>
  <c r="Z167" i="10" s="1"/>
  <c r="W13" i="16"/>
  <c r="Z116" i="10" a="1"/>
  <c r="Z116" i="10" s="1"/>
  <c r="W14" i="13"/>
  <c r="Z42" i="10" a="1"/>
  <c r="Z42" i="10" s="1"/>
  <c r="W12" i="18"/>
  <c r="Z140" i="10" a="1"/>
  <c r="Z140" i="10" s="1"/>
  <c r="W24" i="14"/>
  <c r="Z77" i="10" a="1"/>
  <c r="Z77" i="10" s="1"/>
  <c r="W2" i="19"/>
  <c r="Z180" i="10" a="1"/>
  <c r="Z180" i="10" s="1"/>
  <c r="W20" i="20"/>
  <c r="Z173" i="10" a="1"/>
  <c r="Z173" i="10" s="1"/>
  <c r="W15" i="15"/>
  <c r="Z93" i="10" a="1"/>
  <c r="Z93" i="10" s="1"/>
  <c r="W26" i="15"/>
  <c r="Z104" i="10" a="1"/>
  <c r="Z104" i="10" s="1"/>
  <c r="W2" i="16"/>
  <c r="Z105" i="10" a="1"/>
  <c r="Z105" i="10" s="1"/>
  <c r="W5" i="18"/>
  <c r="Z133" i="10" a="1"/>
  <c r="Z133" i="10" s="1"/>
  <c r="W16" i="15"/>
  <c r="Z94" i="10" a="1"/>
  <c r="Z94" i="10" s="1"/>
  <c r="W8" i="14"/>
  <c r="Z61" i="10" a="1"/>
  <c r="Z61" i="10" s="1"/>
  <c r="W22" i="19"/>
  <c r="Z200" i="10" a="1"/>
  <c r="Z200" i="10" s="1"/>
  <c r="W18" i="16"/>
  <c r="Z121" i="10" a="1"/>
  <c r="Z121" i="10" s="1"/>
  <c r="W24" i="15"/>
  <c r="Z102" i="10" a="1"/>
  <c r="Z102" i="10" s="1"/>
  <c r="W20" i="15"/>
  <c r="Z98" i="10" a="1"/>
  <c r="Z98" i="10" s="1"/>
  <c r="W23" i="18"/>
  <c r="Z151" i="10" a="1"/>
  <c r="Z151" i="10" s="1"/>
  <c r="W10" i="16"/>
  <c r="Z113" i="10" a="1"/>
  <c r="Z113" i="10" s="1"/>
  <c r="W24" i="20"/>
  <c r="Z177" i="10" a="1"/>
  <c r="Z177" i="10" s="1"/>
  <c r="W11" i="16"/>
  <c r="Z114" i="10" a="1"/>
  <c r="Z114" i="10" s="1"/>
  <c r="W2" i="18"/>
  <c r="Z130" i="10" a="1"/>
  <c r="Z130" i="10" s="1"/>
  <c r="W5" i="14"/>
  <c r="Z58" i="10" a="1"/>
  <c r="Z58" i="10" s="1"/>
  <c r="W19" i="16"/>
  <c r="Z122" i="10" a="1"/>
  <c r="Z122" i="10" s="1"/>
  <c r="W5" i="16"/>
  <c r="Z108" i="10" a="1"/>
  <c r="Z108" i="10" s="1"/>
  <c r="W22" i="20"/>
  <c r="Z175" i="10" a="1"/>
  <c r="Z175" i="10" s="1"/>
  <c r="W14" i="18"/>
  <c r="Z142" i="10" a="1"/>
  <c r="Z142" i="10" s="1"/>
  <c r="W9" i="19"/>
  <c r="Z187" i="10" a="1"/>
  <c r="Z187" i="10" s="1"/>
  <c r="W14" i="16"/>
  <c r="Z117" i="10" a="1"/>
  <c r="Z117" i="10" s="1"/>
  <c r="W24" i="13"/>
  <c r="Z52" i="10" a="1"/>
  <c r="Z52" i="10" s="1"/>
  <c r="W26" i="14"/>
  <c r="Z79" i="10" a="1"/>
  <c r="Z79" i="10" s="1"/>
  <c r="W18" i="20"/>
  <c r="Z171" i="10" a="1"/>
  <c r="Z171" i="10" s="1"/>
  <c r="W25" i="13"/>
  <c r="Z53" i="10" a="1"/>
  <c r="Z53" i="10" s="1"/>
  <c r="W2" i="12"/>
  <c r="Z5" i="10" a="1"/>
  <c r="Z5" i="10" s="1"/>
  <c r="W10" i="13"/>
  <c r="Z38" i="10" a="1"/>
  <c r="Z38" i="10" s="1"/>
  <c r="W16" i="13"/>
  <c r="Z44" i="10" a="1"/>
  <c r="Z44" i="10" s="1"/>
  <c r="W3" i="19"/>
  <c r="Z181" i="10" a="1"/>
  <c r="Z181" i="10" s="1"/>
  <c r="W23" i="14"/>
  <c r="Z76" i="10" a="1"/>
  <c r="Z76" i="10" s="1"/>
  <c r="W6" i="14"/>
  <c r="Z59" i="10" a="1"/>
  <c r="Z59" i="10" s="1"/>
  <c r="W23" i="15"/>
  <c r="Z101" i="10" a="1"/>
  <c r="Z101" i="10" s="1"/>
  <c r="W24" i="12"/>
  <c r="Z27" i="10" a="1"/>
  <c r="Z27" i="10" s="1"/>
  <c r="W20" i="18"/>
  <c r="Z148" i="10" a="1"/>
  <c r="Z148" i="10" s="1"/>
  <c r="W11" i="14"/>
  <c r="Z64" i="10" a="1"/>
  <c r="Z64" i="10" s="1"/>
  <c r="W23" i="13"/>
  <c r="Z51" i="10" a="1"/>
  <c r="Z51" i="10" s="1"/>
  <c r="W10" i="12"/>
  <c r="Z13" i="10" a="1"/>
  <c r="Z13" i="10" s="1"/>
  <c r="W21" i="19"/>
  <c r="Z199" i="10" a="1"/>
  <c r="Z199" i="10" s="1"/>
  <c r="W18" i="18"/>
  <c r="Z146" i="10" a="1"/>
  <c r="Z146" i="10" s="1"/>
  <c r="W5" i="19"/>
  <c r="Z183" i="10" a="1"/>
  <c r="Z183" i="10" s="1"/>
  <c r="W8" i="15"/>
  <c r="Z86" i="10" a="1"/>
  <c r="Z86" i="10" s="1"/>
  <c r="W12" i="16"/>
  <c r="Z115" i="10" a="1"/>
  <c r="Z115" i="10" s="1"/>
  <c r="W18" i="13"/>
  <c r="Z46" i="10" a="1"/>
  <c r="Z46" i="10" s="1"/>
  <c r="W5" i="13"/>
  <c r="Z33" i="10" a="1"/>
  <c r="Z33" i="10" s="1"/>
  <c r="W20" i="19"/>
  <c r="Z198" i="10" a="1"/>
  <c r="Z198" i="10" s="1"/>
  <c r="W25" i="20"/>
  <c r="Z178" i="10" a="1"/>
  <c r="Z178" i="10" s="1"/>
  <c r="W23" i="20"/>
  <c r="Z176" i="10" a="1"/>
  <c r="Z176" i="10" s="1"/>
  <c r="W12" i="19"/>
  <c r="Z190" i="10" a="1"/>
  <c r="Z190" i="10" s="1"/>
  <c r="W12" i="13"/>
  <c r="Z40" i="10" a="1"/>
  <c r="Z40" i="10" s="1"/>
  <c r="W3" i="13"/>
  <c r="Z31" i="10" a="1"/>
  <c r="Z31" i="10" s="1"/>
  <c r="W25" i="19"/>
  <c r="Z203" i="10" a="1"/>
  <c r="Z203" i="10" s="1"/>
  <c r="W2" i="20"/>
  <c r="Z155" i="10" a="1"/>
  <c r="Z155" i="10" s="1"/>
  <c r="W25" i="14"/>
  <c r="Z78" i="10" a="1"/>
  <c r="Z78" i="10" s="1"/>
  <c r="W9" i="16"/>
  <c r="Z112" i="10" a="1"/>
  <c r="Z112" i="10" s="1"/>
  <c r="W22" i="13"/>
  <c r="Z50" i="10" a="1"/>
  <c r="Z50" i="10" s="1"/>
  <c r="W3" i="16"/>
  <c r="Z106" i="10" a="1"/>
  <c r="Z106" i="10" s="1"/>
  <c r="W13" i="12"/>
  <c r="Z16" i="10" a="1"/>
  <c r="Z16" i="10" s="1"/>
  <c r="V8" i="12"/>
  <c r="Y11" i="10" a="1"/>
  <c r="Y11" i="10" s="1"/>
  <c r="W18" i="19"/>
  <c r="Z196" i="10" a="1"/>
  <c r="Z196" i="10" s="1"/>
  <c r="V7" i="12"/>
  <c r="Y10" i="10" a="1"/>
  <c r="Y10" i="10" s="1"/>
  <c r="W13" i="20"/>
  <c r="Z166" i="10" a="1"/>
  <c r="Z166" i="10" s="1"/>
  <c r="W4" i="12"/>
  <c r="Z7" i="10" a="1"/>
  <c r="Z7" i="10" s="1"/>
  <c r="W4" i="16"/>
  <c r="Z107" i="10" a="1"/>
  <c r="Z107" i="10" s="1"/>
  <c r="W9" i="20"/>
  <c r="Z162" i="10" a="1"/>
  <c r="Z162" i="10" s="1"/>
  <c r="V23" i="12"/>
  <c r="Y26" i="10" a="1"/>
  <c r="Y26" i="10" s="1"/>
  <c r="W4" i="18"/>
  <c r="Z132" i="10" a="1"/>
  <c r="Z132" i="10" s="1"/>
  <c r="W8" i="20"/>
  <c r="Z161" i="10" a="1"/>
  <c r="Z161" i="10" s="1"/>
  <c r="W4" i="15"/>
  <c r="Z82" i="10" a="1"/>
  <c r="Z82" i="10" s="1"/>
  <c r="W21" i="20"/>
  <c r="Z174" i="10" a="1"/>
  <c r="Z174" i="10" s="1"/>
  <c r="W8" i="16"/>
  <c r="Z111" i="10" a="1"/>
  <c r="Z111" i="10" s="1"/>
  <c r="W11" i="15"/>
  <c r="Z89" i="10" a="1"/>
  <c r="Z89" i="10" s="1"/>
  <c r="W23" i="19"/>
  <c r="Z201" i="10" a="1"/>
  <c r="Z201" i="10" s="1"/>
  <c r="W2" i="14"/>
  <c r="Z55" i="10" a="1"/>
  <c r="Z55" i="10" s="1"/>
  <c r="W16" i="18"/>
  <c r="Z144" i="10" a="1"/>
  <c r="Z144" i="10" s="1"/>
  <c r="W10" i="15"/>
  <c r="Z88" i="10" a="1"/>
  <c r="Z88" i="10" s="1"/>
  <c r="W7" i="13"/>
  <c r="Z35" i="10" a="1"/>
  <c r="Z35" i="10" s="1"/>
  <c r="W17" i="18"/>
  <c r="Z145" i="10" a="1"/>
  <c r="Z145" i="10" s="1"/>
  <c r="W7" i="16"/>
  <c r="Z110" i="10" a="1"/>
  <c r="Z110" i="10" s="1"/>
  <c r="W16" i="16"/>
  <c r="Z119" i="10" a="1"/>
  <c r="Z119" i="10" s="1"/>
  <c r="W14" i="19"/>
  <c r="Z192" i="10" a="1"/>
  <c r="Z192" i="10" s="1"/>
  <c r="W14" i="15"/>
  <c r="Z92" i="10" a="1"/>
  <c r="Z92" i="10" s="1"/>
  <c r="W3" i="12"/>
  <c r="Z6" i="10" a="1"/>
  <c r="Z6" i="10" s="1"/>
  <c r="W15" i="19"/>
  <c r="Z193" i="10" a="1"/>
  <c r="Z193" i="10" s="1"/>
  <c r="V17" i="12"/>
  <c r="Y20" i="10" a="1"/>
  <c r="Y20" i="10" s="1"/>
  <c r="W8" i="19"/>
  <c r="Z186" i="10" a="1"/>
  <c r="Z186" i="10" s="1"/>
  <c r="W6" i="13"/>
  <c r="Z34" i="10" a="1"/>
  <c r="Z34" i="10" s="1"/>
  <c r="W8" i="18"/>
  <c r="Z136" i="10" a="1"/>
  <c r="Z136" i="10" s="1"/>
  <c r="W21" i="12"/>
  <c r="Z24" i="10" a="1"/>
  <c r="Z24" i="10" s="1"/>
  <c r="W5" i="15"/>
  <c r="Z83" i="10" a="1"/>
  <c r="Z83" i="10" s="1"/>
  <c r="W16" i="19"/>
  <c r="Z194" i="10" a="1"/>
  <c r="Z194" i="10" s="1"/>
  <c r="W17" i="13"/>
  <c r="Z45" i="10" a="1"/>
  <c r="Z45" i="10" s="1"/>
  <c r="W3" i="14"/>
  <c r="Z56" i="10" a="1"/>
  <c r="Z56" i="10" s="1"/>
  <c r="W3" i="20"/>
  <c r="Z156" i="10" a="1"/>
  <c r="Z156" i="10" s="1"/>
  <c r="W7" i="15"/>
  <c r="Z85" i="10" a="1"/>
  <c r="Z85" i="10" s="1"/>
  <c r="W24" i="18"/>
  <c r="Z152" i="10" a="1"/>
  <c r="Z152" i="10" s="1"/>
  <c r="W22" i="16"/>
  <c r="Z125" i="10" a="1"/>
  <c r="Z125" i="10" s="1"/>
  <c r="W15" i="16"/>
  <c r="Z118" i="10" a="1"/>
  <c r="Z118" i="10" s="1"/>
  <c r="W4" i="13"/>
  <c r="Z32" i="10" a="1"/>
  <c r="Z32" i="10" s="1"/>
  <c r="W26" i="16"/>
  <c r="Z129" i="10" a="1"/>
  <c r="Z129" i="10" s="1"/>
  <c r="W26" i="12"/>
  <c r="Z29" i="10" a="1"/>
  <c r="Z29" i="10" s="1"/>
  <c r="W26" i="13"/>
  <c r="Z54" i="10" a="1"/>
  <c r="Z54" i="10" s="1"/>
  <c r="W17" i="20"/>
  <c r="Z170" i="10" a="1"/>
  <c r="Z170" i="10" s="1"/>
  <c r="W26" i="19"/>
  <c r="Z204" i="10" a="1"/>
  <c r="Z204" i="10" s="1"/>
  <c r="W12" i="14"/>
  <c r="Z65" i="10" a="1"/>
  <c r="Z65" i="10" s="1"/>
  <c r="W19" i="14"/>
  <c r="Z72" i="10" a="1"/>
  <c r="Z72" i="10" s="1"/>
  <c r="W13" i="13"/>
  <c r="Z41" i="10" a="1"/>
  <c r="Z41" i="10" s="1"/>
  <c r="W17" i="16"/>
  <c r="Z120" i="10" a="1"/>
  <c r="Z120" i="10" s="1"/>
  <c r="W21" i="16"/>
  <c r="Z124" i="10" a="1"/>
  <c r="Z124" i="10" s="1"/>
  <c r="W25" i="18"/>
  <c r="Z153" i="10" a="1"/>
  <c r="Z153" i="10" s="1"/>
  <c r="W2" i="15"/>
  <c r="Z80" i="10" a="1"/>
  <c r="Z80" i="10" s="1"/>
  <c r="W17" i="15"/>
  <c r="Z95" i="10" a="1"/>
  <c r="Z95" i="10" s="1"/>
  <c r="W13" i="15"/>
  <c r="Z91" i="10" a="1"/>
  <c r="Z91" i="10" s="1"/>
  <c r="W20" i="13"/>
  <c r="Z48" i="10" a="1"/>
  <c r="Z48" i="10" s="1"/>
  <c r="W22" i="18"/>
  <c r="Z150" i="10" a="1"/>
  <c r="Z150" i="10" s="1"/>
  <c r="W10" i="18"/>
  <c r="Z138" i="10" a="1"/>
  <c r="Z138" i="10" s="1"/>
  <c r="W21" i="14"/>
  <c r="Z74" i="10" a="1"/>
  <c r="Z74" i="10" s="1"/>
  <c r="W17" i="19"/>
  <c r="Z195" i="10" a="1"/>
  <c r="Z195" i="10" s="1"/>
  <c r="W19" i="20"/>
  <c r="Z172" i="10" a="1"/>
  <c r="Z172" i="10" s="1"/>
  <c r="W12" i="20"/>
  <c r="Z165" i="10" a="1"/>
  <c r="Z165" i="10" s="1"/>
  <c r="W24" i="16"/>
  <c r="Z127" i="10" a="1"/>
  <c r="Z127" i="10" s="1"/>
  <c r="W22" i="14"/>
  <c r="Z75" i="10" a="1"/>
  <c r="Z75" i="10" s="1"/>
  <c r="W15" i="14"/>
  <c r="Z68" i="10" a="1"/>
  <c r="Z68" i="10" s="1"/>
  <c r="W9" i="13"/>
  <c r="Z37" i="10" a="1"/>
  <c r="Z37" i="10" s="1"/>
  <c r="W19" i="13"/>
  <c r="Z47" i="10" a="1"/>
  <c r="Z47" i="10" s="1"/>
  <c r="W13" i="19"/>
  <c r="Z191" i="10" a="1"/>
  <c r="Z191" i="10" s="1"/>
  <c r="W15" i="13"/>
  <c r="Z43" i="10" a="1"/>
  <c r="Z43" i="10" s="1"/>
  <c r="W19" i="12"/>
  <c r="Z22" i="10" a="1"/>
  <c r="Z22" i="10" s="1"/>
  <c r="W16" i="20"/>
  <c r="Z169" i="10" a="1"/>
  <c r="Z169" i="10" s="1"/>
  <c r="W24" i="19"/>
  <c r="Z202" i="10" a="1"/>
  <c r="Z202" i="10" s="1"/>
  <c r="W21" i="13"/>
  <c r="Z49" i="10" a="1"/>
  <c r="Z49" i="10" s="1"/>
  <c r="W19" i="19"/>
  <c r="Z197" i="10" a="1"/>
  <c r="Z197" i="10" s="1"/>
  <c r="W6" i="15"/>
  <c r="Z84" i="10" a="1"/>
  <c r="Z84" i="10" s="1"/>
  <c r="W20" i="16"/>
  <c r="Z123" i="10" a="1"/>
  <c r="Z123" i="10" s="1"/>
  <c r="W3" i="18"/>
  <c r="Z131" i="10" a="1"/>
  <c r="Z131" i="10" s="1"/>
  <c r="W11" i="19"/>
  <c r="Z189" i="10" a="1"/>
  <c r="Z189" i="10" s="1"/>
  <c r="W9" i="15"/>
  <c r="Z87" i="10" a="1"/>
  <c r="Z87" i="10" s="1"/>
  <c r="W15" i="20"/>
  <c r="Z168" i="10" a="1"/>
  <c r="Z168" i="10" s="1"/>
  <c r="W6" i="20"/>
  <c r="Z159" i="10" a="1"/>
  <c r="Z159" i="10" s="1"/>
  <c r="W9" i="18"/>
  <c r="Z137" i="10" a="1"/>
  <c r="Z137" i="10" s="1"/>
  <c r="W20" i="14"/>
  <c r="Z73" i="10" a="1"/>
  <c r="Z73" i="10" s="1"/>
  <c r="W11" i="20"/>
  <c r="Z164" i="10" a="1"/>
  <c r="Z164" i="10" s="1"/>
  <c r="W5" i="20"/>
  <c r="Z158" i="10" a="1"/>
  <c r="Z158" i="10" s="1"/>
  <c r="W21" i="15"/>
  <c r="Z99" i="10" a="1"/>
  <c r="Z99" i="10" s="1"/>
  <c r="W18" i="12"/>
  <c r="Z21" i="10" a="1"/>
  <c r="Z21" i="10" s="1"/>
  <c r="W12" i="12"/>
  <c r="Z15" i="10" a="1"/>
  <c r="Z15" i="10" s="1"/>
  <c r="W3" i="15"/>
  <c r="Z81" i="10" a="1"/>
  <c r="Z81" i="10" s="1"/>
  <c r="W12" i="15"/>
  <c r="Z90" i="10" a="1"/>
  <c r="Z90" i="10" s="1"/>
  <c r="W8" i="13"/>
  <c r="Z36" i="10" a="1"/>
  <c r="Z36" i="10" s="1"/>
  <c r="W19" i="18"/>
  <c r="Z147" i="10" a="1"/>
  <c r="Z147" i="10" s="1"/>
  <c r="W15" i="18"/>
  <c r="Z143" i="10" a="1"/>
  <c r="Z143" i="10" s="1"/>
  <c r="W13" i="14"/>
  <c r="Z66" i="10" a="1"/>
  <c r="Z66" i="10" s="1"/>
  <c r="W4" i="20"/>
  <c r="Z157" i="10" a="1"/>
  <c r="Z157" i="10" s="1"/>
  <c r="W10" i="14"/>
  <c r="Z63" i="10" a="1"/>
  <c r="Z63" i="10" s="1"/>
  <c r="W19" i="15"/>
  <c r="Z97" i="10" a="1"/>
  <c r="Z97" i="10" s="1"/>
  <c r="W4" i="19"/>
  <c r="Z182" i="10" a="1"/>
  <c r="Z182" i="10" s="1"/>
  <c r="W25" i="15"/>
  <c r="Z103" i="10" a="1"/>
  <c r="Z103" i="10" s="1"/>
  <c r="W7" i="20"/>
  <c r="Z160" i="10" a="1"/>
  <c r="Z160" i="10" s="1"/>
  <c r="W26" i="20"/>
  <c r="Z179" i="10" a="1"/>
  <c r="Z179" i="10" s="1"/>
  <c r="V6" i="12"/>
  <c r="Y9" i="10" a="1"/>
  <c r="Y9" i="10" s="1"/>
  <c r="W17" i="14"/>
  <c r="Z70" i="10" a="1"/>
  <c r="Z70" i="10" s="1"/>
  <c r="W10" i="20"/>
  <c r="Z163" i="10" a="1"/>
  <c r="Z163" i="10" s="1"/>
  <c r="W25" i="16"/>
  <c r="Z128" i="10" a="1"/>
  <c r="Z128" i="10" s="1"/>
  <c r="W26" i="18"/>
  <c r="Z154" i="10" a="1"/>
  <c r="Z154" i="10" s="1"/>
  <c r="W13" i="18"/>
  <c r="Z141" i="10" a="1"/>
  <c r="Z141" i="10" s="1"/>
  <c r="W11" i="13"/>
  <c r="Z39" i="10" a="1"/>
  <c r="Z39" i="10" s="1"/>
  <c r="W18" i="15"/>
  <c r="Z96" i="10" a="1"/>
  <c r="Z96" i="10" s="1"/>
  <c r="W7" i="19"/>
  <c r="Z185" i="10" a="1"/>
  <c r="Z185" i="10" s="1"/>
  <c r="W9" i="12"/>
  <c r="Z12" i="10" a="1"/>
  <c r="Z12" i="10" s="1"/>
  <c r="W5" i="12"/>
  <c r="Z8" i="10" a="1"/>
  <c r="Z8" i="10" s="1"/>
  <c r="W16" i="14"/>
  <c r="Z69" i="10" a="1"/>
  <c r="Z69" i="10" s="1"/>
  <c r="W7" i="18"/>
  <c r="Z135" i="10" a="1"/>
  <c r="Z135" i="10" s="1"/>
  <c r="W10" i="19"/>
  <c r="Z188" i="10" a="1"/>
  <c r="Z188" i="10" s="1"/>
  <c r="W11" i="12"/>
  <c r="Z14" i="10" a="1"/>
  <c r="Z14" i="10" s="1"/>
  <c r="W14" i="12"/>
  <c r="Z17" i="10" a="1"/>
  <c r="Z17" i="10" s="1"/>
  <c r="W11" i="18"/>
  <c r="Z139" i="10" a="1"/>
  <c r="Z139" i="10" s="1"/>
  <c r="W25" i="12"/>
  <c r="Z28" i="10" a="1"/>
  <c r="Z28" i="10" s="1"/>
  <c r="W14" i="14"/>
  <c r="Z67" i="10" a="1"/>
  <c r="Z67" i="10" s="1"/>
  <c r="W22" i="12"/>
  <c r="Z25" i="10" a="1"/>
  <c r="Z25" i="10" s="1"/>
  <c r="W6" i="19"/>
  <c r="Z184" i="10" a="1"/>
  <c r="Z184" i="10" s="1"/>
  <c r="W15" i="12"/>
  <c r="Z18" i="10" a="1"/>
  <c r="Z18" i="10" s="1"/>
  <c r="W23" i="16"/>
  <c r="Z126" i="10" a="1"/>
  <c r="Z126" i="10" s="1"/>
  <c r="W4" i="14"/>
  <c r="Z57" i="10" a="1"/>
  <c r="Z57" i="10" s="1"/>
  <c r="W6" i="18"/>
  <c r="Z134" i="10" a="1"/>
  <c r="Z134" i="10" s="1"/>
  <c r="X6" i="18" l="1"/>
  <c r="AA134" i="10" a="1"/>
  <c r="AA134" i="10" s="1"/>
  <c r="X11" i="12"/>
  <c r="AA14" i="10" a="1"/>
  <c r="AA14" i="10" s="1"/>
  <c r="X26" i="18"/>
  <c r="AA154" i="10" a="1"/>
  <c r="AA154" i="10" s="1"/>
  <c r="X10" i="14"/>
  <c r="AA63" i="10" a="1"/>
  <c r="AA63" i="10" s="1"/>
  <c r="X21" i="15"/>
  <c r="AA99" i="10" a="1"/>
  <c r="AA99" i="10" s="1"/>
  <c r="X20" i="16"/>
  <c r="AA123" i="10" a="1"/>
  <c r="AA123" i="10" s="1"/>
  <c r="X9" i="13"/>
  <c r="AA37" i="10" a="1"/>
  <c r="AA37" i="10" s="1"/>
  <c r="X20" i="13"/>
  <c r="AA48" i="10" a="1"/>
  <c r="AA48" i="10" s="1"/>
  <c r="X26" i="19"/>
  <c r="AA204" i="10" a="1"/>
  <c r="AA204" i="10" s="1"/>
  <c r="X3" i="20"/>
  <c r="AA156" i="10" a="1"/>
  <c r="AA156" i="10" s="1"/>
  <c r="X15" i="19"/>
  <c r="AA193" i="10" a="1"/>
  <c r="AA193" i="10" s="1"/>
  <c r="X2" i="14"/>
  <c r="AA55" i="10" a="1"/>
  <c r="AA55" i="10" s="1"/>
  <c r="X4" i="16"/>
  <c r="AA107" i="10" a="1"/>
  <c r="AA107" i="10" s="1"/>
  <c r="X25" i="14"/>
  <c r="AA78" i="10" a="1"/>
  <c r="AA78" i="10" s="1"/>
  <c r="X18" i="13"/>
  <c r="AA46" i="10" a="1"/>
  <c r="AA46" i="10" s="1"/>
  <c r="X24" i="12"/>
  <c r="AA27" i="10" a="1"/>
  <c r="AA27" i="10" s="1"/>
  <c r="X26" i="14"/>
  <c r="AA79" i="10" a="1"/>
  <c r="AA79" i="10" s="1"/>
  <c r="X11" i="16"/>
  <c r="AA114" i="10" a="1"/>
  <c r="AA114" i="10" s="1"/>
  <c r="X5" i="18"/>
  <c r="AA133" i="10" a="1"/>
  <c r="AA133" i="10" s="1"/>
  <c r="X14" i="20"/>
  <c r="AA167" i="10" a="1"/>
  <c r="AA167" i="10" s="1"/>
  <c r="X4" i="14"/>
  <c r="AA57" i="10" a="1"/>
  <c r="AA57" i="10" s="1"/>
  <c r="X10" i="19"/>
  <c r="AA188" i="10" a="1"/>
  <c r="AA188" i="10" s="1"/>
  <c r="X25" i="16"/>
  <c r="AA128" i="10" a="1"/>
  <c r="AA128" i="10" s="1"/>
  <c r="X4" i="20"/>
  <c r="AA157" i="10" a="1"/>
  <c r="AA157" i="10" s="1"/>
  <c r="X5" i="20"/>
  <c r="AA158" i="10" a="1"/>
  <c r="AA158" i="10" s="1"/>
  <c r="X6" i="15"/>
  <c r="AA84" i="10" a="1"/>
  <c r="AA84" i="10" s="1"/>
  <c r="X15" i="14"/>
  <c r="AA68" i="10" a="1"/>
  <c r="AA68" i="10" s="1"/>
  <c r="X13" i="15"/>
  <c r="AA91" i="10" a="1"/>
  <c r="AA91" i="10" s="1"/>
  <c r="X17" i="20"/>
  <c r="AA170" i="10" a="1"/>
  <c r="AA170" i="10" s="1"/>
  <c r="X3" i="14"/>
  <c r="AA56" i="10" a="1"/>
  <c r="AA56" i="10" s="1"/>
  <c r="X3" i="12"/>
  <c r="AA6" i="10" a="1"/>
  <c r="AA6" i="10" s="1"/>
  <c r="X23" i="19"/>
  <c r="AA201" i="10" a="1"/>
  <c r="AA201" i="10" s="1"/>
  <c r="X4" i="12"/>
  <c r="AA7" i="10" a="1"/>
  <c r="AA7" i="10" s="1"/>
  <c r="X2" i="20"/>
  <c r="AA155" i="10" a="1"/>
  <c r="AA155" i="10" s="1"/>
  <c r="X12" i="16"/>
  <c r="AA115" i="10" a="1"/>
  <c r="AA115" i="10" s="1"/>
  <c r="X23" i="15"/>
  <c r="AA101" i="10" a="1"/>
  <c r="AA101" i="10" s="1"/>
  <c r="X24" i="13"/>
  <c r="AA52" i="10" a="1"/>
  <c r="AA52" i="10" s="1"/>
  <c r="X24" i="20"/>
  <c r="AA177" i="10" a="1"/>
  <c r="AA177" i="10" s="1"/>
  <c r="X2" i="16"/>
  <c r="AA105" i="10" a="1"/>
  <c r="AA105" i="10" s="1"/>
  <c r="X9" i="14"/>
  <c r="AA62" i="10" a="1"/>
  <c r="AA62" i="10" s="1"/>
  <c r="X23" i="16"/>
  <c r="AA126" i="10" a="1"/>
  <c r="AA126" i="10" s="1"/>
  <c r="X7" i="18"/>
  <c r="AA135" i="10" a="1"/>
  <c r="AA135" i="10" s="1"/>
  <c r="X10" i="20"/>
  <c r="AA163" i="10" a="1"/>
  <c r="AA163" i="10" s="1"/>
  <c r="X13" i="14"/>
  <c r="AA66" i="10" a="1"/>
  <c r="AA66" i="10" s="1"/>
  <c r="X11" i="20"/>
  <c r="AA164" i="10" a="1"/>
  <c r="AA164" i="10" s="1"/>
  <c r="X19" i="19"/>
  <c r="AA197" i="10" a="1"/>
  <c r="AA197" i="10" s="1"/>
  <c r="X22" i="14"/>
  <c r="AA75" i="10" a="1"/>
  <c r="AA75" i="10" s="1"/>
  <c r="X17" i="15"/>
  <c r="AA95" i="10" a="1"/>
  <c r="AA95" i="10" s="1"/>
  <c r="X26" i="13"/>
  <c r="AA54" i="10" a="1"/>
  <c r="AA54" i="10" s="1"/>
  <c r="X17" i="13"/>
  <c r="AA45" i="10" a="1"/>
  <c r="AA45" i="10" s="1"/>
  <c r="X14" i="15"/>
  <c r="AA92" i="10" a="1"/>
  <c r="AA92" i="10" s="1"/>
  <c r="X11" i="15"/>
  <c r="AA89" i="10" a="1"/>
  <c r="AA89" i="10" s="1"/>
  <c r="X13" i="20"/>
  <c r="AA166" i="10" a="1"/>
  <c r="AA166" i="10" s="1"/>
  <c r="X25" i="19"/>
  <c r="AA203" i="10" a="1"/>
  <c r="AA203" i="10" s="1"/>
  <c r="X8" i="15"/>
  <c r="AA86" i="10" a="1"/>
  <c r="AA86" i="10" s="1"/>
  <c r="X6" i="14"/>
  <c r="AA59" i="10" a="1"/>
  <c r="AA59" i="10" s="1"/>
  <c r="X14" i="16"/>
  <c r="AA117" i="10" a="1"/>
  <c r="AA117" i="10" s="1"/>
  <c r="X10" i="16"/>
  <c r="AA113" i="10" a="1"/>
  <c r="AA113" i="10" s="1"/>
  <c r="X26" i="15"/>
  <c r="AA104" i="10" a="1"/>
  <c r="AA104" i="10" s="1"/>
  <c r="X16" i="12"/>
  <c r="AA19" i="10" a="1"/>
  <c r="AA19" i="10" s="1"/>
  <c r="X15" i="12"/>
  <c r="AA18" i="10" a="1"/>
  <c r="AA18" i="10" s="1"/>
  <c r="X16" i="14"/>
  <c r="AA69" i="10" a="1"/>
  <c r="AA69" i="10" s="1"/>
  <c r="X17" i="14"/>
  <c r="AA70" i="10" a="1"/>
  <c r="AA70" i="10" s="1"/>
  <c r="X15" i="18"/>
  <c r="AA143" i="10" a="1"/>
  <c r="AA143" i="10" s="1"/>
  <c r="X20" i="14"/>
  <c r="AA73" i="10" a="1"/>
  <c r="AA73" i="10" s="1"/>
  <c r="X21" i="13"/>
  <c r="AA49" i="10" a="1"/>
  <c r="AA49" i="10" s="1"/>
  <c r="X24" i="16"/>
  <c r="AA127" i="10" a="1"/>
  <c r="AA127" i="10" s="1"/>
  <c r="X2" i="15"/>
  <c r="AA80" i="10" a="1"/>
  <c r="AA80" i="10" s="1"/>
  <c r="X26" i="12"/>
  <c r="AA29" i="10" a="1"/>
  <c r="AA29" i="10" s="1"/>
  <c r="X16" i="19"/>
  <c r="AA194" i="10" a="1"/>
  <c r="AA194" i="10" s="1"/>
  <c r="X14" i="19"/>
  <c r="AA192" i="10" a="1"/>
  <c r="AA192" i="10" s="1"/>
  <c r="X8" i="16"/>
  <c r="AA111" i="10" a="1"/>
  <c r="AA111" i="10" s="1"/>
  <c r="W7" i="12"/>
  <c r="Z10" i="10" a="1"/>
  <c r="Z10" i="10" s="1"/>
  <c r="X3" i="13"/>
  <c r="AA31" i="10" a="1"/>
  <c r="AA31" i="10" s="1"/>
  <c r="X5" i="19"/>
  <c r="AA183" i="10" a="1"/>
  <c r="AA183" i="10" s="1"/>
  <c r="X23" i="14"/>
  <c r="AA76" i="10" a="1"/>
  <c r="AA76" i="10" s="1"/>
  <c r="X9" i="19"/>
  <c r="AA187" i="10" a="1"/>
  <c r="AA187" i="10" s="1"/>
  <c r="X23" i="18"/>
  <c r="AA151" i="10" a="1"/>
  <c r="AA151" i="10" s="1"/>
  <c r="X15" i="15"/>
  <c r="AA93" i="10" a="1"/>
  <c r="AA93" i="10" s="1"/>
  <c r="X22" i="15"/>
  <c r="AA100" i="10" a="1"/>
  <c r="AA100" i="10" s="1"/>
  <c r="X6" i="19"/>
  <c r="AA184" i="10" a="1"/>
  <c r="AA184" i="10" s="1"/>
  <c r="X5" i="12"/>
  <c r="AA8" i="10" a="1"/>
  <c r="AA8" i="10" s="1"/>
  <c r="W6" i="12"/>
  <c r="Z9" i="10" a="1"/>
  <c r="Z9" i="10" s="1"/>
  <c r="X19" i="18"/>
  <c r="AA147" i="10" a="1"/>
  <c r="AA147" i="10" s="1"/>
  <c r="X9" i="18"/>
  <c r="AA137" i="10" a="1"/>
  <c r="AA137" i="10" s="1"/>
  <c r="X24" i="19"/>
  <c r="AA202" i="10" a="1"/>
  <c r="AA202" i="10" s="1"/>
  <c r="X12" i="20"/>
  <c r="AA165" i="10" a="1"/>
  <c r="AA165" i="10" s="1"/>
  <c r="X25" i="18"/>
  <c r="AA153" i="10" a="1"/>
  <c r="AA153" i="10" s="1"/>
  <c r="X26" i="16"/>
  <c r="AA129" i="10" a="1"/>
  <c r="AA129" i="10" s="1"/>
  <c r="X5" i="15"/>
  <c r="AA83" i="10" a="1"/>
  <c r="AA83" i="10" s="1"/>
  <c r="X16" i="16"/>
  <c r="AA119" i="10" a="1"/>
  <c r="AA119" i="10" s="1"/>
  <c r="X21" i="20"/>
  <c r="AA174" i="10" a="1"/>
  <c r="AA174" i="10" s="1"/>
  <c r="X18" i="19"/>
  <c r="AA196" i="10" a="1"/>
  <c r="AA196" i="10" s="1"/>
  <c r="X12" i="13"/>
  <c r="AA40" i="10" a="1"/>
  <c r="AA40" i="10" s="1"/>
  <c r="X18" i="18"/>
  <c r="AA146" i="10" a="1"/>
  <c r="AA146" i="10" s="1"/>
  <c r="X3" i="19"/>
  <c r="AA181" i="10" a="1"/>
  <c r="AA181" i="10" s="1"/>
  <c r="X14" i="18"/>
  <c r="AA142" i="10" a="1"/>
  <c r="AA142" i="10" s="1"/>
  <c r="X20" i="15"/>
  <c r="AA98" i="10" a="1"/>
  <c r="AA98" i="10" s="1"/>
  <c r="X20" i="20"/>
  <c r="AA173" i="10" a="1"/>
  <c r="AA173" i="10" s="1"/>
  <c r="X6" i="16"/>
  <c r="AA109" i="10" a="1"/>
  <c r="AA109" i="10" s="1"/>
  <c r="X22" i="12"/>
  <c r="AA25" i="10" a="1"/>
  <c r="AA25" i="10" s="1"/>
  <c r="X9" i="12"/>
  <c r="AA12" i="10" a="1"/>
  <c r="AA12" i="10" s="1"/>
  <c r="X26" i="20"/>
  <c r="AA179" i="10" a="1"/>
  <c r="AA179" i="10" s="1"/>
  <c r="X8" i="13"/>
  <c r="AA36" i="10" a="1"/>
  <c r="AA36" i="10" s="1"/>
  <c r="X6" i="20"/>
  <c r="AA159" i="10" a="1"/>
  <c r="AA159" i="10" s="1"/>
  <c r="X16" i="20"/>
  <c r="AA169" i="10" a="1"/>
  <c r="AA169" i="10" s="1"/>
  <c r="X19" i="20"/>
  <c r="AA172" i="10" a="1"/>
  <c r="AA172" i="10" s="1"/>
  <c r="X21" i="16"/>
  <c r="AA124" i="10" a="1"/>
  <c r="AA124" i="10" s="1"/>
  <c r="X4" i="13"/>
  <c r="AA32" i="10" a="1"/>
  <c r="AA32" i="10" s="1"/>
  <c r="X21" i="12"/>
  <c r="AA24" i="10" a="1"/>
  <c r="AA24" i="10" s="1"/>
  <c r="X7" i="16"/>
  <c r="AA110" i="10" a="1"/>
  <c r="AA110" i="10" s="1"/>
  <c r="X4" i="15"/>
  <c r="AA82" i="10" a="1"/>
  <c r="AA82" i="10" s="1"/>
  <c r="W8" i="12"/>
  <c r="Z11" i="10" a="1"/>
  <c r="Z11" i="10" s="1"/>
  <c r="X12" i="19"/>
  <c r="AA190" i="10" a="1"/>
  <c r="AA190" i="10" s="1"/>
  <c r="X21" i="19"/>
  <c r="AA199" i="10" a="1"/>
  <c r="AA199" i="10" s="1"/>
  <c r="X16" i="13"/>
  <c r="AA44" i="10" a="1"/>
  <c r="AA44" i="10" s="1"/>
  <c r="X22" i="20"/>
  <c r="AA175" i="10" a="1"/>
  <c r="AA175" i="10" s="1"/>
  <c r="X24" i="15"/>
  <c r="AA102" i="10" a="1"/>
  <c r="AA102" i="10" s="1"/>
  <c r="X2" i="19"/>
  <c r="AA180" i="10" a="1"/>
  <c r="AA180" i="10" s="1"/>
  <c r="X20" i="12"/>
  <c r="AA23" i="10" a="1"/>
  <c r="AA23" i="10" s="1"/>
  <c r="X14" i="14"/>
  <c r="AA67" i="10" a="1"/>
  <c r="AA67" i="10" s="1"/>
  <c r="X7" i="19"/>
  <c r="AA185" i="10" a="1"/>
  <c r="AA185" i="10" s="1"/>
  <c r="X7" i="20"/>
  <c r="AA160" i="10" a="1"/>
  <c r="AA160" i="10" s="1"/>
  <c r="X12" i="15"/>
  <c r="AA90" i="10" a="1"/>
  <c r="AA90" i="10" s="1"/>
  <c r="X15" i="20"/>
  <c r="AA168" i="10" a="1"/>
  <c r="AA168" i="10" s="1"/>
  <c r="X19" i="12"/>
  <c r="AA22" i="10" a="1"/>
  <c r="AA22" i="10" s="1"/>
  <c r="X17" i="19"/>
  <c r="AA195" i="10" a="1"/>
  <c r="AA195" i="10" s="1"/>
  <c r="X17" i="16"/>
  <c r="AA120" i="10" a="1"/>
  <c r="AA120" i="10" s="1"/>
  <c r="X15" i="16"/>
  <c r="AA118" i="10" a="1"/>
  <c r="AA118" i="10" s="1"/>
  <c r="X8" i="18"/>
  <c r="AA136" i="10" a="1"/>
  <c r="AA136" i="10" s="1"/>
  <c r="X17" i="18"/>
  <c r="AA145" i="10" a="1"/>
  <c r="AA145" i="10" s="1"/>
  <c r="X8" i="20"/>
  <c r="AA161" i="10" a="1"/>
  <c r="AA161" i="10" s="1"/>
  <c r="X13" i="12"/>
  <c r="AA16" i="10" a="1"/>
  <c r="AA16" i="10" s="1"/>
  <c r="X23" i="20"/>
  <c r="AA176" i="10" a="1"/>
  <c r="AA176" i="10" s="1"/>
  <c r="X10" i="12"/>
  <c r="AA13" i="10" a="1"/>
  <c r="AA13" i="10" s="1"/>
  <c r="X10" i="13"/>
  <c r="AA38" i="10" a="1"/>
  <c r="AA38" i="10" s="1"/>
  <c r="X5" i="16"/>
  <c r="AA108" i="10" a="1"/>
  <c r="AA108" i="10" s="1"/>
  <c r="X18" i="16"/>
  <c r="AA121" i="10" a="1"/>
  <c r="AA121" i="10" s="1"/>
  <c r="X24" i="14"/>
  <c r="AA77" i="10" a="1"/>
  <c r="AA77" i="10" s="1"/>
  <c r="X18" i="14"/>
  <c r="AA71" i="10" a="1"/>
  <c r="AA71" i="10" s="1"/>
  <c r="X25" i="12"/>
  <c r="AA28" i="10" a="1"/>
  <c r="AA28" i="10" s="1"/>
  <c r="X18" i="15"/>
  <c r="AA96" i="10" a="1"/>
  <c r="AA96" i="10" s="1"/>
  <c r="X25" i="15"/>
  <c r="AA103" i="10" a="1"/>
  <c r="AA103" i="10" s="1"/>
  <c r="X3" i="15"/>
  <c r="AA81" i="10" a="1"/>
  <c r="AA81" i="10" s="1"/>
  <c r="X9" i="15"/>
  <c r="AA87" i="10" a="1"/>
  <c r="AA87" i="10" s="1"/>
  <c r="X15" i="13"/>
  <c r="AA43" i="10" a="1"/>
  <c r="AA43" i="10" s="1"/>
  <c r="X21" i="14"/>
  <c r="AA74" i="10" a="1"/>
  <c r="AA74" i="10" s="1"/>
  <c r="X13" i="13"/>
  <c r="AA41" i="10" a="1"/>
  <c r="AA41" i="10" s="1"/>
  <c r="X22" i="16"/>
  <c r="AA125" i="10" a="1"/>
  <c r="AA125" i="10" s="1"/>
  <c r="X6" i="13"/>
  <c r="AA34" i="10" a="1"/>
  <c r="AA34" i="10" s="1"/>
  <c r="X7" i="13"/>
  <c r="AA35" i="10" a="1"/>
  <c r="AA35" i="10" s="1"/>
  <c r="X4" i="18"/>
  <c r="AA132" i="10" a="1"/>
  <c r="AA132" i="10" s="1"/>
  <c r="X3" i="16"/>
  <c r="AA106" i="10" a="1"/>
  <c r="AA106" i="10" s="1"/>
  <c r="X25" i="20"/>
  <c r="AA178" i="10" a="1"/>
  <c r="AA178" i="10" s="1"/>
  <c r="X23" i="13"/>
  <c r="AA51" i="10" a="1"/>
  <c r="AA51" i="10" s="1"/>
  <c r="X2" i="12"/>
  <c r="AA5" i="10" a="1"/>
  <c r="AA5" i="10" s="1"/>
  <c r="X19" i="16"/>
  <c r="AA122" i="10" a="1"/>
  <c r="AA122" i="10" s="1"/>
  <c r="X22" i="19"/>
  <c r="AA200" i="10" a="1"/>
  <c r="AA200" i="10" s="1"/>
  <c r="X12" i="18"/>
  <c r="AA140" i="10" a="1"/>
  <c r="AA140" i="10" s="1"/>
  <c r="X2" i="13"/>
  <c r="AA30" i="10" a="1"/>
  <c r="AA30" i="10" s="1"/>
  <c r="X11" i="18"/>
  <c r="AA139" i="10" a="1"/>
  <c r="AA139" i="10" s="1"/>
  <c r="X4" i="19"/>
  <c r="AA182" i="10" a="1"/>
  <c r="AA182" i="10" s="1"/>
  <c r="X12" i="12"/>
  <c r="AA15" i="10" a="1"/>
  <c r="AA15" i="10" s="1"/>
  <c r="X11" i="19"/>
  <c r="AA189" i="10" a="1"/>
  <c r="AA189" i="10" s="1"/>
  <c r="X13" i="19"/>
  <c r="AA191" i="10" a="1"/>
  <c r="AA191" i="10" s="1"/>
  <c r="X10" i="18"/>
  <c r="AA138" i="10" a="1"/>
  <c r="AA138" i="10" s="1"/>
  <c r="X19" i="14"/>
  <c r="AA72" i="10" a="1"/>
  <c r="AA72" i="10" s="1"/>
  <c r="X24" i="18"/>
  <c r="AA152" i="10" a="1"/>
  <c r="AA152" i="10" s="1"/>
  <c r="X8" i="19"/>
  <c r="AA186" i="10" a="1"/>
  <c r="AA186" i="10" s="1"/>
  <c r="X10" i="15"/>
  <c r="AA88" i="10" a="1"/>
  <c r="AA88" i="10" s="1"/>
  <c r="W23" i="12"/>
  <c r="Z26" i="10" a="1"/>
  <c r="Z26" i="10" s="1"/>
  <c r="X22" i="13"/>
  <c r="AA50" i="10" a="1"/>
  <c r="AA50" i="10" s="1"/>
  <c r="X20" i="19"/>
  <c r="AA198" i="10" a="1"/>
  <c r="AA198" i="10" s="1"/>
  <c r="X11" i="14"/>
  <c r="AA64" i="10" a="1"/>
  <c r="AA64" i="10" s="1"/>
  <c r="X25" i="13"/>
  <c r="AA53" i="10" a="1"/>
  <c r="AA53" i="10" s="1"/>
  <c r="X5" i="14"/>
  <c r="AA58" i="10" a="1"/>
  <c r="AA58" i="10" s="1"/>
  <c r="X8" i="14"/>
  <c r="AA61" i="10" a="1"/>
  <c r="AA61" i="10" s="1"/>
  <c r="X14" i="13"/>
  <c r="AA42" i="10" a="1"/>
  <c r="AA42" i="10" s="1"/>
  <c r="X21" i="18"/>
  <c r="AA149" i="10" a="1"/>
  <c r="AA149" i="10" s="1"/>
  <c r="X11" i="13"/>
  <c r="AA39" i="10" a="1"/>
  <c r="AA39" i="10" s="1"/>
  <c r="X14" i="12"/>
  <c r="AA17" i="10" a="1"/>
  <c r="AA17" i="10" s="1"/>
  <c r="X13" i="18"/>
  <c r="AA141" i="10" a="1"/>
  <c r="AA141" i="10" s="1"/>
  <c r="X19" i="15"/>
  <c r="AA97" i="10" a="1"/>
  <c r="AA97" i="10" s="1"/>
  <c r="X18" i="12"/>
  <c r="AA21" i="10" a="1"/>
  <c r="AA21" i="10" s="1"/>
  <c r="X3" i="18"/>
  <c r="AA131" i="10" a="1"/>
  <c r="AA131" i="10" s="1"/>
  <c r="X19" i="13"/>
  <c r="AA47" i="10" a="1"/>
  <c r="AA47" i="10" s="1"/>
  <c r="X22" i="18"/>
  <c r="AA150" i="10" a="1"/>
  <c r="AA150" i="10" s="1"/>
  <c r="X12" i="14"/>
  <c r="AA65" i="10" a="1"/>
  <c r="AA65" i="10" s="1"/>
  <c r="X7" i="15"/>
  <c r="AA85" i="10" a="1"/>
  <c r="AA85" i="10" s="1"/>
  <c r="W17" i="12"/>
  <c r="Z20" i="10" a="1"/>
  <c r="Z20" i="10" s="1"/>
  <c r="X16" i="18"/>
  <c r="AA144" i="10" a="1"/>
  <c r="AA144" i="10" s="1"/>
  <c r="X9" i="20"/>
  <c r="AA162" i="10" a="1"/>
  <c r="AA162" i="10" s="1"/>
  <c r="X9" i="16"/>
  <c r="AA112" i="10" a="1"/>
  <c r="AA112" i="10" s="1"/>
  <c r="X5" i="13"/>
  <c r="AA33" i="10" a="1"/>
  <c r="AA33" i="10" s="1"/>
  <c r="X20" i="18"/>
  <c r="AA148" i="10" a="1"/>
  <c r="AA148" i="10" s="1"/>
  <c r="X18" i="20"/>
  <c r="AA171" i="10" a="1"/>
  <c r="AA171" i="10" s="1"/>
  <c r="X2" i="18"/>
  <c r="AA130" i="10" a="1"/>
  <c r="AA130" i="10" s="1"/>
  <c r="X16" i="15"/>
  <c r="AA94" i="10" a="1"/>
  <c r="AA94" i="10" s="1"/>
  <c r="X13" i="16"/>
  <c r="AA116" i="10" a="1"/>
  <c r="AA116" i="10" s="1"/>
  <c r="X7" i="14"/>
  <c r="AA60" i="10" a="1"/>
  <c r="AA60" i="10" s="1"/>
  <c r="Y16" i="15" l="1"/>
  <c r="AB94" i="10" a="1"/>
  <c r="AB94" i="10" s="1"/>
  <c r="Y7" i="14"/>
  <c r="AB60" i="10" a="1"/>
  <c r="AB60" i="10" s="1"/>
  <c r="X17" i="12"/>
  <c r="AA20" i="10" a="1"/>
  <c r="AA20" i="10" s="1"/>
  <c r="Y11" i="13"/>
  <c r="AB39" i="10" a="1"/>
  <c r="AB39" i="10" s="1"/>
  <c r="Y10" i="15"/>
  <c r="AB88" i="10" a="1"/>
  <c r="AB88" i="10" s="1"/>
  <c r="Y2" i="13"/>
  <c r="AB30" i="10" a="1"/>
  <c r="AB30" i="10" s="1"/>
  <c r="Y6" i="13"/>
  <c r="AB34" i="10" a="1"/>
  <c r="AB34" i="10" s="1"/>
  <c r="Y18" i="14"/>
  <c r="AB71" i="10" a="1"/>
  <c r="AB71" i="10" s="1"/>
  <c r="Y8" i="18"/>
  <c r="AB136" i="10" a="1"/>
  <c r="AB136" i="10" s="1"/>
  <c r="Y20" i="12"/>
  <c r="AB23" i="10" a="1"/>
  <c r="AB23" i="10" s="1"/>
  <c r="Y21" i="12"/>
  <c r="AB24" i="10" a="1"/>
  <c r="AB24" i="10" s="1"/>
  <c r="Y6" i="16"/>
  <c r="AB109" i="10" a="1"/>
  <c r="AB109" i="10" s="1"/>
  <c r="Y5" i="15"/>
  <c r="AB83" i="10" a="1"/>
  <c r="AB83" i="10" s="1"/>
  <c r="Y22" i="15"/>
  <c r="AB100" i="10" a="1"/>
  <c r="AB100" i="10" s="1"/>
  <c r="Y16" i="19"/>
  <c r="AB194" i="10" a="1"/>
  <c r="AB194" i="10" s="1"/>
  <c r="Y16" i="12"/>
  <c r="AB19" i="10" a="1"/>
  <c r="AB19" i="10" s="1"/>
  <c r="Y17" i="13"/>
  <c r="AB45" i="10" a="1"/>
  <c r="AB45" i="10" s="1"/>
  <c r="Y9" i="14"/>
  <c r="AB62" i="10" a="1"/>
  <c r="AB62" i="10" s="1"/>
  <c r="Y3" i="14"/>
  <c r="AB56" i="10" a="1"/>
  <c r="AB56" i="10" s="1"/>
  <c r="Y14" i="20"/>
  <c r="AB167" i="10" a="1"/>
  <c r="AB167" i="10" s="1"/>
  <c r="Y3" i="20"/>
  <c r="AB156" i="10" a="1"/>
  <c r="AB156" i="10" s="1"/>
  <c r="Y13" i="16"/>
  <c r="AB116" i="10" a="1"/>
  <c r="AB116" i="10" s="1"/>
  <c r="Y7" i="15"/>
  <c r="AB85" i="10" a="1"/>
  <c r="AB85" i="10" s="1"/>
  <c r="Y21" i="18"/>
  <c r="AB149" i="10" a="1"/>
  <c r="AB149" i="10" s="1"/>
  <c r="Y8" i="19"/>
  <c r="AB186" i="10" a="1"/>
  <c r="AB186" i="10" s="1"/>
  <c r="Y12" i="18"/>
  <c r="AB140" i="10" a="1"/>
  <c r="AB140" i="10" s="1"/>
  <c r="Y22" i="16"/>
  <c r="AB125" i="10" a="1"/>
  <c r="AB125" i="10" s="1"/>
  <c r="Y24" i="14"/>
  <c r="AB77" i="10" a="1"/>
  <c r="AB77" i="10" s="1"/>
  <c r="Y15" i="16"/>
  <c r="AB118" i="10" a="1"/>
  <c r="AB118" i="10" s="1"/>
  <c r="Y2" i="19"/>
  <c r="AB180" i="10" a="1"/>
  <c r="AB180" i="10" s="1"/>
  <c r="Y4" i="13"/>
  <c r="AB32" i="10" a="1"/>
  <c r="AB32" i="10" s="1"/>
  <c r="Y20" i="20"/>
  <c r="AB173" i="10" a="1"/>
  <c r="AB173" i="10" s="1"/>
  <c r="Y26" i="16"/>
  <c r="AB129" i="10" a="1"/>
  <c r="AB129" i="10" s="1"/>
  <c r="Y15" i="15"/>
  <c r="AB93" i="10" a="1"/>
  <c r="AB93" i="10" s="1"/>
  <c r="Y26" i="12"/>
  <c r="AB29" i="10" a="1"/>
  <c r="AB29" i="10" s="1"/>
  <c r="Y26" i="15"/>
  <c r="AB104" i="10" a="1"/>
  <c r="AB104" i="10" s="1"/>
  <c r="Y26" i="13"/>
  <c r="AB54" i="10" a="1"/>
  <c r="AB54" i="10" s="1"/>
  <c r="Y2" i="16"/>
  <c r="AB105" i="10" a="1"/>
  <c r="AB105" i="10" s="1"/>
  <c r="Y17" i="20"/>
  <c r="AB170" i="10" a="1"/>
  <c r="AB170" i="10" s="1"/>
  <c r="Y5" i="18"/>
  <c r="AB133" i="10" a="1"/>
  <c r="AB133" i="10" s="1"/>
  <c r="Y26" i="19"/>
  <c r="AB204" i="10" a="1"/>
  <c r="AB204" i="10" s="1"/>
  <c r="Y14" i="13"/>
  <c r="AB42" i="10" a="1"/>
  <c r="AB42" i="10" s="1"/>
  <c r="Y18" i="16"/>
  <c r="AB121" i="10" a="1"/>
  <c r="AB121" i="10" s="1"/>
  <c r="Y17" i="16"/>
  <c r="AB120" i="10" a="1"/>
  <c r="AB120" i="10" s="1"/>
  <c r="Y24" i="15"/>
  <c r="AB102" i="10" a="1"/>
  <c r="AB102" i="10" s="1"/>
  <c r="Y21" i="16"/>
  <c r="AB124" i="10" a="1"/>
  <c r="AB124" i="10" s="1"/>
  <c r="Y20" i="15"/>
  <c r="AB98" i="10" a="1"/>
  <c r="AB98" i="10" s="1"/>
  <c r="Y25" i="18"/>
  <c r="AB153" i="10" a="1"/>
  <c r="AB153" i="10" s="1"/>
  <c r="Y23" i="18"/>
  <c r="AB151" i="10" a="1"/>
  <c r="AB151" i="10" s="1"/>
  <c r="Y2" i="15"/>
  <c r="AB80" i="10" a="1"/>
  <c r="AB80" i="10" s="1"/>
  <c r="Y10" i="16"/>
  <c r="AB113" i="10" a="1"/>
  <c r="AB113" i="10" s="1"/>
  <c r="Y17" i="15"/>
  <c r="AB95" i="10" a="1"/>
  <c r="AB95" i="10" s="1"/>
  <c r="Y24" i="20"/>
  <c r="AB177" i="10" a="1"/>
  <c r="AB177" i="10" s="1"/>
  <c r="Y13" i="15"/>
  <c r="AB91" i="10" a="1"/>
  <c r="AB91" i="10" s="1"/>
  <c r="Y11" i="16"/>
  <c r="AB114" i="10" a="1"/>
  <c r="AB114" i="10" s="1"/>
  <c r="Y20" i="13"/>
  <c r="AB48" i="10" a="1"/>
  <c r="AB48" i="10" s="1"/>
  <c r="Y2" i="18"/>
  <c r="AB130" i="10" a="1"/>
  <c r="AB130" i="10" s="1"/>
  <c r="Y22" i="18"/>
  <c r="AB150" i="10" a="1"/>
  <c r="AB150" i="10" s="1"/>
  <c r="Y8" i="14"/>
  <c r="AB61" i="10" a="1"/>
  <c r="AB61" i="10" s="1"/>
  <c r="Y19" i="14"/>
  <c r="AB72" i="10" a="1"/>
  <c r="AB72" i="10" s="1"/>
  <c r="Y19" i="16"/>
  <c r="AB122" i="10" a="1"/>
  <c r="AB122" i="10" s="1"/>
  <c r="Y21" i="14"/>
  <c r="AB74" i="10" a="1"/>
  <c r="AB74" i="10" s="1"/>
  <c r="Y5" i="16"/>
  <c r="AB108" i="10" a="1"/>
  <c r="AB108" i="10" s="1"/>
  <c r="Y17" i="19"/>
  <c r="AB195" i="10" a="1"/>
  <c r="AB195" i="10" s="1"/>
  <c r="Y22" i="20"/>
  <c r="AB175" i="10" a="1"/>
  <c r="AB175" i="10" s="1"/>
  <c r="Y19" i="20"/>
  <c r="AB172" i="10" a="1"/>
  <c r="AB172" i="10" s="1"/>
  <c r="Y14" i="18"/>
  <c r="AB142" i="10" a="1"/>
  <c r="AB142" i="10" s="1"/>
  <c r="Y12" i="20"/>
  <c r="AB165" i="10" a="1"/>
  <c r="AB165" i="10" s="1"/>
  <c r="Y9" i="19"/>
  <c r="AB187" i="10" a="1"/>
  <c r="AB187" i="10" s="1"/>
  <c r="Y24" i="16"/>
  <c r="AB127" i="10" a="1"/>
  <c r="AB127" i="10" s="1"/>
  <c r="Y14" i="16"/>
  <c r="AB117" i="10" a="1"/>
  <c r="AB117" i="10" s="1"/>
  <c r="Y22" i="14"/>
  <c r="AB75" i="10" a="1"/>
  <c r="AB75" i="10" s="1"/>
  <c r="Y24" i="13"/>
  <c r="AB52" i="10" a="1"/>
  <c r="AB52" i="10" s="1"/>
  <c r="Y15" i="14"/>
  <c r="AB68" i="10" a="1"/>
  <c r="AB68" i="10" s="1"/>
  <c r="Y26" i="14"/>
  <c r="AB79" i="10" a="1"/>
  <c r="AB79" i="10" s="1"/>
  <c r="Y9" i="13"/>
  <c r="AB37" i="10" a="1"/>
  <c r="AB37" i="10" s="1"/>
  <c r="Y13" i="13"/>
  <c r="AB41" i="10" a="1"/>
  <c r="AB41" i="10" s="1"/>
  <c r="Y18" i="20"/>
  <c r="AB171" i="10" a="1"/>
  <c r="AB171" i="10" s="1"/>
  <c r="Y19" i="13"/>
  <c r="AB47" i="10" a="1"/>
  <c r="AB47" i="10" s="1"/>
  <c r="Y5" i="14"/>
  <c r="AB58" i="10" a="1"/>
  <c r="AB58" i="10" s="1"/>
  <c r="Y10" i="18"/>
  <c r="AB138" i="10" a="1"/>
  <c r="AB138" i="10" s="1"/>
  <c r="Y2" i="12"/>
  <c r="AB5" i="10" a="1"/>
  <c r="AB5" i="10" s="1"/>
  <c r="Y15" i="13"/>
  <c r="AB43" i="10" a="1"/>
  <c r="AB43" i="10" s="1"/>
  <c r="Y10" i="13"/>
  <c r="AB38" i="10" a="1"/>
  <c r="AB38" i="10" s="1"/>
  <c r="Y19" i="12"/>
  <c r="AB22" i="10" a="1"/>
  <c r="AB22" i="10" s="1"/>
  <c r="Y16" i="13"/>
  <c r="AB44" i="10" a="1"/>
  <c r="AB44" i="10" s="1"/>
  <c r="Y16" i="20"/>
  <c r="AB169" i="10" a="1"/>
  <c r="AB169" i="10" s="1"/>
  <c r="Y3" i="19"/>
  <c r="AB181" i="10" a="1"/>
  <c r="AB181" i="10" s="1"/>
  <c r="Y24" i="19"/>
  <c r="AB202" i="10" a="1"/>
  <c r="AB202" i="10" s="1"/>
  <c r="Y23" i="14"/>
  <c r="AB76" i="10" a="1"/>
  <c r="AB76" i="10" s="1"/>
  <c r="Y21" i="13"/>
  <c r="AB49" i="10" a="1"/>
  <c r="AB49" i="10" s="1"/>
  <c r="Y6" i="14"/>
  <c r="AB59" i="10" a="1"/>
  <c r="AB59" i="10" s="1"/>
  <c r="Y19" i="19"/>
  <c r="AB197" i="10" a="1"/>
  <c r="AB197" i="10" s="1"/>
  <c r="Y23" i="15"/>
  <c r="AB101" i="10" a="1"/>
  <c r="AB101" i="10" s="1"/>
  <c r="Y6" i="15"/>
  <c r="AB84" i="10" a="1"/>
  <c r="AB84" i="10" s="1"/>
  <c r="Y24" i="12"/>
  <c r="AB27" i="10" a="1"/>
  <c r="AB27" i="10" s="1"/>
  <c r="Y20" i="16"/>
  <c r="AB123" i="10" a="1"/>
  <c r="AB123" i="10" s="1"/>
  <c r="Y22" i="19"/>
  <c r="AB200" i="10" a="1"/>
  <c r="AB200" i="10" s="1"/>
  <c r="Y12" i="14"/>
  <c r="AB65" i="10" a="1"/>
  <c r="AB65" i="10" s="1"/>
  <c r="Y20" i="18"/>
  <c r="AB148" i="10" a="1"/>
  <c r="AB148" i="10" s="1"/>
  <c r="Y3" i="18"/>
  <c r="AB131" i="10" a="1"/>
  <c r="AB131" i="10" s="1"/>
  <c r="Y25" i="13"/>
  <c r="AB53" i="10" a="1"/>
  <c r="AB53" i="10" s="1"/>
  <c r="Y13" i="19"/>
  <c r="AB191" i="10" a="1"/>
  <c r="AB191" i="10" s="1"/>
  <c r="Y23" i="13"/>
  <c r="AB51" i="10" a="1"/>
  <c r="AB51" i="10" s="1"/>
  <c r="Y9" i="15"/>
  <c r="AB87" i="10" a="1"/>
  <c r="AB87" i="10" s="1"/>
  <c r="Y10" i="12"/>
  <c r="AB13" i="10" a="1"/>
  <c r="AB13" i="10" s="1"/>
  <c r="Y15" i="20"/>
  <c r="AB168" i="10" a="1"/>
  <c r="AB168" i="10" s="1"/>
  <c r="Y21" i="19"/>
  <c r="AB199" i="10" a="1"/>
  <c r="AB199" i="10" s="1"/>
  <c r="Y6" i="20"/>
  <c r="AB159" i="10" a="1"/>
  <c r="AB159" i="10" s="1"/>
  <c r="Y18" i="18"/>
  <c r="AB146" i="10" a="1"/>
  <c r="AB146" i="10" s="1"/>
  <c r="Y9" i="18"/>
  <c r="AB137" i="10" a="1"/>
  <c r="AB137" i="10" s="1"/>
  <c r="Y5" i="19"/>
  <c r="AB183" i="10" a="1"/>
  <c r="AB183" i="10" s="1"/>
  <c r="Y20" i="14"/>
  <c r="AB73" i="10" a="1"/>
  <c r="AB73" i="10" s="1"/>
  <c r="Y8" i="15"/>
  <c r="AB86" i="10" a="1"/>
  <c r="AB86" i="10" s="1"/>
  <c r="Y11" i="20"/>
  <c r="AB164" i="10" a="1"/>
  <c r="AB164" i="10" s="1"/>
  <c r="Y12" i="16"/>
  <c r="AB115" i="10" a="1"/>
  <c r="AB115" i="10" s="1"/>
  <c r="Y5" i="20"/>
  <c r="AB158" i="10" a="1"/>
  <c r="AB158" i="10" s="1"/>
  <c r="Y18" i="13"/>
  <c r="AB46" i="10" a="1"/>
  <c r="AB46" i="10" s="1"/>
  <c r="Y21" i="15"/>
  <c r="AB99" i="10" a="1"/>
  <c r="AB99" i="10" s="1"/>
  <c r="Y5" i="13"/>
  <c r="AB33" i="10" a="1"/>
  <c r="AB33" i="10" s="1"/>
  <c r="Y18" i="12"/>
  <c r="AB21" i="10" a="1"/>
  <c r="AB21" i="10" s="1"/>
  <c r="Y11" i="14"/>
  <c r="AB64" i="10" a="1"/>
  <c r="AB64" i="10" s="1"/>
  <c r="Y11" i="19"/>
  <c r="AB189" i="10" a="1"/>
  <c r="AB189" i="10" s="1"/>
  <c r="Y25" i="20"/>
  <c r="AB178" i="10" a="1"/>
  <c r="AB178" i="10" s="1"/>
  <c r="Y3" i="15"/>
  <c r="AB81" i="10" a="1"/>
  <c r="AB81" i="10" s="1"/>
  <c r="Y23" i="20"/>
  <c r="AB176" i="10" a="1"/>
  <c r="AB176" i="10" s="1"/>
  <c r="Y12" i="15"/>
  <c r="AB90" i="10" a="1"/>
  <c r="AB90" i="10" s="1"/>
  <c r="Y12" i="19"/>
  <c r="AB190" i="10" a="1"/>
  <c r="AB190" i="10" s="1"/>
  <c r="Y8" i="13"/>
  <c r="AB36" i="10" a="1"/>
  <c r="AB36" i="10" s="1"/>
  <c r="Y12" i="13"/>
  <c r="AB40" i="10" a="1"/>
  <c r="AB40" i="10" s="1"/>
  <c r="Y19" i="18"/>
  <c r="AB147" i="10" a="1"/>
  <c r="AB147" i="10" s="1"/>
  <c r="Y3" i="13"/>
  <c r="AB31" i="10" a="1"/>
  <c r="AB31" i="10" s="1"/>
  <c r="Y15" i="18"/>
  <c r="AB143" i="10" a="1"/>
  <c r="AB143" i="10" s="1"/>
  <c r="Y25" i="19"/>
  <c r="AB203" i="10" a="1"/>
  <c r="AB203" i="10" s="1"/>
  <c r="Y13" i="14"/>
  <c r="AB66" i="10" a="1"/>
  <c r="AB66" i="10" s="1"/>
  <c r="Y2" i="20"/>
  <c r="AB155" i="10" a="1"/>
  <c r="AB155" i="10" s="1"/>
  <c r="Y4" i="20"/>
  <c r="AB157" i="10" a="1"/>
  <c r="AB157" i="10" s="1"/>
  <c r="Y25" i="14"/>
  <c r="AB78" i="10" a="1"/>
  <c r="AB78" i="10" s="1"/>
  <c r="Y10" i="14"/>
  <c r="AB63" i="10" a="1"/>
  <c r="AB63" i="10" s="1"/>
  <c r="Y9" i="16"/>
  <c r="AB112" i="10" a="1"/>
  <c r="AB112" i="10" s="1"/>
  <c r="Y19" i="15"/>
  <c r="AB97" i="10" a="1"/>
  <c r="AB97" i="10" s="1"/>
  <c r="Y20" i="19"/>
  <c r="AB198" i="10" a="1"/>
  <c r="AB198" i="10" s="1"/>
  <c r="Y12" i="12"/>
  <c r="AB15" i="10" a="1"/>
  <c r="AB15" i="10" s="1"/>
  <c r="Y3" i="16"/>
  <c r="AB106" i="10" a="1"/>
  <c r="AB106" i="10" s="1"/>
  <c r="Y25" i="15"/>
  <c r="AB103" i="10" a="1"/>
  <c r="AB103" i="10" s="1"/>
  <c r="Y13" i="12"/>
  <c r="AB16" i="10" a="1"/>
  <c r="AB16" i="10" s="1"/>
  <c r="Y7" i="20"/>
  <c r="AB160" i="10" a="1"/>
  <c r="AB160" i="10" s="1"/>
  <c r="X8" i="12"/>
  <c r="AA11" i="10" a="1"/>
  <c r="AA11" i="10" s="1"/>
  <c r="Y26" i="20"/>
  <c r="AB179" i="10" a="1"/>
  <c r="AB179" i="10" s="1"/>
  <c r="Y18" i="19"/>
  <c r="AB196" i="10" a="1"/>
  <c r="AB196" i="10" s="1"/>
  <c r="X6" i="12"/>
  <c r="AA9" i="10" a="1"/>
  <c r="AA9" i="10" s="1"/>
  <c r="X7" i="12"/>
  <c r="AA10" i="10" a="1"/>
  <c r="AA10" i="10" s="1"/>
  <c r="Y17" i="14"/>
  <c r="AB70" i="10" a="1"/>
  <c r="AB70" i="10" s="1"/>
  <c r="Y13" i="20"/>
  <c r="AB166" i="10" a="1"/>
  <c r="AB166" i="10" s="1"/>
  <c r="Y10" i="20"/>
  <c r="AB163" i="10" a="1"/>
  <c r="AB163" i="10" s="1"/>
  <c r="Y4" i="12"/>
  <c r="AB7" i="10" a="1"/>
  <c r="AB7" i="10" s="1"/>
  <c r="Y25" i="16"/>
  <c r="AB128" i="10" a="1"/>
  <c r="AB128" i="10" s="1"/>
  <c r="Y4" i="16"/>
  <c r="AB107" i="10" a="1"/>
  <c r="AB107" i="10" s="1"/>
  <c r="Y26" i="18"/>
  <c r="AB154" i="10" a="1"/>
  <c r="AB154" i="10" s="1"/>
  <c r="Y24" i="18"/>
  <c r="AB152" i="10" a="1"/>
  <c r="AB152" i="10" s="1"/>
  <c r="Y9" i="20"/>
  <c r="AB162" i="10" a="1"/>
  <c r="AB162" i="10" s="1"/>
  <c r="Y13" i="18"/>
  <c r="AB141" i="10" a="1"/>
  <c r="AB141" i="10" s="1"/>
  <c r="Y22" i="13"/>
  <c r="AB50" i="10" a="1"/>
  <c r="AB50" i="10" s="1"/>
  <c r="Y4" i="19"/>
  <c r="AB182" i="10" a="1"/>
  <c r="AB182" i="10" s="1"/>
  <c r="Y4" i="18"/>
  <c r="AB132" i="10" a="1"/>
  <c r="AB132" i="10" s="1"/>
  <c r="Y18" i="15"/>
  <c r="AB96" i="10" a="1"/>
  <c r="AB96" i="10" s="1"/>
  <c r="Y8" i="20"/>
  <c r="AB161" i="10" a="1"/>
  <c r="AB161" i="10" s="1"/>
  <c r="Y7" i="19"/>
  <c r="AB185" i="10" a="1"/>
  <c r="AB185" i="10" s="1"/>
  <c r="Y4" i="15"/>
  <c r="AB82" i="10" a="1"/>
  <c r="AB82" i="10" s="1"/>
  <c r="Y9" i="12"/>
  <c r="AB12" i="10" a="1"/>
  <c r="AB12" i="10" s="1"/>
  <c r="Y21" i="20"/>
  <c r="AB174" i="10" a="1"/>
  <c r="AB174" i="10" s="1"/>
  <c r="Y5" i="12"/>
  <c r="AB8" i="10" a="1"/>
  <c r="AB8" i="10" s="1"/>
  <c r="Y8" i="16"/>
  <c r="AB111" i="10" a="1"/>
  <c r="AB111" i="10" s="1"/>
  <c r="Y16" i="14"/>
  <c r="AB69" i="10" a="1"/>
  <c r="AB69" i="10" s="1"/>
  <c r="Y11" i="15"/>
  <c r="AB89" i="10" a="1"/>
  <c r="AB89" i="10" s="1"/>
  <c r="Y7" i="18"/>
  <c r="AB135" i="10" a="1"/>
  <c r="AB135" i="10" s="1"/>
  <c r="Y23" i="19"/>
  <c r="AB201" i="10" a="1"/>
  <c r="AB201" i="10" s="1"/>
  <c r="Y10" i="19"/>
  <c r="AB188" i="10" a="1"/>
  <c r="AB188" i="10" s="1"/>
  <c r="Y2" i="14"/>
  <c r="AB55" i="10" a="1"/>
  <c r="AB55" i="10" s="1"/>
  <c r="Y11" i="12"/>
  <c r="AB14" i="10" a="1"/>
  <c r="AB14" i="10" s="1"/>
  <c r="Y16" i="18"/>
  <c r="AB144" i="10" a="1"/>
  <c r="AB144" i="10" s="1"/>
  <c r="Y14" i="12"/>
  <c r="AB17" i="10" a="1"/>
  <c r="AB17" i="10" s="1"/>
  <c r="X23" i="12"/>
  <c r="AA26" i="10" a="1"/>
  <c r="AA26" i="10" s="1"/>
  <c r="Y11" i="18"/>
  <c r="AB139" i="10" a="1"/>
  <c r="AB139" i="10" s="1"/>
  <c r="Y7" i="13"/>
  <c r="AB35" i="10" a="1"/>
  <c r="AB35" i="10" s="1"/>
  <c r="Y25" i="12"/>
  <c r="AB28" i="10" a="1"/>
  <c r="AB28" i="10" s="1"/>
  <c r="Y17" i="18"/>
  <c r="AB145" i="10" a="1"/>
  <c r="AB145" i="10" s="1"/>
  <c r="Y14" i="14"/>
  <c r="AB67" i="10" a="1"/>
  <c r="AB67" i="10" s="1"/>
  <c r="Y7" i="16"/>
  <c r="AB110" i="10" a="1"/>
  <c r="AB110" i="10" s="1"/>
  <c r="Y22" i="12"/>
  <c r="AB25" i="10" a="1"/>
  <c r="AB25" i="10" s="1"/>
  <c r="Y16" i="16"/>
  <c r="AB119" i="10" a="1"/>
  <c r="AB119" i="10" s="1"/>
  <c r="Y6" i="19"/>
  <c r="AB184" i="10" a="1"/>
  <c r="AB184" i="10" s="1"/>
  <c r="Y14" i="19"/>
  <c r="AB192" i="10" a="1"/>
  <c r="AB192" i="10" s="1"/>
  <c r="Y15" i="12"/>
  <c r="AB18" i="10" a="1"/>
  <c r="AB18" i="10" s="1"/>
  <c r="Y14" i="15"/>
  <c r="AB92" i="10" a="1"/>
  <c r="AB92" i="10" s="1"/>
  <c r="Y23" i="16"/>
  <c r="AB126" i="10" a="1"/>
  <c r="AB126" i="10" s="1"/>
  <c r="Y3" i="12"/>
  <c r="AB6" i="10" a="1"/>
  <c r="AB6" i="10" s="1"/>
  <c r="Y4" i="14"/>
  <c r="AB57" i="10" a="1"/>
  <c r="AB57" i="10" s="1"/>
  <c r="Y15" i="19"/>
  <c r="AB193" i="10" a="1"/>
  <c r="AB193" i="10" s="1"/>
  <c r="Y6" i="18"/>
  <c r="AB134" i="10" a="1"/>
  <c r="AB134" i="10" s="1"/>
  <c r="Z6" i="18" l="1"/>
  <c r="AC134" i="10" a="1"/>
  <c r="AC134" i="10" s="1"/>
  <c r="Z22" i="12"/>
  <c r="AC25" i="10" a="1"/>
  <c r="AC25" i="10" s="1"/>
  <c r="Z11" i="12"/>
  <c r="AC14" i="10" a="1"/>
  <c r="AC14" i="10" s="1"/>
  <c r="Z9" i="12"/>
  <c r="AC12" i="10" a="1"/>
  <c r="AC12" i="10" s="1"/>
  <c r="Z24" i="18"/>
  <c r="AC152" i="10" a="1"/>
  <c r="AC152" i="10" s="1"/>
  <c r="Z18" i="19"/>
  <c r="AC196" i="10" a="1"/>
  <c r="AC196" i="10" s="1"/>
  <c r="Z9" i="16"/>
  <c r="AC112" i="10" a="1"/>
  <c r="AC112" i="10" s="1"/>
  <c r="Z12" i="13"/>
  <c r="AC40" i="10" a="1"/>
  <c r="AC40" i="10" s="1"/>
  <c r="Z5" i="13"/>
  <c r="AC33" i="10" a="1"/>
  <c r="AC33" i="10" s="1"/>
  <c r="Z18" i="18"/>
  <c r="AC146" i="10" a="1"/>
  <c r="AC146" i="10" s="1"/>
  <c r="Z20" i="18"/>
  <c r="AC148" i="10" a="1"/>
  <c r="AC148" i="10" s="1"/>
  <c r="Z23" i="14"/>
  <c r="AC76" i="10" a="1"/>
  <c r="AC76" i="10" s="1"/>
  <c r="Z5" i="14"/>
  <c r="AC58" i="10" a="1"/>
  <c r="AC58" i="10" s="1"/>
  <c r="Z24" i="16"/>
  <c r="AC127" i="10" a="1"/>
  <c r="AC127" i="10" s="1"/>
  <c r="Z19" i="14"/>
  <c r="AC72" i="10" a="1"/>
  <c r="AC72" i="10" s="1"/>
  <c r="Z2" i="15"/>
  <c r="AC80" i="10" a="1"/>
  <c r="AC80" i="10" s="1"/>
  <c r="Z5" i="18"/>
  <c r="AC133" i="10" a="1"/>
  <c r="AC133" i="10" s="1"/>
  <c r="Z2" i="19"/>
  <c r="AC180" i="10" a="1"/>
  <c r="AC180" i="10" s="1"/>
  <c r="Z14" i="20"/>
  <c r="AC167" i="10" a="1"/>
  <c r="AC167" i="10" s="1"/>
  <c r="Z20" i="12"/>
  <c r="AC23" i="10" a="1"/>
  <c r="AC23" i="10" s="1"/>
  <c r="Z15" i="19"/>
  <c r="AC193" i="10" a="1"/>
  <c r="AC193" i="10" s="1"/>
  <c r="Z7" i="16"/>
  <c r="AC110" i="10" a="1"/>
  <c r="AC110" i="10" s="1"/>
  <c r="Z2" i="14"/>
  <c r="AC55" i="10" a="1"/>
  <c r="AC55" i="10" s="1"/>
  <c r="Z4" i="15"/>
  <c r="AC82" i="10" a="1"/>
  <c r="AC82" i="10" s="1"/>
  <c r="Z26" i="18"/>
  <c r="AC154" i="10" a="1"/>
  <c r="AC154" i="10" s="1"/>
  <c r="Z26" i="20"/>
  <c r="AC179" i="10" a="1"/>
  <c r="AC179" i="10" s="1"/>
  <c r="Z10" i="14"/>
  <c r="AC63" i="10" a="1"/>
  <c r="AC63" i="10" s="1"/>
  <c r="Z8" i="13"/>
  <c r="AC36" i="10" a="1"/>
  <c r="AC36" i="10" s="1"/>
  <c r="Z21" i="15"/>
  <c r="AC99" i="10" a="1"/>
  <c r="AC99" i="10" s="1"/>
  <c r="Z6" i="20"/>
  <c r="AC159" i="10" a="1"/>
  <c r="AC159" i="10" s="1"/>
  <c r="Z12" i="14"/>
  <c r="AC65" i="10" a="1"/>
  <c r="AC65" i="10" s="1"/>
  <c r="Z24" i="19"/>
  <c r="AC202" i="10" a="1"/>
  <c r="AC202" i="10" s="1"/>
  <c r="Z19" i="13"/>
  <c r="AC47" i="10" a="1"/>
  <c r="AC47" i="10" s="1"/>
  <c r="Z9" i="19"/>
  <c r="AC187" i="10" a="1"/>
  <c r="AC187" i="10" s="1"/>
  <c r="Z8" i="14"/>
  <c r="AC61" i="10" a="1"/>
  <c r="AC61" i="10" s="1"/>
  <c r="Z23" i="18"/>
  <c r="AC151" i="10" a="1"/>
  <c r="AC151" i="10" s="1"/>
  <c r="Z17" i="20"/>
  <c r="AC170" i="10" a="1"/>
  <c r="AC170" i="10" s="1"/>
  <c r="Z15" i="16"/>
  <c r="AC118" i="10" a="1"/>
  <c r="AC118" i="10" s="1"/>
  <c r="Z3" i="14"/>
  <c r="AC56" i="10" a="1"/>
  <c r="AC56" i="10" s="1"/>
  <c r="Z8" i="18"/>
  <c r="AC136" i="10" a="1"/>
  <c r="AC136" i="10" s="1"/>
  <c r="Z4" i="14"/>
  <c r="AC57" i="10" a="1"/>
  <c r="AC57" i="10" s="1"/>
  <c r="Z14" i="14"/>
  <c r="AC67" i="10" a="1"/>
  <c r="AC67" i="10" s="1"/>
  <c r="Z10" i="19"/>
  <c r="AC188" i="10" a="1"/>
  <c r="AC188" i="10" s="1"/>
  <c r="Z7" i="19"/>
  <c r="AC185" i="10" a="1"/>
  <c r="AC185" i="10" s="1"/>
  <c r="Z4" i="16"/>
  <c r="AC107" i="10" a="1"/>
  <c r="AC107" i="10" s="1"/>
  <c r="Y8" i="12"/>
  <c r="AB11" i="10" a="1"/>
  <c r="AB11" i="10" s="1"/>
  <c r="Z25" i="14"/>
  <c r="AC78" i="10" a="1"/>
  <c r="AC78" i="10" s="1"/>
  <c r="Z12" i="19"/>
  <c r="AC190" i="10" a="1"/>
  <c r="AC190" i="10" s="1"/>
  <c r="Z18" i="13"/>
  <c r="AC46" i="10" a="1"/>
  <c r="AC46" i="10" s="1"/>
  <c r="Z21" i="19"/>
  <c r="AC199" i="10" a="1"/>
  <c r="AC199" i="10" s="1"/>
  <c r="Z22" i="19"/>
  <c r="AC200" i="10" a="1"/>
  <c r="AC200" i="10" s="1"/>
  <c r="Z3" i="19"/>
  <c r="AC181" i="10" a="1"/>
  <c r="AC181" i="10" s="1"/>
  <c r="Z18" i="20"/>
  <c r="AC171" i="10" a="1"/>
  <c r="AC171" i="10" s="1"/>
  <c r="Z12" i="20"/>
  <c r="AC165" i="10" a="1"/>
  <c r="AC165" i="10" s="1"/>
  <c r="Z22" i="18"/>
  <c r="AC150" i="10" a="1"/>
  <c r="AC150" i="10" s="1"/>
  <c r="Z25" i="18"/>
  <c r="AC153" i="10" a="1"/>
  <c r="AC153" i="10" s="1"/>
  <c r="Z2" i="16"/>
  <c r="AC105" i="10" a="1"/>
  <c r="AC105" i="10" s="1"/>
  <c r="Z24" i="14"/>
  <c r="AC77" i="10" a="1"/>
  <c r="AC77" i="10" s="1"/>
  <c r="Z9" i="14"/>
  <c r="AC62" i="10" a="1"/>
  <c r="AC62" i="10" s="1"/>
  <c r="Z18" i="14"/>
  <c r="AC71" i="10" a="1"/>
  <c r="AC71" i="10" s="1"/>
  <c r="Z3" i="12"/>
  <c r="AC6" i="10" a="1"/>
  <c r="AC6" i="10" s="1"/>
  <c r="Z17" i="18"/>
  <c r="AC145" i="10" a="1"/>
  <c r="AC145" i="10" s="1"/>
  <c r="Z23" i="19"/>
  <c r="AC201" i="10" a="1"/>
  <c r="AC201" i="10" s="1"/>
  <c r="Z8" i="20"/>
  <c r="AC161" i="10" a="1"/>
  <c r="AC161" i="10" s="1"/>
  <c r="Z25" i="16"/>
  <c r="AC128" i="10" a="1"/>
  <c r="AC128" i="10" s="1"/>
  <c r="Z7" i="20"/>
  <c r="AC160" i="10" a="1"/>
  <c r="AC160" i="10" s="1"/>
  <c r="Z4" i="20"/>
  <c r="AC157" i="10" a="1"/>
  <c r="AC157" i="10" s="1"/>
  <c r="Z12" i="15"/>
  <c r="AC90" i="10" a="1"/>
  <c r="AC90" i="10" s="1"/>
  <c r="Z5" i="20"/>
  <c r="AC158" i="10" a="1"/>
  <c r="AC158" i="10" s="1"/>
  <c r="Z15" i="20"/>
  <c r="AC168" i="10" a="1"/>
  <c r="AC168" i="10" s="1"/>
  <c r="Z20" i="16"/>
  <c r="AC123" i="10" a="1"/>
  <c r="AC123" i="10" s="1"/>
  <c r="Z16" i="20"/>
  <c r="AC169" i="10" a="1"/>
  <c r="AC169" i="10" s="1"/>
  <c r="Z13" i="13"/>
  <c r="AC41" i="10" a="1"/>
  <c r="AC41" i="10" s="1"/>
  <c r="Z14" i="18"/>
  <c r="AC142" i="10" a="1"/>
  <c r="AC142" i="10" s="1"/>
  <c r="Z2" i="18"/>
  <c r="AC130" i="10" a="1"/>
  <c r="AC130" i="10" s="1"/>
  <c r="Z20" i="15"/>
  <c r="AC98" i="10" a="1"/>
  <c r="AC98" i="10" s="1"/>
  <c r="Z26" i="13"/>
  <c r="AC54" i="10" a="1"/>
  <c r="AC54" i="10" s="1"/>
  <c r="Z22" i="16"/>
  <c r="AC125" i="10" a="1"/>
  <c r="AC125" i="10" s="1"/>
  <c r="Z17" i="13"/>
  <c r="AC45" i="10" a="1"/>
  <c r="AC45" i="10" s="1"/>
  <c r="Z6" i="13"/>
  <c r="AC34" i="10" a="1"/>
  <c r="AC34" i="10" s="1"/>
  <c r="Z23" i="16"/>
  <c r="AC126" i="10" a="1"/>
  <c r="AC126" i="10" s="1"/>
  <c r="Z25" i="12"/>
  <c r="AC28" i="10" a="1"/>
  <c r="AC28" i="10" s="1"/>
  <c r="Z7" i="18"/>
  <c r="AC135" i="10" a="1"/>
  <c r="AC135" i="10" s="1"/>
  <c r="Z18" i="15"/>
  <c r="AC96" i="10" a="1"/>
  <c r="AC96" i="10" s="1"/>
  <c r="Z4" i="12"/>
  <c r="AC7" i="10" a="1"/>
  <c r="AC7" i="10" s="1"/>
  <c r="Z13" i="12"/>
  <c r="AC16" i="10" a="1"/>
  <c r="AC16" i="10" s="1"/>
  <c r="Z2" i="20"/>
  <c r="AC155" i="10" a="1"/>
  <c r="AC155" i="10" s="1"/>
  <c r="Z23" i="20"/>
  <c r="AC176" i="10" a="1"/>
  <c r="AC176" i="10" s="1"/>
  <c r="Z12" i="16"/>
  <c r="AC115" i="10" a="1"/>
  <c r="AC115" i="10" s="1"/>
  <c r="Z10" i="12"/>
  <c r="AC13" i="10" a="1"/>
  <c r="AC13" i="10" s="1"/>
  <c r="Z24" i="12"/>
  <c r="AC27" i="10" a="1"/>
  <c r="AC27" i="10" s="1"/>
  <c r="Z16" i="13"/>
  <c r="AC44" i="10" a="1"/>
  <c r="AC44" i="10" s="1"/>
  <c r="Z9" i="13"/>
  <c r="AC37" i="10" a="1"/>
  <c r="AC37" i="10" s="1"/>
  <c r="Z19" i="20"/>
  <c r="AC172" i="10" a="1"/>
  <c r="AC172" i="10" s="1"/>
  <c r="Z20" i="13"/>
  <c r="AC48" i="10" a="1"/>
  <c r="AC48" i="10" s="1"/>
  <c r="Z21" i="16"/>
  <c r="AC124" i="10" a="1"/>
  <c r="AC124" i="10" s="1"/>
  <c r="Z26" i="15"/>
  <c r="AC104" i="10" a="1"/>
  <c r="AC104" i="10" s="1"/>
  <c r="Z12" i="18"/>
  <c r="AC140" i="10" a="1"/>
  <c r="AC140" i="10" s="1"/>
  <c r="Z16" i="12"/>
  <c r="AC19" i="10" a="1"/>
  <c r="AC19" i="10" s="1"/>
  <c r="Z2" i="13"/>
  <c r="AC30" i="10" a="1"/>
  <c r="AC30" i="10" s="1"/>
  <c r="Z14" i="15"/>
  <c r="AC92" i="10" a="1"/>
  <c r="AC92" i="10" s="1"/>
  <c r="Z7" i="13"/>
  <c r="AC35" i="10" a="1"/>
  <c r="AC35" i="10" s="1"/>
  <c r="Z11" i="15"/>
  <c r="AC89" i="10" a="1"/>
  <c r="AC89" i="10" s="1"/>
  <c r="Z4" i="18"/>
  <c r="AC132" i="10" a="1"/>
  <c r="AC132" i="10" s="1"/>
  <c r="Z10" i="20"/>
  <c r="AC163" i="10" a="1"/>
  <c r="AC163" i="10" s="1"/>
  <c r="Z25" i="15"/>
  <c r="AC103" i="10" a="1"/>
  <c r="AC103" i="10" s="1"/>
  <c r="Z13" i="14"/>
  <c r="AC66" i="10" a="1"/>
  <c r="AC66" i="10" s="1"/>
  <c r="Z3" i="15"/>
  <c r="AC81" i="10" a="1"/>
  <c r="AC81" i="10" s="1"/>
  <c r="Z11" i="20"/>
  <c r="AC164" i="10" a="1"/>
  <c r="AC164" i="10" s="1"/>
  <c r="Z9" i="15"/>
  <c r="AC87" i="10" a="1"/>
  <c r="AC87" i="10" s="1"/>
  <c r="Z6" i="15"/>
  <c r="AC84" i="10" a="1"/>
  <c r="AC84" i="10" s="1"/>
  <c r="Z19" i="12"/>
  <c r="AC22" i="10" a="1"/>
  <c r="AC22" i="10" s="1"/>
  <c r="Z26" i="14"/>
  <c r="AC79" i="10" a="1"/>
  <c r="AC79" i="10" s="1"/>
  <c r="Z22" i="20"/>
  <c r="AC175" i="10" a="1"/>
  <c r="AC175" i="10" s="1"/>
  <c r="Z11" i="16"/>
  <c r="AC114" i="10" a="1"/>
  <c r="AC114" i="10" s="1"/>
  <c r="Z24" i="15"/>
  <c r="AC102" i="10" a="1"/>
  <c r="AC102" i="10" s="1"/>
  <c r="Z26" i="12"/>
  <c r="AC29" i="10" a="1"/>
  <c r="AC29" i="10" s="1"/>
  <c r="Z8" i="19"/>
  <c r="AC186" i="10" a="1"/>
  <c r="AC186" i="10" s="1"/>
  <c r="Z16" i="19"/>
  <c r="AC194" i="10" a="1"/>
  <c r="AC194" i="10" s="1"/>
  <c r="Z10" i="15"/>
  <c r="AC88" i="10" a="1"/>
  <c r="AC88" i="10" s="1"/>
  <c r="Z15" i="12"/>
  <c r="AC18" i="10" a="1"/>
  <c r="AC18" i="10" s="1"/>
  <c r="Z11" i="18"/>
  <c r="AC139" i="10" a="1"/>
  <c r="AC139" i="10" s="1"/>
  <c r="Z16" i="14"/>
  <c r="AC69" i="10" a="1"/>
  <c r="AC69" i="10" s="1"/>
  <c r="Z4" i="19"/>
  <c r="AC182" i="10" a="1"/>
  <c r="AC182" i="10" s="1"/>
  <c r="Z13" i="20"/>
  <c r="AC166" i="10" a="1"/>
  <c r="AC166" i="10" s="1"/>
  <c r="Z3" i="16"/>
  <c r="AC106" i="10" a="1"/>
  <c r="AC106" i="10" s="1"/>
  <c r="Z25" i="19"/>
  <c r="AC203" i="10" a="1"/>
  <c r="AC203" i="10" s="1"/>
  <c r="Z25" i="20"/>
  <c r="AC178" i="10" a="1"/>
  <c r="AC178" i="10" s="1"/>
  <c r="Z8" i="15"/>
  <c r="AC86" i="10" a="1"/>
  <c r="AC86" i="10" s="1"/>
  <c r="Z23" i="13"/>
  <c r="AC51" i="10" a="1"/>
  <c r="AC51" i="10" s="1"/>
  <c r="Z23" i="15"/>
  <c r="AC101" i="10" a="1"/>
  <c r="AC101" i="10" s="1"/>
  <c r="Z10" i="13"/>
  <c r="AC38" i="10" a="1"/>
  <c r="AC38" i="10" s="1"/>
  <c r="Z15" i="14"/>
  <c r="AC68" i="10" a="1"/>
  <c r="AC68" i="10" s="1"/>
  <c r="Z17" i="19"/>
  <c r="AC195" i="10" a="1"/>
  <c r="AC195" i="10" s="1"/>
  <c r="Z13" i="15"/>
  <c r="AC91" i="10" a="1"/>
  <c r="AC91" i="10" s="1"/>
  <c r="Z17" i="16"/>
  <c r="AC120" i="10" a="1"/>
  <c r="AC120" i="10" s="1"/>
  <c r="Z15" i="15"/>
  <c r="AC93" i="10" a="1"/>
  <c r="AC93" i="10" s="1"/>
  <c r="Z21" i="18"/>
  <c r="AC149" i="10" a="1"/>
  <c r="AC149" i="10" s="1"/>
  <c r="Z22" i="15"/>
  <c r="AC100" i="10" a="1"/>
  <c r="AC100" i="10" s="1"/>
  <c r="Z11" i="13"/>
  <c r="AC39" i="10" a="1"/>
  <c r="AC39" i="10" s="1"/>
  <c r="Z14" i="19"/>
  <c r="AC192" i="10" a="1"/>
  <c r="AC192" i="10" s="1"/>
  <c r="Y23" i="12"/>
  <c r="AB26" i="10" a="1"/>
  <c r="AB26" i="10" s="1"/>
  <c r="Z8" i="16"/>
  <c r="AC111" i="10" a="1"/>
  <c r="AC111" i="10" s="1"/>
  <c r="Z22" i="13"/>
  <c r="AC50" i="10" a="1"/>
  <c r="AC50" i="10" s="1"/>
  <c r="Z17" i="14"/>
  <c r="AC70" i="10" a="1"/>
  <c r="AC70" i="10" s="1"/>
  <c r="Z12" i="12"/>
  <c r="AC15" i="10" a="1"/>
  <c r="AC15" i="10" s="1"/>
  <c r="Z15" i="18"/>
  <c r="AC143" i="10" a="1"/>
  <c r="AC143" i="10" s="1"/>
  <c r="Z11" i="19"/>
  <c r="AC189" i="10" a="1"/>
  <c r="AC189" i="10" s="1"/>
  <c r="Z20" i="14"/>
  <c r="AC73" i="10" a="1"/>
  <c r="AC73" i="10" s="1"/>
  <c r="Z13" i="19"/>
  <c r="AC191" i="10" a="1"/>
  <c r="AC191" i="10" s="1"/>
  <c r="Z19" i="19"/>
  <c r="AC197" i="10" a="1"/>
  <c r="AC197" i="10" s="1"/>
  <c r="Z15" i="13"/>
  <c r="AC43" i="10" a="1"/>
  <c r="AC43" i="10" s="1"/>
  <c r="Z24" i="13"/>
  <c r="AC52" i="10" a="1"/>
  <c r="AC52" i="10" s="1"/>
  <c r="Z5" i="16"/>
  <c r="AC108" i="10" a="1"/>
  <c r="AC108" i="10" s="1"/>
  <c r="Z24" i="20"/>
  <c r="AC177" i="10" a="1"/>
  <c r="AC177" i="10" s="1"/>
  <c r="Z18" i="16"/>
  <c r="AC121" i="10" a="1"/>
  <c r="AC121" i="10" s="1"/>
  <c r="Z26" i="16"/>
  <c r="AC129" i="10" a="1"/>
  <c r="AC129" i="10" s="1"/>
  <c r="Z7" i="15"/>
  <c r="AC85" i="10" a="1"/>
  <c r="AC85" i="10" s="1"/>
  <c r="Z5" i="15"/>
  <c r="AC83" i="10" a="1"/>
  <c r="AC83" i="10" s="1"/>
  <c r="Y17" i="12"/>
  <c r="AB20" i="10" a="1"/>
  <c r="AB20" i="10" s="1"/>
  <c r="Z6" i="19"/>
  <c r="AC184" i="10" a="1"/>
  <c r="AC184" i="10" s="1"/>
  <c r="Z14" i="12"/>
  <c r="AC17" i="10" a="1"/>
  <c r="AC17" i="10" s="1"/>
  <c r="Z5" i="12"/>
  <c r="AC8" i="10" a="1"/>
  <c r="AC8" i="10" s="1"/>
  <c r="Z13" i="18"/>
  <c r="AC141" i="10" a="1"/>
  <c r="AC141" i="10" s="1"/>
  <c r="Y7" i="12"/>
  <c r="AB10" i="10" a="1"/>
  <c r="AB10" i="10" s="1"/>
  <c r="Z20" i="19"/>
  <c r="AC198" i="10" a="1"/>
  <c r="AC198" i="10" s="1"/>
  <c r="Z3" i="13"/>
  <c r="AC31" i="10" a="1"/>
  <c r="AC31" i="10" s="1"/>
  <c r="Z11" i="14"/>
  <c r="AC64" i="10" a="1"/>
  <c r="AC64" i="10" s="1"/>
  <c r="Z5" i="19"/>
  <c r="AC183" i="10" a="1"/>
  <c r="AC183" i="10" s="1"/>
  <c r="Z25" i="13"/>
  <c r="AC53" i="10" a="1"/>
  <c r="AC53" i="10" s="1"/>
  <c r="Z6" i="14"/>
  <c r="AC59" i="10" a="1"/>
  <c r="AC59" i="10" s="1"/>
  <c r="Z2" i="12"/>
  <c r="AC5" i="10" a="1"/>
  <c r="AC5" i="10" s="1"/>
  <c r="Z22" i="14"/>
  <c r="AC75" i="10" a="1"/>
  <c r="AC75" i="10" s="1"/>
  <c r="Z21" i="14"/>
  <c r="AC74" i="10" a="1"/>
  <c r="AC74" i="10" s="1"/>
  <c r="Z17" i="15"/>
  <c r="AC95" i="10" a="1"/>
  <c r="AC95" i="10" s="1"/>
  <c r="Z14" i="13"/>
  <c r="AC42" i="10" a="1"/>
  <c r="AC42" i="10" s="1"/>
  <c r="Z20" i="20"/>
  <c r="AC173" i="10" a="1"/>
  <c r="AC173" i="10" s="1"/>
  <c r="Z13" i="16"/>
  <c r="AC116" i="10" a="1"/>
  <c r="AC116" i="10" s="1"/>
  <c r="Z6" i="16"/>
  <c r="AC109" i="10" a="1"/>
  <c r="AC109" i="10" s="1"/>
  <c r="Z7" i="14"/>
  <c r="AC60" i="10" a="1"/>
  <c r="AC60" i="10" s="1"/>
  <c r="Z16" i="16"/>
  <c r="AC119" i="10" a="1"/>
  <c r="AC119" i="10" s="1"/>
  <c r="Z16" i="18"/>
  <c r="AC144" i="10" a="1"/>
  <c r="AC144" i="10" s="1"/>
  <c r="Z21" i="20"/>
  <c r="AC174" i="10" a="1"/>
  <c r="AC174" i="10" s="1"/>
  <c r="Z9" i="20"/>
  <c r="AC162" i="10" a="1"/>
  <c r="AC162" i="10" s="1"/>
  <c r="Y6" i="12"/>
  <c r="AB9" i="10" a="1"/>
  <c r="AB9" i="10" s="1"/>
  <c r="Z19" i="15"/>
  <c r="AC97" i="10" a="1"/>
  <c r="AC97" i="10" s="1"/>
  <c r="Z19" i="18"/>
  <c r="AC147" i="10" a="1"/>
  <c r="AC147" i="10" s="1"/>
  <c r="Z18" i="12"/>
  <c r="AC21" i="10" a="1"/>
  <c r="AC21" i="10" s="1"/>
  <c r="Z9" i="18"/>
  <c r="AC137" i="10" a="1"/>
  <c r="AC137" i="10" s="1"/>
  <c r="Z3" i="18"/>
  <c r="AC131" i="10" a="1"/>
  <c r="AC131" i="10" s="1"/>
  <c r="Z21" i="13"/>
  <c r="AC49" i="10" a="1"/>
  <c r="AC49" i="10" s="1"/>
  <c r="Z10" i="18"/>
  <c r="AC138" i="10" a="1"/>
  <c r="AC138" i="10" s="1"/>
  <c r="Z14" i="16"/>
  <c r="AC117" i="10" a="1"/>
  <c r="AC117" i="10" s="1"/>
  <c r="Z19" i="16"/>
  <c r="AC122" i="10" a="1"/>
  <c r="AC122" i="10" s="1"/>
  <c r="Z10" i="16"/>
  <c r="AC113" i="10" a="1"/>
  <c r="AC113" i="10" s="1"/>
  <c r="Z26" i="19"/>
  <c r="AC204" i="10" a="1"/>
  <c r="AC204" i="10" s="1"/>
  <c r="Z4" i="13"/>
  <c r="AC32" i="10" a="1"/>
  <c r="AC32" i="10" s="1"/>
  <c r="Z3" i="20"/>
  <c r="AC156" i="10" a="1"/>
  <c r="AC156" i="10" s="1"/>
  <c r="Z21" i="12"/>
  <c r="AC24" i="10" a="1"/>
  <c r="AC24" i="10" s="1"/>
  <c r="Z16" i="15"/>
  <c r="AC94" i="10" a="1"/>
  <c r="AC94" i="10" s="1"/>
  <c r="AA18" i="18" l="1"/>
  <c r="AD146" i="10" a="1"/>
  <c r="AD146" i="10" s="1"/>
  <c r="AA7" i="14"/>
  <c r="AD60" i="10" a="1"/>
  <c r="AD60" i="10" s="1"/>
  <c r="AA11" i="13"/>
  <c r="AD39" i="10" a="1"/>
  <c r="AD39" i="10" s="1"/>
  <c r="AA10" i="15"/>
  <c r="AD88" i="10" a="1"/>
  <c r="AD88" i="10" s="1"/>
  <c r="AA6" i="13"/>
  <c r="AD34" i="10" a="1"/>
  <c r="AD34" i="10" s="1"/>
  <c r="AA15" i="20"/>
  <c r="AD168" i="10" a="1"/>
  <c r="AD168" i="10" s="1"/>
  <c r="AA18" i="14"/>
  <c r="AD71" i="10" a="1"/>
  <c r="AD71" i="10" s="1"/>
  <c r="AA21" i="19"/>
  <c r="AD199" i="10" a="1"/>
  <c r="AD199" i="10" s="1"/>
  <c r="AA8" i="18"/>
  <c r="AD136" i="10" a="1"/>
  <c r="AD136" i="10" s="1"/>
  <c r="AA6" i="20"/>
  <c r="AD159" i="10" a="1"/>
  <c r="AD159" i="10" s="1"/>
  <c r="AA20" i="12"/>
  <c r="AD23" i="10" a="1"/>
  <c r="AD23" i="10" s="1"/>
  <c r="AA21" i="12"/>
  <c r="AD24" i="10" a="1"/>
  <c r="AD24" i="10" s="1"/>
  <c r="AA9" i="18"/>
  <c r="AD137" i="10" a="1"/>
  <c r="AD137" i="10" s="1"/>
  <c r="AA6" i="16"/>
  <c r="AD109" i="10" a="1"/>
  <c r="AD109" i="10" s="1"/>
  <c r="AA5" i="19"/>
  <c r="AD183" i="10" a="1"/>
  <c r="AD183" i="10" s="1"/>
  <c r="AA5" i="15"/>
  <c r="AD83" i="10" a="1"/>
  <c r="AD83" i="10" s="1"/>
  <c r="AA20" i="14"/>
  <c r="AD73" i="10" a="1"/>
  <c r="AD73" i="10" s="1"/>
  <c r="AA22" i="15"/>
  <c r="AD100" i="10" a="1"/>
  <c r="AD100" i="10" s="1"/>
  <c r="AA8" i="15"/>
  <c r="AD86" i="10" a="1"/>
  <c r="AD86" i="10" s="1"/>
  <c r="AA16" i="19"/>
  <c r="AD194" i="10" a="1"/>
  <c r="AD194" i="10" s="1"/>
  <c r="AA11" i="20"/>
  <c r="AD164" i="10" a="1"/>
  <c r="AD164" i="10" s="1"/>
  <c r="AA16" i="12"/>
  <c r="AD19" i="10" a="1"/>
  <c r="AD19" i="10" s="1"/>
  <c r="AA12" i="16"/>
  <c r="AD115" i="10" a="1"/>
  <c r="AD115" i="10" s="1"/>
  <c r="AA17" i="13"/>
  <c r="AD45" i="10" a="1"/>
  <c r="AD45" i="10" s="1"/>
  <c r="AA5" i="20"/>
  <c r="AD158" i="10" a="1"/>
  <c r="AD158" i="10" s="1"/>
  <c r="AA9" i="14"/>
  <c r="AD62" i="10" a="1"/>
  <c r="AD62" i="10" s="1"/>
  <c r="AA18" i="13"/>
  <c r="AD46" i="10" a="1"/>
  <c r="AD46" i="10" s="1"/>
  <c r="AA3" i="14"/>
  <c r="AD56" i="10" a="1"/>
  <c r="AD56" i="10" s="1"/>
  <c r="AA21" i="15"/>
  <c r="AD99" i="10" a="1"/>
  <c r="AD99" i="10" s="1"/>
  <c r="AA14" i="20"/>
  <c r="AD167" i="10" a="1"/>
  <c r="AD167" i="10" s="1"/>
  <c r="AA5" i="13"/>
  <c r="AD33" i="10" a="1"/>
  <c r="AD33" i="10" s="1"/>
  <c r="Z17" i="12"/>
  <c r="AC20" i="10" a="1"/>
  <c r="AC20" i="10" s="1"/>
  <c r="AA10" i="12"/>
  <c r="AD13" i="10" a="1"/>
  <c r="AD13" i="10" s="1"/>
  <c r="AA3" i="18"/>
  <c r="AD131" i="10" a="1"/>
  <c r="AD131" i="10" s="1"/>
  <c r="AA13" i="19"/>
  <c r="AD191" i="10" a="1"/>
  <c r="AD191" i="10" s="1"/>
  <c r="AA3" i="20"/>
  <c r="AD156" i="10" a="1"/>
  <c r="AD156" i="10" s="1"/>
  <c r="AA18" i="12"/>
  <c r="AD21" i="10" a="1"/>
  <c r="AD21" i="10" s="1"/>
  <c r="AA13" i="16"/>
  <c r="AD116" i="10" a="1"/>
  <c r="AD116" i="10" s="1"/>
  <c r="AA11" i="14"/>
  <c r="AD64" i="10" a="1"/>
  <c r="AD64" i="10" s="1"/>
  <c r="AA7" i="15"/>
  <c r="AD85" i="10" a="1"/>
  <c r="AD85" i="10" s="1"/>
  <c r="AA11" i="19"/>
  <c r="AD189" i="10" a="1"/>
  <c r="AD189" i="10" s="1"/>
  <c r="AA21" i="18"/>
  <c r="AD149" i="10" a="1"/>
  <c r="AD149" i="10" s="1"/>
  <c r="AA25" i="20"/>
  <c r="AD178" i="10" a="1"/>
  <c r="AD178" i="10" s="1"/>
  <c r="AD186" i="10" a="1"/>
  <c r="AD186" i="10" s="1"/>
  <c r="AA8" i="19"/>
  <c r="AA3" i="15"/>
  <c r="AD81" i="10" a="1"/>
  <c r="AD81" i="10" s="1"/>
  <c r="AA12" i="18"/>
  <c r="AD140" i="10" a="1"/>
  <c r="AD140" i="10" s="1"/>
  <c r="AA23" i="20"/>
  <c r="AD176" i="10" a="1"/>
  <c r="AD176" i="10" s="1"/>
  <c r="AA22" i="16"/>
  <c r="AD125" i="10" a="1"/>
  <c r="AD125" i="10" s="1"/>
  <c r="AA12" i="15"/>
  <c r="AD90" i="10" a="1"/>
  <c r="AD90" i="10" s="1"/>
  <c r="AA24" i="14"/>
  <c r="AD77" i="10" a="1"/>
  <c r="AD77" i="10" s="1"/>
  <c r="AA12" i="19"/>
  <c r="AD190" i="10" a="1"/>
  <c r="AD190" i="10" s="1"/>
  <c r="AA15" i="16"/>
  <c r="AD118" i="10" a="1"/>
  <c r="AD118" i="10" s="1"/>
  <c r="AA8" i="13"/>
  <c r="AD36" i="10" a="1"/>
  <c r="AD36" i="10" s="1"/>
  <c r="AA2" i="19"/>
  <c r="AD180" i="10" a="1"/>
  <c r="AD180" i="10" s="1"/>
  <c r="AA12" i="13"/>
  <c r="AD40" i="10" a="1"/>
  <c r="AD40" i="10" s="1"/>
  <c r="AA4" i="13"/>
  <c r="AD32" i="10" a="1"/>
  <c r="AD32" i="10" s="1"/>
  <c r="AA19" i="18"/>
  <c r="AD147" i="10" a="1"/>
  <c r="AD147" i="10" s="1"/>
  <c r="AA20" i="20"/>
  <c r="AD173" i="10" a="1"/>
  <c r="AD173" i="10" s="1"/>
  <c r="AA3" i="13"/>
  <c r="AD31" i="10" a="1"/>
  <c r="AD31" i="10" s="1"/>
  <c r="AA26" i="16"/>
  <c r="AD129" i="10" a="1"/>
  <c r="AD129" i="10" s="1"/>
  <c r="AA15" i="18"/>
  <c r="AD143" i="10" a="1"/>
  <c r="AD143" i="10" s="1"/>
  <c r="AA15" i="15"/>
  <c r="AD93" i="10" a="1"/>
  <c r="AD93" i="10" s="1"/>
  <c r="AA25" i="19"/>
  <c r="AD203" i="10" a="1"/>
  <c r="AD203" i="10" s="1"/>
  <c r="AA26" i="12"/>
  <c r="AD29" i="10" a="1"/>
  <c r="AD29" i="10" s="1"/>
  <c r="AA13" i="14"/>
  <c r="AD66" i="10" a="1"/>
  <c r="AD66" i="10" s="1"/>
  <c r="AA26" i="15"/>
  <c r="AD104" i="10" a="1"/>
  <c r="AD104" i="10" s="1"/>
  <c r="AA2" i="20"/>
  <c r="AD155" i="10" a="1"/>
  <c r="AD155" i="10" s="1"/>
  <c r="AA26" i="13"/>
  <c r="AD54" i="10" a="1"/>
  <c r="AD54" i="10" s="1"/>
  <c r="AA4" i="20"/>
  <c r="AD157" i="10" a="1"/>
  <c r="AD157" i="10" s="1"/>
  <c r="AA2" i="16"/>
  <c r="AD105" i="10" a="1"/>
  <c r="AD105" i="10" s="1"/>
  <c r="AA25" i="14"/>
  <c r="AD78" i="10" a="1"/>
  <c r="AD78" i="10" s="1"/>
  <c r="AA17" i="20"/>
  <c r="AD170" i="10" a="1"/>
  <c r="AD170" i="10" s="1"/>
  <c r="AA10" i="14"/>
  <c r="AD63" i="10" a="1"/>
  <c r="AD63" i="10" s="1"/>
  <c r="AA5" i="18"/>
  <c r="AD133" i="10" a="1"/>
  <c r="AD133" i="10" s="1"/>
  <c r="AA9" i="16"/>
  <c r="AD112" i="10" a="1"/>
  <c r="AD112" i="10" s="1"/>
  <c r="AA23" i="13"/>
  <c r="AD51" i="10" a="1"/>
  <c r="AD51" i="10" s="1"/>
  <c r="AA26" i="19"/>
  <c r="AD204" i="10" a="1"/>
  <c r="AD204" i="10" s="1"/>
  <c r="AA19" i="15"/>
  <c r="AD97" i="10" a="1"/>
  <c r="AD97" i="10" s="1"/>
  <c r="AA14" i="13"/>
  <c r="AD42" i="10" a="1"/>
  <c r="AD42" i="10" s="1"/>
  <c r="AA20" i="19"/>
  <c r="AD198" i="10" a="1"/>
  <c r="AD198" i="10" s="1"/>
  <c r="AA18" i="16"/>
  <c r="AD121" i="10" a="1"/>
  <c r="AD121" i="10" s="1"/>
  <c r="AA12" i="12"/>
  <c r="AD15" i="10" a="1"/>
  <c r="AD15" i="10" s="1"/>
  <c r="AA17" i="16"/>
  <c r="AD120" i="10" a="1"/>
  <c r="AD120" i="10" s="1"/>
  <c r="AA3" i="16"/>
  <c r="AD106" i="10" a="1"/>
  <c r="AD106" i="10" s="1"/>
  <c r="AA24" i="15"/>
  <c r="AD102" i="10" a="1"/>
  <c r="AD102" i="10" s="1"/>
  <c r="AA25" i="15"/>
  <c r="AD103" i="10" a="1"/>
  <c r="AD103" i="10" s="1"/>
  <c r="AA21" i="16"/>
  <c r="AD124" i="10" a="1"/>
  <c r="AD124" i="10" s="1"/>
  <c r="AA13" i="12"/>
  <c r="AD16" i="10" a="1"/>
  <c r="AD16" i="10" s="1"/>
  <c r="AA20" i="15"/>
  <c r="AD98" i="10" a="1"/>
  <c r="AD98" i="10" s="1"/>
  <c r="AA7" i="20"/>
  <c r="AD160" i="10" a="1"/>
  <c r="AD160" i="10" s="1"/>
  <c r="AA25" i="18"/>
  <c r="AD153" i="10" a="1"/>
  <c r="AD153" i="10" s="1"/>
  <c r="Z8" i="12"/>
  <c r="AC11" i="10" a="1"/>
  <c r="AC11" i="10" s="1"/>
  <c r="AA23" i="18"/>
  <c r="AD151" i="10" a="1"/>
  <c r="AD151" i="10" s="1"/>
  <c r="AA26" i="20"/>
  <c r="AD179" i="10" a="1"/>
  <c r="AD179" i="10" s="1"/>
  <c r="AA2" i="15"/>
  <c r="AD80" i="10" a="1"/>
  <c r="AD80" i="10" s="1"/>
  <c r="AA18" i="19"/>
  <c r="AD196" i="10" a="1"/>
  <c r="AD196" i="10" s="1"/>
  <c r="AA10" i="16"/>
  <c r="AD113" i="10" a="1"/>
  <c r="AD113" i="10" s="1"/>
  <c r="Z6" i="12"/>
  <c r="AC9" i="10" a="1"/>
  <c r="AC9" i="10" s="1"/>
  <c r="AA17" i="15"/>
  <c r="AD95" i="10" a="1"/>
  <c r="AD95" i="10" s="1"/>
  <c r="Z7" i="12"/>
  <c r="AC10" i="10" a="1"/>
  <c r="AC10" i="10" s="1"/>
  <c r="AA24" i="20"/>
  <c r="AD177" i="10" a="1"/>
  <c r="AD177" i="10" s="1"/>
  <c r="AA17" i="14"/>
  <c r="AD70" i="10" a="1"/>
  <c r="AD70" i="10" s="1"/>
  <c r="AA13" i="15"/>
  <c r="AD91" i="10" a="1"/>
  <c r="AD91" i="10" s="1"/>
  <c r="AA13" i="20"/>
  <c r="AD166" i="10" a="1"/>
  <c r="AD166" i="10" s="1"/>
  <c r="AA11" i="16"/>
  <c r="AD114" i="10" a="1"/>
  <c r="AD114" i="10" s="1"/>
  <c r="AA10" i="20"/>
  <c r="AD163" i="10" a="1"/>
  <c r="AD163" i="10" s="1"/>
  <c r="AA20" i="13"/>
  <c r="AD48" i="10" a="1"/>
  <c r="AD48" i="10" s="1"/>
  <c r="AA4" i="12"/>
  <c r="AD7" i="10" a="1"/>
  <c r="AD7" i="10" s="1"/>
  <c r="AA2" i="18"/>
  <c r="AD130" i="10" a="1"/>
  <c r="AD130" i="10" s="1"/>
  <c r="AA25" i="16"/>
  <c r="AD128" i="10" a="1"/>
  <c r="AD128" i="10" s="1"/>
  <c r="AA22" i="18"/>
  <c r="AD150" i="10" a="1"/>
  <c r="AD150" i="10" s="1"/>
  <c r="AA4" i="16"/>
  <c r="AD107" i="10" a="1"/>
  <c r="AD107" i="10" s="1"/>
  <c r="AA8" i="14"/>
  <c r="AD61" i="10" a="1"/>
  <c r="AD61" i="10" s="1"/>
  <c r="AA26" i="18"/>
  <c r="AD154" i="10" a="1"/>
  <c r="AD154" i="10" s="1"/>
  <c r="AA19" i="14"/>
  <c r="AD72" i="10" a="1"/>
  <c r="AD72" i="10" s="1"/>
  <c r="AA24" i="18"/>
  <c r="AD152" i="10" a="1"/>
  <c r="AD152" i="10" s="1"/>
  <c r="AA25" i="13"/>
  <c r="AD53" i="10" a="1"/>
  <c r="AD53" i="10" s="1"/>
  <c r="AA2" i="13"/>
  <c r="AD30" i="10" a="1"/>
  <c r="AD30" i="10" s="1"/>
  <c r="AA19" i="16"/>
  <c r="AD122" i="10" a="1"/>
  <c r="AD122" i="10" s="1"/>
  <c r="AA9" i="20"/>
  <c r="AD162" i="10" a="1"/>
  <c r="AD162" i="10" s="1"/>
  <c r="AA21" i="14"/>
  <c r="AD74" i="10" a="1"/>
  <c r="AD74" i="10" s="1"/>
  <c r="AA13" i="18"/>
  <c r="AD141" i="10" a="1"/>
  <c r="AD141" i="10" s="1"/>
  <c r="AA5" i="16"/>
  <c r="AD108" i="10" a="1"/>
  <c r="AD108" i="10" s="1"/>
  <c r="AA22" i="13"/>
  <c r="AD50" i="10" a="1"/>
  <c r="AD50" i="10" s="1"/>
  <c r="AA17" i="19"/>
  <c r="AD195" i="10" a="1"/>
  <c r="AD195" i="10" s="1"/>
  <c r="AA4" i="19"/>
  <c r="AD182" i="10" a="1"/>
  <c r="AD182" i="10" s="1"/>
  <c r="AA22" i="20"/>
  <c r="AD175" i="10" a="1"/>
  <c r="AD175" i="10" s="1"/>
  <c r="AA4" i="18"/>
  <c r="AD132" i="10" a="1"/>
  <c r="AD132" i="10" s="1"/>
  <c r="AA19" i="20"/>
  <c r="AD172" i="10" a="1"/>
  <c r="AD172" i="10" s="1"/>
  <c r="AA18" i="15"/>
  <c r="AD96" i="10" a="1"/>
  <c r="AD96" i="10" s="1"/>
  <c r="AA14" i="18"/>
  <c r="AD142" i="10" a="1"/>
  <c r="AD142" i="10" s="1"/>
  <c r="AA8" i="20"/>
  <c r="AD161" i="10" a="1"/>
  <c r="AD161" i="10" s="1"/>
  <c r="AA12" i="20"/>
  <c r="AD165" i="10" a="1"/>
  <c r="AD165" i="10" s="1"/>
  <c r="AA7" i="19"/>
  <c r="AD185" i="10" a="1"/>
  <c r="AD185" i="10" s="1"/>
  <c r="AA9" i="19"/>
  <c r="AD187" i="10" a="1"/>
  <c r="AD187" i="10" s="1"/>
  <c r="AA4" i="15"/>
  <c r="AD82" i="10" a="1"/>
  <c r="AD82" i="10" s="1"/>
  <c r="AA24" i="16"/>
  <c r="AD127" i="10" a="1"/>
  <c r="AD127" i="10" s="1"/>
  <c r="AA9" i="12"/>
  <c r="AD12" i="10" a="1"/>
  <c r="AD12" i="10" s="1"/>
  <c r="AA9" i="15"/>
  <c r="AD87" i="10" a="1"/>
  <c r="AD87" i="10" s="1"/>
  <c r="AA14" i="16"/>
  <c r="AD117" i="10" a="1"/>
  <c r="AD117" i="10" s="1"/>
  <c r="AA21" i="20"/>
  <c r="AD174" i="10" a="1"/>
  <c r="AD174" i="10" s="1"/>
  <c r="AA22" i="14"/>
  <c r="AD75" i="10" a="1"/>
  <c r="AD75" i="10" s="1"/>
  <c r="AA5" i="12"/>
  <c r="AD8" i="10" a="1"/>
  <c r="AD8" i="10" s="1"/>
  <c r="AA24" i="13"/>
  <c r="AD52" i="10" a="1"/>
  <c r="AD52" i="10" s="1"/>
  <c r="AA8" i="16"/>
  <c r="AD111" i="10" a="1"/>
  <c r="AD111" i="10" s="1"/>
  <c r="AA15" i="14"/>
  <c r="AD68" i="10" a="1"/>
  <c r="AD68" i="10" s="1"/>
  <c r="AA16" i="14"/>
  <c r="AD69" i="10" a="1"/>
  <c r="AD69" i="10" s="1"/>
  <c r="AA26" i="14"/>
  <c r="AD79" i="10" a="1"/>
  <c r="AD79" i="10" s="1"/>
  <c r="AA11" i="15"/>
  <c r="AD89" i="10" a="1"/>
  <c r="AD89" i="10" s="1"/>
  <c r="AA9" i="13"/>
  <c r="AD37" i="10" a="1"/>
  <c r="AD37" i="10" s="1"/>
  <c r="AA7" i="18"/>
  <c r="AD135" i="10" a="1"/>
  <c r="AD135" i="10" s="1"/>
  <c r="AA13" i="13"/>
  <c r="AD41" i="10" a="1"/>
  <c r="AD41" i="10" s="1"/>
  <c r="AA23" i="19"/>
  <c r="AD201" i="10" a="1"/>
  <c r="AD201" i="10" s="1"/>
  <c r="AA18" i="20"/>
  <c r="AD171" i="10" a="1"/>
  <c r="AD171" i="10" s="1"/>
  <c r="AA10" i="19"/>
  <c r="AD188" i="10" a="1"/>
  <c r="AD188" i="10" s="1"/>
  <c r="AA19" i="13"/>
  <c r="AD47" i="10" a="1"/>
  <c r="AD47" i="10" s="1"/>
  <c r="AA2" i="14"/>
  <c r="AD55" i="10" a="1"/>
  <c r="AD55" i="10" s="1"/>
  <c r="AA5" i="14"/>
  <c r="AD58" i="10" a="1"/>
  <c r="AD58" i="10" s="1"/>
  <c r="AA11" i="12"/>
  <c r="AD14" i="10" a="1"/>
  <c r="AD14" i="10" s="1"/>
  <c r="AA10" i="18"/>
  <c r="AD138" i="10" a="1"/>
  <c r="AD138" i="10" s="1"/>
  <c r="AA14" i="12"/>
  <c r="AD17" i="10" a="1"/>
  <c r="AD17" i="10" s="1"/>
  <c r="AA10" i="13"/>
  <c r="AD38" i="10" a="1"/>
  <c r="AD38" i="10" s="1"/>
  <c r="AA11" i="18"/>
  <c r="AD139" i="10" a="1"/>
  <c r="AD139" i="10" s="1"/>
  <c r="AA19" i="12"/>
  <c r="AD22" i="10" a="1"/>
  <c r="AD22" i="10" s="1"/>
  <c r="AA7" i="13"/>
  <c r="AD35" i="10" a="1"/>
  <c r="AD35" i="10" s="1"/>
  <c r="AA16" i="13"/>
  <c r="AD44" i="10" a="1"/>
  <c r="AD44" i="10" s="1"/>
  <c r="AA25" i="12"/>
  <c r="AD28" i="10" a="1"/>
  <c r="AD28" i="10" s="1"/>
  <c r="AA16" i="20"/>
  <c r="AD169" i="10" a="1"/>
  <c r="AD169" i="10" s="1"/>
  <c r="AA17" i="18"/>
  <c r="AD145" i="10" a="1"/>
  <c r="AD145" i="10" s="1"/>
  <c r="AA3" i="19"/>
  <c r="AD181" i="10" a="1"/>
  <c r="AD181" i="10" s="1"/>
  <c r="AA14" i="14"/>
  <c r="AD67" i="10" a="1"/>
  <c r="AD67" i="10" s="1"/>
  <c r="AA24" i="19"/>
  <c r="AD202" i="10" a="1"/>
  <c r="AD202" i="10" s="1"/>
  <c r="AA7" i="16"/>
  <c r="AD110" i="10" a="1"/>
  <c r="AD110" i="10" s="1"/>
  <c r="AA23" i="14"/>
  <c r="AD76" i="10" a="1"/>
  <c r="AD76" i="10" s="1"/>
  <c r="AA22" i="12"/>
  <c r="AD25" i="10" a="1"/>
  <c r="AD25" i="10" s="1"/>
  <c r="AA16" i="15"/>
  <c r="AD94" i="10" a="1"/>
  <c r="AD94" i="10" s="1"/>
  <c r="AA16" i="18"/>
  <c r="AD144" i="10" a="1"/>
  <c r="AD144" i="10" s="1"/>
  <c r="AA2" i="12"/>
  <c r="AD5" i="10" a="1"/>
  <c r="AD5" i="10" s="1"/>
  <c r="Z23" i="12"/>
  <c r="AC26" i="10" a="1"/>
  <c r="AC26" i="10" s="1"/>
  <c r="AA21" i="13"/>
  <c r="AD49" i="10" a="1"/>
  <c r="AD49" i="10" s="1"/>
  <c r="AA6" i="14"/>
  <c r="AD59" i="10" a="1"/>
  <c r="AD59" i="10" s="1"/>
  <c r="AA6" i="19"/>
  <c r="AD184" i="10" a="1"/>
  <c r="AD184" i="10" s="1"/>
  <c r="AA14" i="19"/>
  <c r="AD192" i="10" a="1"/>
  <c r="AD192" i="10" s="1"/>
  <c r="AA23" i="15"/>
  <c r="AD101" i="10" a="1"/>
  <c r="AD101" i="10" s="1"/>
  <c r="AA15" i="12"/>
  <c r="AD18" i="10" a="1"/>
  <c r="AD18" i="10" s="1"/>
  <c r="AA6" i="15"/>
  <c r="AD84" i="10" a="1"/>
  <c r="AD84" i="10" s="1"/>
  <c r="AA14" i="15"/>
  <c r="AD92" i="10" a="1"/>
  <c r="AD92" i="10" s="1"/>
  <c r="AA24" i="12"/>
  <c r="AD27" i="10" a="1"/>
  <c r="AD27" i="10" s="1"/>
  <c r="AA23" i="16"/>
  <c r="AD126" i="10" a="1"/>
  <c r="AD126" i="10" s="1"/>
  <c r="AA20" i="16"/>
  <c r="AD123" i="10" a="1"/>
  <c r="AD123" i="10" s="1"/>
  <c r="AA3" i="12"/>
  <c r="AD6" i="10" a="1"/>
  <c r="AD6" i="10" s="1"/>
  <c r="AA22" i="19"/>
  <c r="AD200" i="10" a="1"/>
  <c r="AD200" i="10" s="1"/>
  <c r="AA4" i="14"/>
  <c r="AD57" i="10" a="1"/>
  <c r="AD57" i="10" s="1"/>
  <c r="AA12" i="14"/>
  <c r="AD65" i="10" a="1"/>
  <c r="AD65" i="10" s="1"/>
  <c r="AA15" i="19"/>
  <c r="AD193" i="10" a="1"/>
  <c r="AD193" i="10" s="1"/>
  <c r="AA20" i="18"/>
  <c r="AD148" i="10" a="1"/>
  <c r="AD148" i="10" s="1"/>
  <c r="AA6" i="18"/>
  <c r="AD134" i="10" a="1"/>
  <c r="AD134" i="10" s="1"/>
  <c r="AA15" i="13"/>
  <c r="AD43" i="10" a="1"/>
  <c r="AD43" i="10" s="1"/>
  <c r="AA16" i="16"/>
  <c r="AD119" i="10" a="1"/>
  <c r="AD119" i="10" s="1"/>
  <c r="AA19" i="19"/>
  <c r="AD197" i="10" a="1"/>
  <c r="AD197" i="10" s="1"/>
  <c r="AB19" i="19" l="1"/>
  <c r="AE197" i="10" a="1"/>
  <c r="AE197" i="10" s="1"/>
  <c r="AB20" i="16"/>
  <c r="AE123" i="10" a="1"/>
  <c r="AE123" i="10" s="1"/>
  <c r="AB21" i="13"/>
  <c r="AE49" i="10" a="1"/>
  <c r="AE49" i="10" s="1"/>
  <c r="AB3" i="19"/>
  <c r="AE181" i="10" a="1"/>
  <c r="AE181" i="10" s="1"/>
  <c r="AB10" i="18"/>
  <c r="AE138" i="10" a="1"/>
  <c r="AE138" i="10" s="1"/>
  <c r="AB9" i="13"/>
  <c r="AE37" i="10" a="1"/>
  <c r="AE37" i="10" s="1"/>
  <c r="AB14" i="16"/>
  <c r="AE117" i="10" a="1"/>
  <c r="AE117" i="10" s="1"/>
  <c r="AB18" i="15"/>
  <c r="AE96" i="10" a="1"/>
  <c r="AE96" i="10" s="1"/>
  <c r="AB9" i="20"/>
  <c r="AE162" i="10" a="1"/>
  <c r="AE162" i="10" s="1"/>
  <c r="AB25" i="16"/>
  <c r="AE128" i="10" a="1"/>
  <c r="AE128" i="10" s="1"/>
  <c r="AA7" i="12"/>
  <c r="AD10" i="10" a="1"/>
  <c r="AD10" i="10" s="1"/>
  <c r="AB7" i="20"/>
  <c r="AE160" i="10" a="1"/>
  <c r="AE160" i="10" s="1"/>
  <c r="AB20" i="19"/>
  <c r="AE198" i="10" a="1"/>
  <c r="AE198" i="10" s="1"/>
  <c r="AB2" i="16"/>
  <c r="AE105" i="10" a="1"/>
  <c r="AE105" i="10" s="1"/>
  <c r="AB26" i="16"/>
  <c r="AE129" i="10" a="1"/>
  <c r="AE129" i="10" s="1"/>
  <c r="AB24" i="14"/>
  <c r="AE77" i="10" a="1"/>
  <c r="AE77" i="10" s="1"/>
  <c r="AB7" i="15"/>
  <c r="AE85" i="10" a="1"/>
  <c r="AE85" i="10" s="1"/>
  <c r="AB14" i="20"/>
  <c r="AE167" i="10" a="1"/>
  <c r="AE167" i="10" s="1"/>
  <c r="AB16" i="19"/>
  <c r="AE194" i="10" a="1"/>
  <c r="AE194" i="10" s="1"/>
  <c r="AB6" i="20"/>
  <c r="AE159" i="10" a="1"/>
  <c r="AE159" i="10" s="1"/>
  <c r="AB16" i="16"/>
  <c r="AE119" i="10" a="1"/>
  <c r="AE119" i="10" s="1"/>
  <c r="AB23" i="16"/>
  <c r="AE126" i="10" a="1"/>
  <c r="AE126" i="10" s="1"/>
  <c r="AA23" i="12"/>
  <c r="AD26" i="10" a="1"/>
  <c r="AD26" i="10" s="1"/>
  <c r="AB17" i="18"/>
  <c r="AE145" i="10" a="1"/>
  <c r="AE145" i="10" s="1"/>
  <c r="AB11" i="12"/>
  <c r="AE14" i="10" a="1"/>
  <c r="AE14" i="10" s="1"/>
  <c r="AB11" i="15"/>
  <c r="AE89" i="10" a="1"/>
  <c r="AE89" i="10" s="1"/>
  <c r="AB9" i="15"/>
  <c r="AE87" i="10" a="1"/>
  <c r="AE87" i="10" s="1"/>
  <c r="AB19" i="20"/>
  <c r="AE172" i="10" a="1"/>
  <c r="AE172" i="10" s="1"/>
  <c r="AB19" i="16"/>
  <c r="AE122" i="10" a="1"/>
  <c r="AE122" i="10" s="1"/>
  <c r="AB2" i="18"/>
  <c r="AE130" i="10" a="1"/>
  <c r="AE130" i="10" s="1"/>
  <c r="AB17" i="15"/>
  <c r="AE95" i="10" a="1"/>
  <c r="AE95" i="10" s="1"/>
  <c r="AB20" i="15"/>
  <c r="AE98" i="10" a="1"/>
  <c r="AE98" i="10" s="1"/>
  <c r="AB14" i="13"/>
  <c r="AE42" i="10" a="1"/>
  <c r="AE42" i="10" s="1"/>
  <c r="AB4" i="20"/>
  <c r="AE157" i="10" a="1"/>
  <c r="AE157" i="10" s="1"/>
  <c r="AB3" i="13"/>
  <c r="AE31" i="10" a="1"/>
  <c r="AE31" i="10" s="1"/>
  <c r="AB12" i="15"/>
  <c r="AE90" i="10" a="1"/>
  <c r="AE90" i="10" s="1"/>
  <c r="AB11" i="14"/>
  <c r="AE64" i="10" a="1"/>
  <c r="AE64" i="10" s="1"/>
  <c r="AB21" i="15"/>
  <c r="AE99" i="10" a="1"/>
  <c r="AE99" i="10" s="1"/>
  <c r="AB8" i="15"/>
  <c r="AE86" i="10" a="1"/>
  <c r="AE86" i="10" s="1"/>
  <c r="AB8" i="18"/>
  <c r="AE136" i="10" a="1"/>
  <c r="AE136" i="10" s="1"/>
  <c r="AB15" i="13"/>
  <c r="AE43" i="10" a="1"/>
  <c r="AE43" i="10" s="1"/>
  <c r="AB24" i="12"/>
  <c r="AE27" i="10" a="1"/>
  <c r="AE27" i="10" s="1"/>
  <c r="AB2" i="12"/>
  <c r="AE5" i="10" a="1"/>
  <c r="AE5" i="10" s="1"/>
  <c r="AB16" i="20"/>
  <c r="AE169" i="10" a="1"/>
  <c r="AE169" i="10" s="1"/>
  <c r="AB5" i="14"/>
  <c r="AE58" i="10" a="1"/>
  <c r="AE58" i="10" s="1"/>
  <c r="AB26" i="14"/>
  <c r="AE79" i="10" a="1"/>
  <c r="AE79" i="10" s="1"/>
  <c r="AB9" i="12"/>
  <c r="AE12" i="10" a="1"/>
  <c r="AE12" i="10" s="1"/>
  <c r="AB4" i="18"/>
  <c r="AE132" i="10" a="1"/>
  <c r="AE132" i="10" s="1"/>
  <c r="AB2" i="13"/>
  <c r="AE30" i="10" a="1"/>
  <c r="AE30" i="10" s="1"/>
  <c r="AB4" i="12"/>
  <c r="AE7" i="10" a="1"/>
  <c r="AE7" i="10" s="1"/>
  <c r="AA6" i="12"/>
  <c r="AD9" i="10" a="1"/>
  <c r="AD9" i="10" s="1"/>
  <c r="AB13" i="12"/>
  <c r="AE16" i="10" a="1"/>
  <c r="AE16" i="10" s="1"/>
  <c r="AB19" i="15"/>
  <c r="AE97" i="10" a="1"/>
  <c r="AE97" i="10" s="1"/>
  <c r="AB26" i="13"/>
  <c r="AE54" i="10" a="1"/>
  <c r="AE54" i="10" s="1"/>
  <c r="AB20" i="20"/>
  <c r="AE173" i="10" a="1"/>
  <c r="AE173" i="10" s="1"/>
  <c r="AB22" i="16"/>
  <c r="AE125" i="10" a="1"/>
  <c r="AE125" i="10" s="1"/>
  <c r="AB13" i="16"/>
  <c r="AE116" i="10" a="1"/>
  <c r="AE116" i="10" s="1"/>
  <c r="AB3" i="14"/>
  <c r="AE56" i="10" a="1"/>
  <c r="AE56" i="10" s="1"/>
  <c r="AB22" i="15"/>
  <c r="AE100" i="10" a="1"/>
  <c r="AE100" i="10" s="1"/>
  <c r="AB21" i="19"/>
  <c r="AE199" i="10" a="1"/>
  <c r="AE199" i="10" s="1"/>
  <c r="AB6" i="18"/>
  <c r="AE134" i="10" a="1"/>
  <c r="AE134" i="10" s="1"/>
  <c r="AB14" i="15"/>
  <c r="AE92" i="10" a="1"/>
  <c r="AE92" i="10" s="1"/>
  <c r="AB16" i="18"/>
  <c r="AE144" i="10" a="1"/>
  <c r="AE144" i="10" s="1"/>
  <c r="AB25" i="12"/>
  <c r="AE28" i="10" a="1"/>
  <c r="AE28" i="10" s="1"/>
  <c r="AB2" i="14"/>
  <c r="AE55" i="10" a="1"/>
  <c r="AE55" i="10" s="1"/>
  <c r="AB16" i="14"/>
  <c r="AE69" i="10" a="1"/>
  <c r="AE69" i="10" s="1"/>
  <c r="AB24" i="16"/>
  <c r="AE127" i="10" a="1"/>
  <c r="AE127" i="10" s="1"/>
  <c r="AB22" i="20"/>
  <c r="AE175" i="10" a="1"/>
  <c r="AE175" i="10" s="1"/>
  <c r="AB25" i="13"/>
  <c r="AE53" i="10" a="1"/>
  <c r="AE53" i="10" s="1"/>
  <c r="AB20" i="13"/>
  <c r="AE48" i="10" a="1"/>
  <c r="AE48" i="10" s="1"/>
  <c r="AB10" i="16"/>
  <c r="AE113" i="10" a="1"/>
  <c r="AE113" i="10" s="1"/>
  <c r="AB21" i="16"/>
  <c r="AE124" i="10" a="1"/>
  <c r="AE124" i="10" s="1"/>
  <c r="AB26" i="19"/>
  <c r="AE204" i="10" a="1"/>
  <c r="AE204" i="10" s="1"/>
  <c r="AB2" i="20"/>
  <c r="AE155" i="10" a="1"/>
  <c r="AE155" i="10" s="1"/>
  <c r="AB19" i="18"/>
  <c r="AE147" i="10" a="1"/>
  <c r="AE147" i="10" s="1"/>
  <c r="AB23" i="20"/>
  <c r="AE176" i="10" a="1"/>
  <c r="AE176" i="10" s="1"/>
  <c r="AB18" i="12"/>
  <c r="AE21" i="10" a="1"/>
  <c r="AE21" i="10" s="1"/>
  <c r="AB18" i="13"/>
  <c r="AE46" i="10" a="1"/>
  <c r="AE46" i="10" s="1"/>
  <c r="AB20" i="14"/>
  <c r="AE73" i="10" a="1"/>
  <c r="AE73" i="10" s="1"/>
  <c r="AB18" i="14"/>
  <c r="AE71" i="10" a="1"/>
  <c r="AE71" i="10" s="1"/>
  <c r="AB20" i="18"/>
  <c r="AE148" i="10" a="1"/>
  <c r="AE148" i="10" s="1"/>
  <c r="AB6" i="15"/>
  <c r="AE84" i="10" a="1"/>
  <c r="AE84" i="10" s="1"/>
  <c r="AB16" i="15"/>
  <c r="AE94" i="10" a="1"/>
  <c r="AE94" i="10" s="1"/>
  <c r="AB16" i="13"/>
  <c r="AE44" i="10" a="1"/>
  <c r="AE44" i="10" s="1"/>
  <c r="AB19" i="13"/>
  <c r="AE47" i="10" a="1"/>
  <c r="AE47" i="10" s="1"/>
  <c r="AB15" i="14"/>
  <c r="AE68" i="10" a="1"/>
  <c r="AE68" i="10" s="1"/>
  <c r="AB4" i="15"/>
  <c r="AE82" i="10" a="1"/>
  <c r="AE82" i="10" s="1"/>
  <c r="AB4" i="19"/>
  <c r="AE182" i="10" a="1"/>
  <c r="AE182" i="10" s="1"/>
  <c r="AB24" i="18"/>
  <c r="AE152" i="10" a="1"/>
  <c r="AE152" i="10" s="1"/>
  <c r="AB10" i="20"/>
  <c r="AE163" i="10" a="1"/>
  <c r="AE163" i="10" s="1"/>
  <c r="AB18" i="19"/>
  <c r="AE196" i="10" a="1"/>
  <c r="AE196" i="10" s="1"/>
  <c r="AB25" i="15"/>
  <c r="AE103" i="10" a="1"/>
  <c r="AE103" i="10" s="1"/>
  <c r="AB23" i="13"/>
  <c r="AE51" i="10" a="1"/>
  <c r="AE51" i="10" s="1"/>
  <c r="AB26" i="15"/>
  <c r="AE104" i="10" a="1"/>
  <c r="AE104" i="10" s="1"/>
  <c r="AB4" i="13"/>
  <c r="AE32" i="10" a="1"/>
  <c r="AE32" i="10" s="1"/>
  <c r="AB12" i="18"/>
  <c r="AE140" i="10" a="1"/>
  <c r="AE140" i="10" s="1"/>
  <c r="AB3" i="20"/>
  <c r="AE156" i="10" a="1"/>
  <c r="AE156" i="10" s="1"/>
  <c r="AB9" i="14"/>
  <c r="AE62" i="10" a="1"/>
  <c r="AE62" i="10" s="1"/>
  <c r="AB5" i="15"/>
  <c r="AE83" i="10" a="1"/>
  <c r="AE83" i="10" s="1"/>
  <c r="AB15" i="20"/>
  <c r="AE168" i="10" a="1"/>
  <c r="AE168" i="10" s="1"/>
  <c r="AB15" i="19"/>
  <c r="AE193" i="10" a="1"/>
  <c r="AE193" i="10" s="1"/>
  <c r="AB15" i="12"/>
  <c r="AE18" i="10" a="1"/>
  <c r="AE18" i="10" s="1"/>
  <c r="AB22" i="12"/>
  <c r="AE25" i="10" a="1"/>
  <c r="AE25" i="10" s="1"/>
  <c r="AB7" i="13"/>
  <c r="AE35" i="10" a="1"/>
  <c r="AE35" i="10" s="1"/>
  <c r="AB10" i="19"/>
  <c r="AE188" i="10" a="1"/>
  <c r="AE188" i="10" s="1"/>
  <c r="AB8" i="16"/>
  <c r="AE111" i="10" a="1"/>
  <c r="AE111" i="10" s="1"/>
  <c r="AB9" i="19"/>
  <c r="AE187" i="10" a="1"/>
  <c r="AE187" i="10" s="1"/>
  <c r="AB17" i="19"/>
  <c r="AE195" i="10" a="1"/>
  <c r="AE195" i="10" s="1"/>
  <c r="AB19" i="14"/>
  <c r="AE72" i="10" a="1"/>
  <c r="AE72" i="10" s="1"/>
  <c r="AB11" i="16"/>
  <c r="AE114" i="10" a="1"/>
  <c r="AE114" i="10" s="1"/>
  <c r="AB2" i="15"/>
  <c r="AE80" i="10" a="1"/>
  <c r="AE80" i="10" s="1"/>
  <c r="AB24" i="15"/>
  <c r="AE102" i="10" a="1"/>
  <c r="AE102" i="10" s="1"/>
  <c r="AB9" i="16"/>
  <c r="AE112" i="10" a="1"/>
  <c r="AE112" i="10" s="1"/>
  <c r="AB13" i="14"/>
  <c r="AE66" i="10" a="1"/>
  <c r="AE66" i="10" s="1"/>
  <c r="AB12" i="13"/>
  <c r="AE40" i="10" a="1"/>
  <c r="AE40" i="10" s="1"/>
  <c r="AB3" i="15"/>
  <c r="AE81" i="10" a="1"/>
  <c r="AE81" i="10" s="1"/>
  <c r="AB13" i="19"/>
  <c r="AE191" i="10" a="1"/>
  <c r="AE191" i="10" s="1"/>
  <c r="AB5" i="20"/>
  <c r="AE158" i="10" a="1"/>
  <c r="AE158" i="10" s="1"/>
  <c r="AB5" i="19"/>
  <c r="AE183" i="10" a="1"/>
  <c r="AE183" i="10" s="1"/>
  <c r="AB6" i="13"/>
  <c r="AE34" i="10" a="1"/>
  <c r="AE34" i="10" s="1"/>
  <c r="AB3" i="18"/>
  <c r="AE131" i="10" a="1"/>
  <c r="AE131" i="10" s="1"/>
  <c r="AB17" i="13"/>
  <c r="AE45" i="10" a="1"/>
  <c r="AE45" i="10" s="1"/>
  <c r="AB6" i="16"/>
  <c r="AE109" i="10" a="1"/>
  <c r="AE109" i="10" s="1"/>
  <c r="AB10" i="15"/>
  <c r="AE88" i="10" a="1"/>
  <c r="AE88" i="10" s="1"/>
  <c r="AB23" i="14"/>
  <c r="AE76" i="10" a="1"/>
  <c r="AE76" i="10" s="1"/>
  <c r="AB18" i="20"/>
  <c r="AE171" i="10" a="1"/>
  <c r="AE171" i="10" s="1"/>
  <c r="AB24" i="13"/>
  <c r="AE52" i="10" a="1"/>
  <c r="AE52" i="10" s="1"/>
  <c r="AB22" i="13"/>
  <c r="AE50" i="10" a="1"/>
  <c r="AE50" i="10" s="1"/>
  <c r="AB13" i="20"/>
  <c r="AE166" i="10" a="1"/>
  <c r="AE166" i="10" s="1"/>
  <c r="AB26" i="20"/>
  <c r="AE179" i="10" a="1"/>
  <c r="AE179" i="10" s="1"/>
  <c r="AB3" i="16"/>
  <c r="AE106" i="10" a="1"/>
  <c r="AE106" i="10" s="1"/>
  <c r="AB5" i="18"/>
  <c r="AE133" i="10" a="1"/>
  <c r="AE133" i="10" s="1"/>
  <c r="AB2" i="19"/>
  <c r="AE180" i="10" a="1"/>
  <c r="AE180" i="10" s="1"/>
  <c r="AB8" i="19"/>
  <c r="AE186" i="10" a="1"/>
  <c r="AE186" i="10" s="1"/>
  <c r="AB26" i="12"/>
  <c r="AE29" i="10" a="1"/>
  <c r="AE29" i="10" s="1"/>
  <c r="AB4" i="14"/>
  <c r="AE57" i="10" a="1"/>
  <c r="AE57" i="10" s="1"/>
  <c r="AB14" i="19"/>
  <c r="AE192" i="10" a="1"/>
  <c r="AE192" i="10" s="1"/>
  <c r="AB7" i="16"/>
  <c r="AE110" i="10" a="1"/>
  <c r="AE110" i="10" s="1"/>
  <c r="AB11" i="18"/>
  <c r="AE139" i="10" a="1"/>
  <c r="AE139" i="10" s="1"/>
  <c r="AB23" i="19"/>
  <c r="AE201" i="10" a="1"/>
  <c r="AE201" i="10" s="1"/>
  <c r="AB5" i="12"/>
  <c r="AE8" i="10" a="1"/>
  <c r="AE8" i="10" s="1"/>
  <c r="AB12" i="20"/>
  <c r="AE165" i="10" a="1"/>
  <c r="AE165" i="10" s="1"/>
  <c r="AB5" i="16"/>
  <c r="AE108" i="10" a="1"/>
  <c r="AE108" i="10" s="1"/>
  <c r="AB8" i="14"/>
  <c r="AE61" i="10" a="1"/>
  <c r="AE61" i="10" s="1"/>
  <c r="AB13" i="15"/>
  <c r="AE91" i="10" a="1"/>
  <c r="AE91" i="10" s="1"/>
  <c r="AB23" i="18"/>
  <c r="AE151" i="10" a="1"/>
  <c r="AE151" i="10" s="1"/>
  <c r="AB17" i="16"/>
  <c r="AE120" i="10" a="1"/>
  <c r="AE120" i="10" s="1"/>
  <c r="AB10" i="14"/>
  <c r="AE63" i="10" a="1"/>
  <c r="AE63" i="10" s="1"/>
  <c r="AB25" i="19"/>
  <c r="AE203" i="10" a="1"/>
  <c r="AE203" i="10" s="1"/>
  <c r="AB8" i="13"/>
  <c r="AE36" i="10" a="1"/>
  <c r="AE36" i="10" s="1"/>
  <c r="AB25" i="20"/>
  <c r="AE178" i="10" a="1"/>
  <c r="AE178" i="10" s="1"/>
  <c r="AB10" i="12"/>
  <c r="AE13" i="10" a="1"/>
  <c r="AE13" i="10" s="1"/>
  <c r="AB12" i="16"/>
  <c r="AE115" i="10" a="1"/>
  <c r="AE115" i="10" s="1"/>
  <c r="AB9" i="18"/>
  <c r="AE137" i="10" a="1"/>
  <c r="AE137" i="10" s="1"/>
  <c r="AB11" i="13"/>
  <c r="AE39" i="10" a="1"/>
  <c r="AE39" i="10" s="1"/>
  <c r="AB12" i="14"/>
  <c r="AE65" i="10" a="1"/>
  <c r="AE65" i="10" s="1"/>
  <c r="AB22" i="19"/>
  <c r="AE200" i="10" a="1"/>
  <c r="AE200" i="10" s="1"/>
  <c r="AB6" i="19"/>
  <c r="AE184" i="10" a="1"/>
  <c r="AE184" i="10" s="1"/>
  <c r="AB24" i="19"/>
  <c r="AE202" i="10" a="1"/>
  <c r="AE202" i="10" s="1"/>
  <c r="AB10" i="13"/>
  <c r="AE38" i="10" a="1"/>
  <c r="AE38" i="10" s="1"/>
  <c r="AB13" i="13"/>
  <c r="AE41" i="10" a="1"/>
  <c r="AE41" i="10" s="1"/>
  <c r="AB22" i="14"/>
  <c r="AE75" i="10" a="1"/>
  <c r="AE75" i="10" s="1"/>
  <c r="AB8" i="20"/>
  <c r="AE161" i="10" a="1"/>
  <c r="AE161" i="10" s="1"/>
  <c r="AB13" i="18"/>
  <c r="AE141" i="10" a="1"/>
  <c r="AE141" i="10" s="1"/>
  <c r="AB4" i="16"/>
  <c r="AE107" i="10" a="1"/>
  <c r="AE107" i="10" s="1"/>
  <c r="AB17" i="14"/>
  <c r="AE70" i="10" a="1"/>
  <c r="AE70" i="10" s="1"/>
  <c r="AA8" i="12"/>
  <c r="AD11" i="10" a="1"/>
  <c r="AD11" i="10" s="1"/>
  <c r="AB12" i="12"/>
  <c r="AE15" i="10" a="1"/>
  <c r="AE15" i="10" s="1"/>
  <c r="AB17" i="20"/>
  <c r="AE170" i="10" a="1"/>
  <c r="AE170" i="10" s="1"/>
  <c r="AB15" i="15"/>
  <c r="AE93" i="10" a="1"/>
  <c r="AE93" i="10" s="1"/>
  <c r="AB15" i="16"/>
  <c r="AE118" i="10" a="1"/>
  <c r="AE118" i="10" s="1"/>
  <c r="AB21" i="18"/>
  <c r="AE149" i="10" a="1"/>
  <c r="AE149" i="10" s="1"/>
  <c r="AA17" i="12"/>
  <c r="AD20" i="10" a="1"/>
  <c r="AD20" i="10" s="1"/>
  <c r="AB16" i="12"/>
  <c r="AE19" i="10" a="1"/>
  <c r="AE19" i="10" s="1"/>
  <c r="AB21" i="12"/>
  <c r="AE24" i="10" a="1"/>
  <c r="AE24" i="10" s="1"/>
  <c r="AB7" i="14"/>
  <c r="AE60" i="10" a="1"/>
  <c r="AE60" i="10" s="1"/>
  <c r="AB7" i="19"/>
  <c r="AE185" i="10" a="1"/>
  <c r="AE185" i="10" s="1"/>
  <c r="AB3" i="12"/>
  <c r="AE6" i="10" a="1"/>
  <c r="AE6" i="10" s="1"/>
  <c r="AB6" i="14"/>
  <c r="AE59" i="10" a="1"/>
  <c r="AE59" i="10" s="1"/>
  <c r="AB14" i="14"/>
  <c r="AE67" i="10" a="1"/>
  <c r="AE67" i="10" s="1"/>
  <c r="AB14" i="12"/>
  <c r="AE17" i="10" a="1"/>
  <c r="AE17" i="10" s="1"/>
  <c r="AB7" i="18"/>
  <c r="AE135" i="10" a="1"/>
  <c r="AE135" i="10" s="1"/>
  <c r="AB21" i="20"/>
  <c r="AE174" i="10" a="1"/>
  <c r="AE174" i="10" s="1"/>
  <c r="AB14" i="18"/>
  <c r="AE142" i="10" a="1"/>
  <c r="AE142" i="10" s="1"/>
  <c r="AB21" i="14"/>
  <c r="AE74" i="10" a="1"/>
  <c r="AE74" i="10" s="1"/>
  <c r="AB22" i="18"/>
  <c r="AE150" i="10" a="1"/>
  <c r="AE150" i="10" s="1"/>
  <c r="AB24" i="20"/>
  <c r="AE177" i="10" a="1"/>
  <c r="AE177" i="10" s="1"/>
  <c r="AB25" i="18"/>
  <c r="AE153" i="10" a="1"/>
  <c r="AE153" i="10" s="1"/>
  <c r="AB18" i="16"/>
  <c r="AE121" i="10" a="1"/>
  <c r="AE121" i="10" s="1"/>
  <c r="AB25" i="14"/>
  <c r="AE78" i="10" a="1"/>
  <c r="AE78" i="10" s="1"/>
  <c r="AB15" i="18"/>
  <c r="AE143" i="10" a="1"/>
  <c r="AE143" i="10" s="1"/>
  <c r="AB12" i="19"/>
  <c r="AE190" i="10" a="1"/>
  <c r="AE190" i="10" s="1"/>
  <c r="AB11" i="19"/>
  <c r="AE189" i="10" a="1"/>
  <c r="AE189" i="10" s="1"/>
  <c r="AB5" i="13"/>
  <c r="AE33" i="10" a="1"/>
  <c r="AE33" i="10" s="1"/>
  <c r="AB11" i="20"/>
  <c r="AE164" i="10" a="1"/>
  <c r="AE164" i="10" s="1"/>
  <c r="AB20" i="12"/>
  <c r="AE23" i="10" a="1"/>
  <c r="AE23" i="10" s="1"/>
  <c r="AB18" i="18"/>
  <c r="AE146" i="10" a="1"/>
  <c r="AE146" i="10" s="1"/>
  <c r="AB23" i="15"/>
  <c r="AE101" i="10" a="1"/>
  <c r="AE101" i="10" s="1"/>
  <c r="AB19" i="12"/>
  <c r="AE22" i="10" a="1"/>
  <c r="AE22" i="10" s="1"/>
  <c r="AB26" i="18"/>
  <c r="AE154" i="10" a="1"/>
  <c r="AE154" i="10" s="1"/>
  <c r="AC25" i="14" l="1"/>
  <c r="AF78" i="10" a="1"/>
  <c r="AF78" i="10" s="1"/>
  <c r="AC8" i="13"/>
  <c r="AF36" i="10" a="1"/>
  <c r="AF36" i="10" s="1"/>
  <c r="AC11" i="16"/>
  <c r="AF114" i="10" a="1"/>
  <c r="AF114" i="10" s="1"/>
  <c r="AC15" i="20"/>
  <c r="AF168" i="10" a="1"/>
  <c r="AF168" i="10" s="1"/>
  <c r="AC10" i="20"/>
  <c r="AF163" i="10" a="1"/>
  <c r="AF163" i="10" s="1"/>
  <c r="AC18" i="14"/>
  <c r="AF71" i="10" a="1"/>
  <c r="AF71" i="10" s="1"/>
  <c r="AC20" i="13"/>
  <c r="AF48" i="10" a="1"/>
  <c r="AF48" i="10" s="1"/>
  <c r="AC21" i="19"/>
  <c r="AF199" i="10" a="1"/>
  <c r="AF199" i="10" s="1"/>
  <c r="AC4" i="12"/>
  <c r="AF7" i="10" a="1"/>
  <c r="AF7" i="10" s="1"/>
  <c r="AC8" i="18"/>
  <c r="AF136" i="10" a="1"/>
  <c r="AF136" i="10" s="1"/>
  <c r="AC2" i="18"/>
  <c r="AF130" i="10" a="1"/>
  <c r="AF130" i="10" s="1"/>
  <c r="AC6" i="20"/>
  <c r="AF159" i="10" a="1"/>
  <c r="AF159" i="10" s="1"/>
  <c r="AC25" i="16"/>
  <c r="AF128" i="10" a="1"/>
  <c r="AF128" i="10" s="1"/>
  <c r="AC19" i="12"/>
  <c r="AF22" i="10" a="1"/>
  <c r="AF22" i="10" s="1"/>
  <c r="AC18" i="16"/>
  <c r="AF121" i="10" a="1"/>
  <c r="AF121" i="10" s="1"/>
  <c r="AC6" i="14"/>
  <c r="AF59" i="10" a="1"/>
  <c r="AF59" i="10" s="1"/>
  <c r="AC17" i="20"/>
  <c r="AF170" i="10" a="1"/>
  <c r="AF170" i="10" s="1"/>
  <c r="AC24" i="19"/>
  <c r="AF202" i="10" a="1"/>
  <c r="AF202" i="10" s="1"/>
  <c r="AC25" i="19"/>
  <c r="AF203" i="10" a="1"/>
  <c r="AF203" i="10" s="1"/>
  <c r="AC11" i="18"/>
  <c r="AF139" i="10" a="1"/>
  <c r="AF139" i="10" s="1"/>
  <c r="AC13" i="20"/>
  <c r="AF166" i="10" a="1"/>
  <c r="AF166" i="10" s="1"/>
  <c r="AC5" i="19"/>
  <c r="AF183" i="10" a="1"/>
  <c r="AF183" i="10" s="1"/>
  <c r="AC19" i="14"/>
  <c r="AF72" i="10" a="1"/>
  <c r="AF72" i="10" s="1"/>
  <c r="AC5" i="15"/>
  <c r="AF83" i="10" a="1"/>
  <c r="AF83" i="10" s="1"/>
  <c r="AC24" i="18"/>
  <c r="AF152" i="10" a="1"/>
  <c r="AF152" i="10" s="1"/>
  <c r="AC20" i="14"/>
  <c r="AF73" i="10" a="1"/>
  <c r="AF73" i="10" s="1"/>
  <c r="AC25" i="13"/>
  <c r="AF53" i="10" a="1"/>
  <c r="AF53" i="10" s="1"/>
  <c r="AC22" i="15"/>
  <c r="AF100" i="10" a="1"/>
  <c r="AF100" i="10" s="1"/>
  <c r="AC2" i="13"/>
  <c r="AF30" i="10" a="1"/>
  <c r="AF30" i="10" s="1"/>
  <c r="AC8" i="15"/>
  <c r="AF86" i="10" a="1"/>
  <c r="AF86" i="10" s="1"/>
  <c r="AC19" i="16"/>
  <c r="AF122" i="10" a="1"/>
  <c r="AF122" i="10" s="1"/>
  <c r="AC16" i="19"/>
  <c r="AF194" i="10" a="1"/>
  <c r="AF194" i="10" s="1"/>
  <c r="AC9" i="20"/>
  <c r="AF162" i="10" a="1"/>
  <c r="AF162" i="10" s="1"/>
  <c r="AC15" i="15"/>
  <c r="AF93" i="10" a="1"/>
  <c r="AF93" i="10" s="1"/>
  <c r="AC23" i="15"/>
  <c r="AF101" i="10" a="1"/>
  <c r="AF101" i="10" s="1"/>
  <c r="AC25" i="18"/>
  <c r="AF153" i="10" a="1"/>
  <c r="AF153" i="10" s="1"/>
  <c r="AC3" i="12"/>
  <c r="AF6" i="10" a="1"/>
  <c r="AF6" i="10" s="1"/>
  <c r="AC12" i="12"/>
  <c r="AF15" i="10" a="1"/>
  <c r="AF15" i="10" s="1"/>
  <c r="AC6" i="19"/>
  <c r="AF184" i="10" a="1"/>
  <c r="AF184" i="10" s="1"/>
  <c r="AC10" i="14"/>
  <c r="AF63" i="10" a="1"/>
  <c r="AF63" i="10" s="1"/>
  <c r="AC7" i="16"/>
  <c r="AF110" i="10" a="1"/>
  <c r="AF110" i="10" s="1"/>
  <c r="AC22" i="13"/>
  <c r="AF50" i="10" a="1"/>
  <c r="AF50" i="10" s="1"/>
  <c r="AC5" i="20"/>
  <c r="AF158" i="10" a="1"/>
  <c r="AF158" i="10" s="1"/>
  <c r="AC17" i="19"/>
  <c r="AF195" i="10" a="1"/>
  <c r="AF195" i="10" s="1"/>
  <c r="AC9" i="14"/>
  <c r="AF62" i="10" a="1"/>
  <c r="AF62" i="10" s="1"/>
  <c r="AC4" i="19"/>
  <c r="AF182" i="10" a="1"/>
  <c r="AF182" i="10" s="1"/>
  <c r="AC18" i="13"/>
  <c r="AF46" i="10" a="1"/>
  <c r="AF46" i="10" s="1"/>
  <c r="AC22" i="20"/>
  <c r="AF175" i="10" a="1"/>
  <c r="AF175" i="10" s="1"/>
  <c r="AC3" i="14"/>
  <c r="AF56" i="10" a="1"/>
  <c r="AF56" i="10" s="1"/>
  <c r="AC4" i="18"/>
  <c r="AF132" i="10" a="1"/>
  <c r="AF132" i="10" s="1"/>
  <c r="AC21" i="15"/>
  <c r="AF99" i="10" a="1"/>
  <c r="AF99" i="10" s="1"/>
  <c r="AC19" i="20"/>
  <c r="AF172" i="10" a="1"/>
  <c r="AF172" i="10" s="1"/>
  <c r="AC14" i="20"/>
  <c r="AF167" i="10" a="1"/>
  <c r="AF167" i="10" s="1"/>
  <c r="AC18" i="15"/>
  <c r="AF96" i="10" a="1"/>
  <c r="AF96" i="10" s="1"/>
  <c r="AC18" i="18"/>
  <c r="AF146" i="10" a="1"/>
  <c r="AF146" i="10" s="1"/>
  <c r="AC24" i="20"/>
  <c r="AF177" i="10" a="1"/>
  <c r="AF177" i="10" s="1"/>
  <c r="AC7" i="19"/>
  <c r="AF185" i="10" a="1"/>
  <c r="AF185" i="10" s="1"/>
  <c r="AB8" i="12"/>
  <c r="AE11" i="10" a="1"/>
  <c r="AE11" i="10" s="1"/>
  <c r="AC22" i="19"/>
  <c r="AF200" i="10" a="1"/>
  <c r="AF200" i="10" s="1"/>
  <c r="AC17" i="16"/>
  <c r="AF120" i="10" a="1"/>
  <c r="AF120" i="10" s="1"/>
  <c r="AC14" i="19"/>
  <c r="AF192" i="10" a="1"/>
  <c r="AF192" i="10" s="1"/>
  <c r="AC24" i="13"/>
  <c r="AF52" i="10" a="1"/>
  <c r="AF52" i="10" s="1"/>
  <c r="AC13" i="19"/>
  <c r="AF191" i="10" a="1"/>
  <c r="AF191" i="10" s="1"/>
  <c r="AC9" i="19"/>
  <c r="AF187" i="10" a="1"/>
  <c r="AF187" i="10" s="1"/>
  <c r="AC3" i="20"/>
  <c r="AF156" i="10" a="1"/>
  <c r="AF156" i="10" s="1"/>
  <c r="AC4" i="15"/>
  <c r="AF82" i="10" a="1"/>
  <c r="AF82" i="10" s="1"/>
  <c r="AC18" i="12"/>
  <c r="AF21" i="10" a="1"/>
  <c r="AF21" i="10" s="1"/>
  <c r="AC24" i="16"/>
  <c r="AF127" i="10" a="1"/>
  <c r="AF127" i="10" s="1"/>
  <c r="AC13" i="16"/>
  <c r="AF116" i="10" a="1"/>
  <c r="AF116" i="10" s="1"/>
  <c r="AC9" i="12"/>
  <c r="AF12" i="10" a="1"/>
  <c r="AF12" i="10" s="1"/>
  <c r="AC11" i="14"/>
  <c r="AF64" i="10" a="1"/>
  <c r="AF64" i="10" s="1"/>
  <c r="AC9" i="15"/>
  <c r="AF87" i="10" a="1"/>
  <c r="AF87" i="10" s="1"/>
  <c r="AC7" i="15"/>
  <c r="AF85" i="10" a="1"/>
  <c r="AF85" i="10" s="1"/>
  <c r="AC14" i="16"/>
  <c r="AF117" i="10" a="1"/>
  <c r="AF117" i="10" s="1"/>
  <c r="AC14" i="14"/>
  <c r="AF67" i="10" a="1"/>
  <c r="AF67" i="10" s="1"/>
  <c r="AC26" i="20"/>
  <c r="AF179" i="10" a="1"/>
  <c r="AF179" i="10" s="1"/>
  <c r="AC20" i="12"/>
  <c r="AF23" i="10" a="1"/>
  <c r="AF23" i="10" s="1"/>
  <c r="AC22" i="18"/>
  <c r="AF150" i="10" a="1"/>
  <c r="AF150" i="10" s="1"/>
  <c r="AC7" i="14"/>
  <c r="AF60" i="10" a="1"/>
  <c r="AF60" i="10" s="1"/>
  <c r="AC17" i="14"/>
  <c r="AF70" i="10" a="1"/>
  <c r="AF70" i="10" s="1"/>
  <c r="AC12" i="14"/>
  <c r="AF65" i="10" a="1"/>
  <c r="AF65" i="10" s="1"/>
  <c r="AC23" i="18"/>
  <c r="AF151" i="10" a="1"/>
  <c r="AF151" i="10" s="1"/>
  <c r="AC4" i="14"/>
  <c r="AF57" i="10" a="1"/>
  <c r="AF57" i="10" s="1"/>
  <c r="AC18" i="20"/>
  <c r="AF171" i="10" a="1"/>
  <c r="AF171" i="10" s="1"/>
  <c r="AC3" i="15"/>
  <c r="AF81" i="10" a="1"/>
  <c r="AF81" i="10" s="1"/>
  <c r="AC8" i="16"/>
  <c r="AF111" i="10" a="1"/>
  <c r="AF111" i="10" s="1"/>
  <c r="AC12" i="18"/>
  <c r="AF140" i="10" a="1"/>
  <c r="AF140" i="10" s="1"/>
  <c r="AC15" i="14"/>
  <c r="AF68" i="10" a="1"/>
  <c r="AF68" i="10" s="1"/>
  <c r="AC23" i="20"/>
  <c r="AF176" i="10" a="1"/>
  <c r="AF176" i="10" s="1"/>
  <c r="AC16" i="14"/>
  <c r="AF69" i="10" a="1"/>
  <c r="AF69" i="10" s="1"/>
  <c r="AC22" i="16"/>
  <c r="AF125" i="10" a="1"/>
  <c r="AF125" i="10" s="1"/>
  <c r="AC26" i="14"/>
  <c r="AF79" i="10" a="1"/>
  <c r="AF79" i="10" s="1"/>
  <c r="AC12" i="15"/>
  <c r="AF90" i="10" a="1"/>
  <c r="AF90" i="10" s="1"/>
  <c r="AC11" i="15"/>
  <c r="AF89" i="10" a="1"/>
  <c r="AF89" i="10" s="1"/>
  <c r="AC24" i="14"/>
  <c r="AF77" i="10" a="1"/>
  <c r="AF77" i="10" s="1"/>
  <c r="AC9" i="13"/>
  <c r="AF37" i="10" a="1"/>
  <c r="AF37" i="10" s="1"/>
  <c r="AC10" i="13"/>
  <c r="AF38" i="10" a="1"/>
  <c r="AF38" i="10" s="1"/>
  <c r="AC11" i="20"/>
  <c r="AF164" i="10" a="1"/>
  <c r="AF164" i="10" s="1"/>
  <c r="AC21" i="14"/>
  <c r="AF74" i="10" a="1"/>
  <c r="AF74" i="10" s="1"/>
  <c r="AC21" i="12"/>
  <c r="AF24" i="10" a="1"/>
  <c r="AF24" i="10" s="1"/>
  <c r="AC4" i="16"/>
  <c r="AF107" i="10" a="1"/>
  <c r="AF107" i="10" s="1"/>
  <c r="AC11" i="13"/>
  <c r="AF39" i="10" a="1"/>
  <c r="AF39" i="10" s="1"/>
  <c r="AC13" i="15"/>
  <c r="AF91" i="10" a="1"/>
  <c r="AF91" i="10" s="1"/>
  <c r="AC26" i="12"/>
  <c r="AF29" i="10" a="1"/>
  <c r="AF29" i="10" s="1"/>
  <c r="AC23" i="14"/>
  <c r="AF76" i="10" a="1"/>
  <c r="AF76" i="10" s="1"/>
  <c r="AC12" i="13"/>
  <c r="AF40" i="10" a="1"/>
  <c r="AF40" i="10" s="1"/>
  <c r="AC10" i="19"/>
  <c r="AF188" i="10" a="1"/>
  <c r="AF188" i="10" s="1"/>
  <c r="AC4" i="13"/>
  <c r="AF32" i="10" a="1"/>
  <c r="AF32" i="10" s="1"/>
  <c r="AC19" i="13"/>
  <c r="AF47" i="10" a="1"/>
  <c r="AF47" i="10" s="1"/>
  <c r="AC19" i="18"/>
  <c r="AF147" i="10" a="1"/>
  <c r="AF147" i="10" s="1"/>
  <c r="AC2" i="14"/>
  <c r="AF55" i="10" a="1"/>
  <c r="AF55" i="10" s="1"/>
  <c r="AC20" i="20"/>
  <c r="AF173" i="10" a="1"/>
  <c r="AF173" i="10" s="1"/>
  <c r="AC5" i="14"/>
  <c r="AF58" i="10" a="1"/>
  <c r="AF58" i="10" s="1"/>
  <c r="AC3" i="13"/>
  <c r="AF31" i="10" a="1"/>
  <c r="AF31" i="10" s="1"/>
  <c r="AC11" i="12"/>
  <c r="AF14" i="10" a="1"/>
  <c r="AF14" i="10" s="1"/>
  <c r="AC26" i="16"/>
  <c r="AF129" i="10" a="1"/>
  <c r="AF129" i="10" s="1"/>
  <c r="AC10" i="18"/>
  <c r="AF138" i="10" a="1"/>
  <c r="AF138" i="10" s="1"/>
  <c r="AC26" i="18"/>
  <c r="AF154" i="10" a="1"/>
  <c r="AF154" i="10" s="1"/>
  <c r="AC23" i="19"/>
  <c r="AF201" i="10" a="1"/>
  <c r="AF201" i="10" s="1"/>
  <c r="AC5" i="13"/>
  <c r="AF33" i="10" a="1"/>
  <c r="AF33" i="10" s="1"/>
  <c r="AC14" i="18"/>
  <c r="AF142" i="10" a="1"/>
  <c r="AF142" i="10" s="1"/>
  <c r="AC16" i="12"/>
  <c r="AF19" i="10" a="1"/>
  <c r="AF19" i="10" s="1"/>
  <c r="AC13" i="18"/>
  <c r="AF141" i="10" a="1"/>
  <c r="AF141" i="10" s="1"/>
  <c r="AC9" i="18"/>
  <c r="AF137" i="10" a="1"/>
  <c r="AF137" i="10" s="1"/>
  <c r="AC8" i="14"/>
  <c r="AF61" i="10" a="1"/>
  <c r="AF61" i="10" s="1"/>
  <c r="AC8" i="19"/>
  <c r="AF186" i="10" a="1"/>
  <c r="AF186" i="10" s="1"/>
  <c r="AC10" i="15"/>
  <c r="AF88" i="10" a="1"/>
  <c r="AF88" i="10" s="1"/>
  <c r="AC13" i="14"/>
  <c r="AF66" i="10" a="1"/>
  <c r="AF66" i="10" s="1"/>
  <c r="AC7" i="13"/>
  <c r="AF35" i="10" a="1"/>
  <c r="AF35" i="10" s="1"/>
  <c r="AC26" i="15"/>
  <c r="AF104" i="10" a="1"/>
  <c r="AF104" i="10" s="1"/>
  <c r="AC16" i="13"/>
  <c r="AF44" i="10" a="1"/>
  <c r="AF44" i="10" s="1"/>
  <c r="AC2" i="20"/>
  <c r="AF155" i="10" a="1"/>
  <c r="AF155" i="10" s="1"/>
  <c r="AC25" i="12"/>
  <c r="AF28" i="10" a="1"/>
  <c r="AF28" i="10" s="1"/>
  <c r="AC26" i="13"/>
  <c r="AF54" i="10" a="1"/>
  <c r="AF54" i="10" s="1"/>
  <c r="AC16" i="20"/>
  <c r="AF169" i="10" a="1"/>
  <c r="AF169" i="10" s="1"/>
  <c r="AC4" i="20"/>
  <c r="AF157" i="10" a="1"/>
  <c r="AF157" i="10" s="1"/>
  <c r="AC17" i="18"/>
  <c r="AF145" i="10" a="1"/>
  <c r="AF145" i="10" s="1"/>
  <c r="AC2" i="16"/>
  <c r="AF105" i="10" a="1"/>
  <c r="AF105" i="10" s="1"/>
  <c r="AC3" i="19"/>
  <c r="AF181" i="10" a="1"/>
  <c r="AF181" i="10" s="1"/>
  <c r="AC11" i="19"/>
  <c r="AF189" i="10" a="1"/>
  <c r="AF189" i="10" s="1"/>
  <c r="AC21" i="20"/>
  <c r="AF174" i="10" a="1"/>
  <c r="AF174" i="10" s="1"/>
  <c r="AB17" i="12"/>
  <c r="AE20" i="10" a="1"/>
  <c r="AE20" i="10" s="1"/>
  <c r="AC8" i="20"/>
  <c r="AF161" i="10" a="1"/>
  <c r="AF161" i="10" s="1"/>
  <c r="AC12" i="16"/>
  <c r="AF115" i="10" a="1"/>
  <c r="AF115" i="10" s="1"/>
  <c r="AC5" i="16"/>
  <c r="AF108" i="10" a="1"/>
  <c r="AF108" i="10" s="1"/>
  <c r="AC2" i="19"/>
  <c r="AF180" i="10" a="1"/>
  <c r="AF180" i="10" s="1"/>
  <c r="AC6" i="16"/>
  <c r="AF109" i="10" a="1"/>
  <c r="AF109" i="10" s="1"/>
  <c r="AC9" i="16"/>
  <c r="AF112" i="10" a="1"/>
  <c r="AF112" i="10" s="1"/>
  <c r="AC22" i="12"/>
  <c r="AF25" i="10" a="1"/>
  <c r="AF25" i="10" s="1"/>
  <c r="AC23" i="13"/>
  <c r="AF51" i="10" a="1"/>
  <c r="AF51" i="10" s="1"/>
  <c r="AC16" i="15"/>
  <c r="AF94" i="10" a="1"/>
  <c r="AF94" i="10" s="1"/>
  <c r="AC26" i="19"/>
  <c r="AF204" i="10" a="1"/>
  <c r="AF204" i="10" s="1"/>
  <c r="AC16" i="18"/>
  <c r="AF144" i="10" a="1"/>
  <c r="AF144" i="10" s="1"/>
  <c r="AC19" i="15"/>
  <c r="AF97" i="10" a="1"/>
  <c r="AF97" i="10" s="1"/>
  <c r="AC2" i="12"/>
  <c r="AF5" i="10" a="1"/>
  <c r="AF5" i="10" s="1"/>
  <c r="AC14" i="13"/>
  <c r="AF42" i="10" a="1"/>
  <c r="AF42" i="10" s="1"/>
  <c r="AB23" i="12"/>
  <c r="AE26" i="10" a="1"/>
  <c r="AE26" i="10" s="1"/>
  <c r="AC20" i="19"/>
  <c r="AF198" i="10" a="1"/>
  <c r="AF198" i="10" s="1"/>
  <c r="AC21" i="13"/>
  <c r="AF49" i="10" a="1"/>
  <c r="AF49" i="10" s="1"/>
  <c r="AC6" i="13"/>
  <c r="AF34" i="10" a="1"/>
  <c r="AF34" i="10" s="1"/>
  <c r="AC12" i="19"/>
  <c r="AF190" i="10" a="1"/>
  <c r="AF190" i="10" s="1"/>
  <c r="AC7" i="18"/>
  <c r="AF135" i="10" a="1"/>
  <c r="AF135" i="10" s="1"/>
  <c r="AC21" i="18"/>
  <c r="AF149" i="10" a="1"/>
  <c r="AF149" i="10" s="1"/>
  <c r="AC22" i="14"/>
  <c r="AF75" i="10" a="1"/>
  <c r="AF75" i="10" s="1"/>
  <c r="AC10" i="12"/>
  <c r="AF13" i="10" a="1"/>
  <c r="AF13" i="10" s="1"/>
  <c r="AC12" i="20"/>
  <c r="AF165" i="10" a="1"/>
  <c r="AF165" i="10" s="1"/>
  <c r="AC5" i="18"/>
  <c r="AF133" i="10" a="1"/>
  <c r="AF133" i="10" s="1"/>
  <c r="AC17" i="13"/>
  <c r="AF45" i="10" a="1"/>
  <c r="AF45" i="10" s="1"/>
  <c r="AC24" i="15"/>
  <c r="AF102" i="10" a="1"/>
  <c r="AF102" i="10" s="1"/>
  <c r="AC15" i="12"/>
  <c r="AF18" i="10" a="1"/>
  <c r="AF18" i="10" s="1"/>
  <c r="AC25" i="15"/>
  <c r="AF103" i="10" a="1"/>
  <c r="AF103" i="10" s="1"/>
  <c r="AC6" i="15"/>
  <c r="AF84" i="10" a="1"/>
  <c r="AF84" i="10" s="1"/>
  <c r="AC21" i="16"/>
  <c r="AF124" i="10" a="1"/>
  <c r="AF124" i="10" s="1"/>
  <c r="AC14" i="15"/>
  <c r="AF92" i="10" a="1"/>
  <c r="AF92" i="10" s="1"/>
  <c r="AC13" i="12"/>
  <c r="AF16" i="10" a="1"/>
  <c r="AF16" i="10" s="1"/>
  <c r="AC24" i="12"/>
  <c r="AF27" i="10" a="1"/>
  <c r="AF27" i="10" s="1"/>
  <c r="AC20" i="15"/>
  <c r="AF98" i="10" a="1"/>
  <c r="AF98" i="10" s="1"/>
  <c r="AC23" i="16"/>
  <c r="AF126" i="10" a="1"/>
  <c r="AF126" i="10" s="1"/>
  <c r="AC7" i="20"/>
  <c r="AF160" i="10" a="1"/>
  <c r="AF160" i="10" s="1"/>
  <c r="AC20" i="16"/>
  <c r="AF123" i="10" a="1"/>
  <c r="AF123" i="10" s="1"/>
  <c r="AC15" i="18"/>
  <c r="AF143" i="10" a="1"/>
  <c r="AF143" i="10" s="1"/>
  <c r="AC14" i="12"/>
  <c r="AF17" i="10" a="1"/>
  <c r="AF17" i="10" s="1"/>
  <c r="AC15" i="16"/>
  <c r="AF118" i="10" a="1"/>
  <c r="AF118" i="10" s="1"/>
  <c r="AC13" i="13"/>
  <c r="AF41" i="10" a="1"/>
  <c r="AF41" i="10" s="1"/>
  <c r="AC25" i="20"/>
  <c r="AF178" i="10" a="1"/>
  <c r="AF178" i="10" s="1"/>
  <c r="AC5" i="12"/>
  <c r="AF8" i="10" a="1"/>
  <c r="AF8" i="10" s="1"/>
  <c r="AC3" i="16"/>
  <c r="AF106" i="10" a="1"/>
  <c r="AF106" i="10" s="1"/>
  <c r="AC3" i="18"/>
  <c r="AF131" i="10" a="1"/>
  <c r="AF131" i="10" s="1"/>
  <c r="AC2" i="15"/>
  <c r="AF80" i="10" a="1"/>
  <c r="AF80" i="10" s="1"/>
  <c r="AC15" i="19"/>
  <c r="AF193" i="10" a="1"/>
  <c r="AF193" i="10" s="1"/>
  <c r="AC18" i="19"/>
  <c r="AF196" i="10" a="1"/>
  <c r="AF196" i="10" s="1"/>
  <c r="AC20" i="18"/>
  <c r="AF148" i="10" a="1"/>
  <c r="AF148" i="10" s="1"/>
  <c r="AC10" i="16"/>
  <c r="AF113" i="10" a="1"/>
  <c r="AF113" i="10" s="1"/>
  <c r="AC6" i="18"/>
  <c r="AF134" i="10" a="1"/>
  <c r="AF134" i="10" s="1"/>
  <c r="AB6" i="12"/>
  <c r="AE9" i="10" a="1"/>
  <c r="AE9" i="10" s="1"/>
  <c r="AC15" i="13"/>
  <c r="AF43" i="10" a="1"/>
  <c r="AF43" i="10" s="1"/>
  <c r="AC17" i="15"/>
  <c r="AF95" i="10" a="1"/>
  <c r="AF95" i="10" s="1"/>
  <c r="AC16" i="16"/>
  <c r="AF119" i="10" a="1"/>
  <c r="AF119" i="10" s="1"/>
  <c r="AB7" i="12"/>
  <c r="AE10" i="10" a="1"/>
  <c r="AE10" i="10" s="1"/>
  <c r="AC19" i="19"/>
  <c r="AF197" i="10" a="1"/>
  <c r="AF197" i="10" s="1"/>
  <c r="AD8" i="18" l="1"/>
  <c r="AG136" i="10" a="1"/>
  <c r="AG136" i="10" s="1"/>
  <c r="AD20" i="16"/>
  <c r="AG123" i="10" a="1"/>
  <c r="AG123" i="10" s="1"/>
  <c r="AD19" i="18"/>
  <c r="AG147" i="10" a="1"/>
  <c r="AG147" i="10" s="1"/>
  <c r="AD9" i="12"/>
  <c r="AG12" i="10" a="1"/>
  <c r="AG12" i="10" s="1"/>
  <c r="AC7" i="12"/>
  <c r="AF10" i="10" a="1"/>
  <c r="AF10" i="10" s="1"/>
  <c r="AD2" i="15"/>
  <c r="AG80" i="10" a="1"/>
  <c r="AG80" i="10" s="1"/>
  <c r="AD7" i="20"/>
  <c r="AG160" i="10" a="1"/>
  <c r="AG160" i="10" s="1"/>
  <c r="AD24" i="15"/>
  <c r="AG102" i="10" a="1"/>
  <c r="AG102" i="10" s="1"/>
  <c r="AD21" i="13"/>
  <c r="AG49" i="10" a="1"/>
  <c r="AG49" i="10" s="1"/>
  <c r="AD22" i="12"/>
  <c r="AG25" i="10" a="1"/>
  <c r="AG25" i="10" s="1"/>
  <c r="AD3" i="19"/>
  <c r="AG181" i="10" a="1"/>
  <c r="AG181" i="10" s="1"/>
  <c r="AD7" i="13"/>
  <c r="AG35" i="10" a="1"/>
  <c r="AG35" i="10" s="1"/>
  <c r="AD23" i="19"/>
  <c r="AG201" i="10" a="1"/>
  <c r="AG201" i="10" s="1"/>
  <c r="AD19" i="13"/>
  <c r="AG47" i="10" a="1"/>
  <c r="AG47" i="10" s="1"/>
  <c r="AD21" i="14"/>
  <c r="AG74" i="10" a="1"/>
  <c r="AG74" i="10" s="1"/>
  <c r="AD23" i="20"/>
  <c r="AG176" i="10" a="1"/>
  <c r="AG176" i="10" s="1"/>
  <c r="AD7" i="14"/>
  <c r="AG60" i="10" a="1"/>
  <c r="AG60" i="10" s="1"/>
  <c r="AD13" i="16"/>
  <c r="AG116" i="10" a="1"/>
  <c r="AG116" i="10" s="1"/>
  <c r="AD22" i="19"/>
  <c r="AG200" i="10" a="1"/>
  <c r="AG200" i="10" s="1"/>
  <c r="AD3" i="14"/>
  <c r="AG56" i="10" a="1"/>
  <c r="AG56" i="10" s="1"/>
  <c r="AD6" i="19"/>
  <c r="AG184" i="10" a="1"/>
  <c r="AG184" i="10" s="1"/>
  <c r="AD2" i="13"/>
  <c r="AG30" i="10" a="1"/>
  <c r="AG30" i="10" s="1"/>
  <c r="AD25" i="19"/>
  <c r="AG203" i="10" a="1"/>
  <c r="AG203" i="10" s="1"/>
  <c r="AD4" i="12"/>
  <c r="AG7" i="10" a="1"/>
  <c r="AG7" i="10" s="1"/>
  <c r="AD5" i="13"/>
  <c r="AG33" i="10" a="1"/>
  <c r="AG33" i="10" s="1"/>
  <c r="AD11" i="18"/>
  <c r="AG139" i="10" a="1"/>
  <c r="AG139" i="10" s="1"/>
  <c r="AD11" i="19"/>
  <c r="AG189" i="10" a="1"/>
  <c r="AG189" i="10" s="1"/>
  <c r="AD21" i="12"/>
  <c r="AG24" i="10" a="1"/>
  <c r="AG24" i="10" s="1"/>
  <c r="AD4" i="18"/>
  <c r="AG132" i="10" a="1"/>
  <c r="AG132" i="10" s="1"/>
  <c r="AD16" i="16"/>
  <c r="AG119" i="10" a="1"/>
  <c r="AG119" i="10" s="1"/>
  <c r="AD3" i="18"/>
  <c r="AG131" i="10" a="1"/>
  <c r="AG131" i="10" s="1"/>
  <c r="AD23" i="16"/>
  <c r="AG126" i="10" a="1"/>
  <c r="AG126" i="10" s="1"/>
  <c r="AD17" i="13"/>
  <c r="AG45" i="10" a="1"/>
  <c r="AG45" i="10" s="1"/>
  <c r="AD20" i="19"/>
  <c r="AG198" i="10" a="1"/>
  <c r="AG198" i="10" s="1"/>
  <c r="AD9" i="16"/>
  <c r="AG112" i="10" a="1"/>
  <c r="AG112" i="10" s="1"/>
  <c r="AD2" i="16"/>
  <c r="AG105" i="10" a="1"/>
  <c r="AG105" i="10" s="1"/>
  <c r="AD13" i="14"/>
  <c r="AG66" i="10" a="1"/>
  <c r="AG66" i="10" s="1"/>
  <c r="AD26" i="18"/>
  <c r="AG154" i="10" a="1"/>
  <c r="AG154" i="10" s="1"/>
  <c r="AD4" i="13"/>
  <c r="AG32" i="10" a="1"/>
  <c r="AG32" i="10" s="1"/>
  <c r="AD11" i="20"/>
  <c r="AG164" i="10" a="1"/>
  <c r="AG164" i="10" s="1"/>
  <c r="AD15" i="14"/>
  <c r="AG68" i="10" a="1"/>
  <c r="AG68" i="10" s="1"/>
  <c r="AD22" i="18"/>
  <c r="AG150" i="10" a="1"/>
  <c r="AG150" i="10" s="1"/>
  <c r="AD24" i="16"/>
  <c r="AG127" i="10" a="1"/>
  <c r="AG127" i="10" s="1"/>
  <c r="AC8" i="12"/>
  <c r="AF11" i="10" a="1"/>
  <c r="AF11" i="10" s="1"/>
  <c r="AD22" i="20"/>
  <c r="AG175" i="10" a="1"/>
  <c r="AG175" i="10" s="1"/>
  <c r="AD12" i="12"/>
  <c r="AG15" i="10" a="1"/>
  <c r="AG15" i="10" s="1"/>
  <c r="AD22" i="15"/>
  <c r="AG100" i="10" a="1"/>
  <c r="AG100" i="10" s="1"/>
  <c r="AD24" i="19"/>
  <c r="AG202" i="10" a="1"/>
  <c r="AG202" i="10" s="1"/>
  <c r="AD21" i="19"/>
  <c r="AG199" i="10" a="1"/>
  <c r="AG199" i="10" s="1"/>
  <c r="AD16" i="14"/>
  <c r="AG69" i="10" a="1"/>
  <c r="AG69" i="10" s="1"/>
  <c r="AD15" i="12"/>
  <c r="AG18" i="10" a="1"/>
  <c r="AG18" i="10" s="1"/>
  <c r="AD17" i="14"/>
  <c r="AG70" i="10" a="1"/>
  <c r="AG70" i="10" s="1"/>
  <c r="AD17" i="15"/>
  <c r="AG95" i="10" a="1"/>
  <c r="AG95" i="10" s="1"/>
  <c r="AD3" i="16"/>
  <c r="AG106" i="10" a="1"/>
  <c r="AG106" i="10" s="1"/>
  <c r="AD20" i="15"/>
  <c r="AG98" i="10" a="1"/>
  <c r="AG98" i="10" s="1"/>
  <c r="AD5" i="18"/>
  <c r="AG133" i="10" a="1"/>
  <c r="AG133" i="10" s="1"/>
  <c r="AC23" i="12"/>
  <c r="AF26" i="10" a="1"/>
  <c r="AF26" i="10" s="1"/>
  <c r="AD6" i="16"/>
  <c r="AG109" i="10" a="1"/>
  <c r="AG109" i="10" s="1"/>
  <c r="AD17" i="18"/>
  <c r="AG145" i="10" a="1"/>
  <c r="AG145" i="10" s="1"/>
  <c r="AD10" i="15"/>
  <c r="AG88" i="10" a="1"/>
  <c r="AG88" i="10" s="1"/>
  <c r="AD10" i="18"/>
  <c r="AG138" i="10" a="1"/>
  <c r="AG138" i="10" s="1"/>
  <c r="AD10" i="19"/>
  <c r="AG188" i="10" a="1"/>
  <c r="AG188" i="10" s="1"/>
  <c r="AD10" i="13"/>
  <c r="AG38" i="10" a="1"/>
  <c r="AG38" i="10" s="1"/>
  <c r="AD12" i="18"/>
  <c r="AG140" i="10" a="1"/>
  <c r="AG140" i="10" s="1"/>
  <c r="AD20" i="12"/>
  <c r="AG23" i="10" a="1"/>
  <c r="AG23" i="10" s="1"/>
  <c r="AD18" i="12"/>
  <c r="AG21" i="10" a="1"/>
  <c r="AG21" i="10" s="1"/>
  <c r="AD7" i="19"/>
  <c r="AG185" i="10" a="1"/>
  <c r="AG185" i="10" s="1"/>
  <c r="AD18" i="13"/>
  <c r="AG46" i="10" a="1"/>
  <c r="AG46" i="10" s="1"/>
  <c r="AD3" i="12"/>
  <c r="AG6" i="10" a="1"/>
  <c r="AG6" i="10" s="1"/>
  <c r="AD25" i="13"/>
  <c r="AG53" i="10" a="1"/>
  <c r="AG53" i="10" s="1"/>
  <c r="AD17" i="20"/>
  <c r="AG170" i="10" a="1"/>
  <c r="AG170" i="10" s="1"/>
  <c r="AD20" i="13"/>
  <c r="AG48" i="10" a="1"/>
  <c r="AG48" i="10" s="1"/>
  <c r="AD19" i="19"/>
  <c r="AG197" i="10" a="1"/>
  <c r="AG197" i="10" s="1"/>
  <c r="AD15" i="13"/>
  <c r="AG43" i="10" a="1"/>
  <c r="AG43" i="10" s="1"/>
  <c r="AD5" i="12"/>
  <c r="AG8" i="10" a="1"/>
  <c r="AG8" i="10" s="1"/>
  <c r="AD24" i="12"/>
  <c r="AG27" i="10" a="1"/>
  <c r="AG27" i="10" s="1"/>
  <c r="AD12" i="20"/>
  <c r="AG165" i="10" a="1"/>
  <c r="AG165" i="10" s="1"/>
  <c r="AD14" i="13"/>
  <c r="AG42" i="10" a="1"/>
  <c r="AG42" i="10" s="1"/>
  <c r="AG180" i="10" a="1"/>
  <c r="AG180" i="10" s="1"/>
  <c r="AD2" i="19"/>
  <c r="AD4" i="20"/>
  <c r="AG157" i="10" a="1"/>
  <c r="AG157" i="10" s="1"/>
  <c r="AD8" i="19"/>
  <c r="AG186" i="10" a="1"/>
  <c r="AG186" i="10" s="1"/>
  <c r="AD26" i="16"/>
  <c r="AG129" i="10" a="1"/>
  <c r="AG129" i="10" s="1"/>
  <c r="AD12" i="13"/>
  <c r="AG40" i="10" a="1"/>
  <c r="AG40" i="10" s="1"/>
  <c r="AD9" i="13"/>
  <c r="AG37" i="10" a="1"/>
  <c r="AG37" i="10" s="1"/>
  <c r="AD8" i="16"/>
  <c r="AG111" i="10" a="1"/>
  <c r="AG111" i="10" s="1"/>
  <c r="AD26" i="20"/>
  <c r="AG179" i="10" a="1"/>
  <c r="AG179" i="10" s="1"/>
  <c r="AD4" i="15"/>
  <c r="AG82" i="10" a="1"/>
  <c r="AG82" i="10" s="1"/>
  <c r="AD24" i="20"/>
  <c r="AG177" i="10" a="1"/>
  <c r="AG177" i="10" s="1"/>
  <c r="AD4" i="19"/>
  <c r="AG182" i="10" a="1"/>
  <c r="AG182" i="10" s="1"/>
  <c r="AD25" i="18"/>
  <c r="AG153" i="10" a="1"/>
  <c r="AG153" i="10" s="1"/>
  <c r="AD20" i="14"/>
  <c r="AG73" i="10" a="1"/>
  <c r="AG73" i="10" s="1"/>
  <c r="AD6" i="14"/>
  <c r="AG59" i="10" a="1"/>
  <c r="AG59" i="10" s="1"/>
  <c r="AD18" i="14"/>
  <c r="AG71" i="10" a="1"/>
  <c r="AG71" i="10" s="1"/>
  <c r="AC6" i="12"/>
  <c r="AF9" i="10" a="1"/>
  <c r="AF9" i="10" s="1"/>
  <c r="AD25" i="20"/>
  <c r="AG178" i="10" a="1"/>
  <c r="AG178" i="10" s="1"/>
  <c r="AD13" i="12"/>
  <c r="AG16" i="10" a="1"/>
  <c r="AG16" i="10" s="1"/>
  <c r="AD10" i="12"/>
  <c r="AG13" i="10" a="1"/>
  <c r="AG13" i="10" s="1"/>
  <c r="AD2" i="12"/>
  <c r="AG5" i="10" a="1"/>
  <c r="AG5" i="10" s="1"/>
  <c r="AD5" i="16"/>
  <c r="AG108" i="10" a="1"/>
  <c r="AG108" i="10" s="1"/>
  <c r="AD16" i="20"/>
  <c r="AG169" i="10" a="1"/>
  <c r="AG169" i="10" s="1"/>
  <c r="AD8" i="14"/>
  <c r="AG61" i="10" a="1"/>
  <c r="AG61" i="10" s="1"/>
  <c r="AD11" i="12"/>
  <c r="AG14" i="10" a="1"/>
  <c r="AG14" i="10" s="1"/>
  <c r="AD23" i="14"/>
  <c r="AG76" i="10" a="1"/>
  <c r="AG76" i="10" s="1"/>
  <c r="AD24" i="14"/>
  <c r="AG77" i="10" a="1"/>
  <c r="AG77" i="10" s="1"/>
  <c r="AD3" i="15"/>
  <c r="AG81" i="10" a="1"/>
  <c r="AG81" i="10" s="1"/>
  <c r="AD14" i="14"/>
  <c r="AG67" i="10" a="1"/>
  <c r="AG67" i="10" s="1"/>
  <c r="AD3" i="20"/>
  <c r="AG156" i="10" a="1"/>
  <c r="AG156" i="10" s="1"/>
  <c r="AD18" i="18"/>
  <c r="AG146" i="10" a="1"/>
  <c r="AG146" i="10" s="1"/>
  <c r="AD9" i="14"/>
  <c r="AG62" i="10" a="1"/>
  <c r="AG62" i="10" s="1"/>
  <c r="AD23" i="15"/>
  <c r="AG101" i="10" a="1"/>
  <c r="AG101" i="10" s="1"/>
  <c r="AD24" i="18"/>
  <c r="AG152" i="10" a="1"/>
  <c r="AG152" i="10" s="1"/>
  <c r="AD18" i="16"/>
  <c r="AG121" i="10" a="1"/>
  <c r="AG121" i="10" s="1"/>
  <c r="AD10" i="20"/>
  <c r="AG163" i="10" a="1"/>
  <c r="AG163" i="10" s="1"/>
  <c r="AD10" i="14"/>
  <c r="AG63" i="10" a="1"/>
  <c r="AG63" i="10" s="1"/>
  <c r="AD6" i="18"/>
  <c r="AG134" i="10" a="1"/>
  <c r="AG134" i="10" s="1"/>
  <c r="AD13" i="13"/>
  <c r="AG41" i="10" a="1"/>
  <c r="AG41" i="10" s="1"/>
  <c r="AD14" i="15"/>
  <c r="AG92" i="10" a="1"/>
  <c r="AG92" i="10" s="1"/>
  <c r="AD22" i="14"/>
  <c r="AG75" i="10" a="1"/>
  <c r="AG75" i="10" s="1"/>
  <c r="AD19" i="15"/>
  <c r="AG97" i="10" a="1"/>
  <c r="AG97" i="10" s="1"/>
  <c r="AD12" i="16"/>
  <c r="AG115" i="10" a="1"/>
  <c r="AG115" i="10" s="1"/>
  <c r="AD26" i="13"/>
  <c r="AG54" i="10" a="1"/>
  <c r="AG54" i="10" s="1"/>
  <c r="AD9" i="18"/>
  <c r="AG137" i="10" a="1"/>
  <c r="AG137" i="10" s="1"/>
  <c r="AD3" i="13"/>
  <c r="AG31" i="10" a="1"/>
  <c r="AG31" i="10" s="1"/>
  <c r="AD26" i="12"/>
  <c r="AG29" i="10" a="1"/>
  <c r="AG29" i="10" s="1"/>
  <c r="AD11" i="15"/>
  <c r="AG89" i="10" a="1"/>
  <c r="AG89" i="10" s="1"/>
  <c r="AD18" i="20"/>
  <c r="AG171" i="10" a="1"/>
  <c r="AG171" i="10" s="1"/>
  <c r="AD14" i="16"/>
  <c r="AG117" i="10" a="1"/>
  <c r="AG117" i="10" s="1"/>
  <c r="AD9" i="19"/>
  <c r="AG187" i="10" a="1"/>
  <c r="AG187" i="10" s="1"/>
  <c r="AD18" i="15"/>
  <c r="AG96" i="10" a="1"/>
  <c r="AG96" i="10" s="1"/>
  <c r="AD17" i="19"/>
  <c r="AG195" i="10" a="1"/>
  <c r="AG195" i="10" s="1"/>
  <c r="AD15" i="15"/>
  <c r="AG93" i="10" a="1"/>
  <c r="AG93" i="10" s="1"/>
  <c r="AD5" i="15"/>
  <c r="AG83" i="10" a="1"/>
  <c r="AG83" i="10" s="1"/>
  <c r="AD19" i="12"/>
  <c r="AG22" i="10" a="1"/>
  <c r="AG22" i="10" s="1"/>
  <c r="AD15" i="20"/>
  <c r="AG168" i="10" a="1"/>
  <c r="AG168" i="10" s="1"/>
  <c r="AD17" i="16"/>
  <c r="AG120" i="10" a="1"/>
  <c r="AG120" i="10" s="1"/>
  <c r="AD26" i="15"/>
  <c r="AG104" i="10" a="1"/>
  <c r="AG104" i="10" s="1"/>
  <c r="AD8" i="15"/>
  <c r="AG86" i="10" a="1"/>
  <c r="AG86" i="10" s="1"/>
  <c r="AD10" i="16"/>
  <c r="AG113" i="10" a="1"/>
  <c r="AG113" i="10" s="1"/>
  <c r="AD15" i="16"/>
  <c r="AG118" i="10" a="1"/>
  <c r="AG118" i="10" s="1"/>
  <c r="AD21" i="16"/>
  <c r="AG124" i="10" a="1"/>
  <c r="AG124" i="10" s="1"/>
  <c r="AD21" i="18"/>
  <c r="AG149" i="10" a="1"/>
  <c r="AG149" i="10" s="1"/>
  <c r="AD16" i="18"/>
  <c r="AG144" i="10" a="1"/>
  <c r="AG144" i="10" s="1"/>
  <c r="AD8" i="20"/>
  <c r="AG161" i="10" a="1"/>
  <c r="AG161" i="10" s="1"/>
  <c r="AD25" i="12"/>
  <c r="AG28" i="10" a="1"/>
  <c r="AG28" i="10" s="1"/>
  <c r="AD13" i="18"/>
  <c r="AG141" i="10" a="1"/>
  <c r="AG141" i="10" s="1"/>
  <c r="AD5" i="14"/>
  <c r="AG58" i="10" a="1"/>
  <c r="AG58" i="10" s="1"/>
  <c r="AD13" i="15"/>
  <c r="AG91" i="10" a="1"/>
  <c r="AG91" i="10" s="1"/>
  <c r="AD12" i="15"/>
  <c r="AG90" i="10" a="1"/>
  <c r="AG90" i="10" s="1"/>
  <c r="AD4" i="14"/>
  <c r="AG57" i="10" a="1"/>
  <c r="AG57" i="10" s="1"/>
  <c r="AD7" i="15"/>
  <c r="AG85" i="10" a="1"/>
  <c r="AG85" i="10" s="1"/>
  <c r="AD13" i="19"/>
  <c r="AG191" i="10" a="1"/>
  <c r="AG191" i="10" s="1"/>
  <c r="AD14" i="20"/>
  <c r="AG167" i="10" a="1"/>
  <c r="AG167" i="10" s="1"/>
  <c r="AD5" i="20"/>
  <c r="AG158" i="10" a="1"/>
  <c r="AG158" i="10" s="1"/>
  <c r="AD9" i="20"/>
  <c r="AG162" i="10" a="1"/>
  <c r="AG162" i="10" s="1"/>
  <c r="AD19" i="14"/>
  <c r="AG72" i="10" a="1"/>
  <c r="AG72" i="10" s="1"/>
  <c r="AD25" i="16"/>
  <c r="AG128" i="10" a="1"/>
  <c r="AG128" i="10" s="1"/>
  <c r="AD11" i="16"/>
  <c r="AG114" i="10" a="1"/>
  <c r="AG114" i="10" s="1"/>
  <c r="AD15" i="19"/>
  <c r="AG193" i="10" a="1"/>
  <c r="AG193" i="10" s="1"/>
  <c r="AD6" i="13"/>
  <c r="AG34" i="10" a="1"/>
  <c r="AG34" i="10" s="1"/>
  <c r="AD20" i="18"/>
  <c r="AG148" i="10" a="1"/>
  <c r="AG148" i="10" s="1"/>
  <c r="AD14" i="12"/>
  <c r="AG17" i="10" a="1"/>
  <c r="AG17" i="10" s="1"/>
  <c r="AD6" i="15"/>
  <c r="AG84" i="10" a="1"/>
  <c r="AG84" i="10" s="1"/>
  <c r="AD7" i="18"/>
  <c r="AG135" i="10" a="1"/>
  <c r="AG135" i="10" s="1"/>
  <c r="AD26" i="19"/>
  <c r="AG204" i="10" a="1"/>
  <c r="AG204" i="10" s="1"/>
  <c r="AC17" i="12"/>
  <c r="AF20" i="10" a="1"/>
  <c r="AF20" i="10" s="1"/>
  <c r="AD2" i="20"/>
  <c r="AG155" i="10" a="1"/>
  <c r="AG155" i="10" s="1"/>
  <c r="AD16" i="12"/>
  <c r="AG19" i="10" a="1"/>
  <c r="AG19" i="10" s="1"/>
  <c r="AD20" i="20"/>
  <c r="AG173" i="10" a="1"/>
  <c r="AG173" i="10" s="1"/>
  <c r="AD11" i="13"/>
  <c r="AG39" i="10" a="1"/>
  <c r="AG39" i="10" s="1"/>
  <c r="AD26" i="14"/>
  <c r="AG79" i="10" a="1"/>
  <c r="AG79" i="10" s="1"/>
  <c r="AD23" i="18"/>
  <c r="AG151" i="10" a="1"/>
  <c r="AG151" i="10" s="1"/>
  <c r="AD9" i="15"/>
  <c r="AG87" i="10" a="1"/>
  <c r="AG87" i="10" s="1"/>
  <c r="AD24" i="13"/>
  <c r="AG52" i="10" a="1"/>
  <c r="AG52" i="10" s="1"/>
  <c r="AD19" i="20"/>
  <c r="AG172" i="10" a="1"/>
  <c r="AG172" i="10" s="1"/>
  <c r="AD22" i="13"/>
  <c r="AG50" i="10" a="1"/>
  <c r="AG50" i="10" s="1"/>
  <c r="AD16" i="19"/>
  <c r="AG194" i="10" a="1"/>
  <c r="AG194" i="10" s="1"/>
  <c r="AD5" i="19"/>
  <c r="AG183" i="10" a="1"/>
  <c r="AG183" i="10" s="1"/>
  <c r="AD6" i="20"/>
  <c r="AG159" i="10" a="1"/>
  <c r="AG159" i="10" s="1"/>
  <c r="AD8" i="13"/>
  <c r="AG36" i="10" a="1"/>
  <c r="AG36" i="10" s="1"/>
  <c r="AD23" i="13"/>
  <c r="AG51" i="10" a="1"/>
  <c r="AG51" i="10" s="1"/>
  <c r="AD18" i="19"/>
  <c r="AG196" i="10" a="1"/>
  <c r="AG196" i="10" s="1"/>
  <c r="AD15" i="18"/>
  <c r="AG143" i="10" a="1"/>
  <c r="AG143" i="10" s="1"/>
  <c r="AD25" i="15"/>
  <c r="AG103" i="10" a="1"/>
  <c r="AG103" i="10" s="1"/>
  <c r="AD12" i="19"/>
  <c r="AG190" i="10" a="1"/>
  <c r="AG190" i="10" s="1"/>
  <c r="AD16" i="15"/>
  <c r="AG94" i="10" a="1"/>
  <c r="AG94" i="10" s="1"/>
  <c r="AD21" i="20"/>
  <c r="AG174" i="10" a="1"/>
  <c r="AG174" i="10" s="1"/>
  <c r="AD16" i="13"/>
  <c r="AG44" i="10" a="1"/>
  <c r="AG44" i="10" s="1"/>
  <c r="AD14" i="18"/>
  <c r="AG142" i="10" a="1"/>
  <c r="AG142" i="10" s="1"/>
  <c r="AD2" i="14"/>
  <c r="AG55" i="10" a="1"/>
  <c r="AG55" i="10" s="1"/>
  <c r="AD4" i="16"/>
  <c r="AG107" i="10" a="1"/>
  <c r="AG107" i="10" s="1"/>
  <c r="AD22" i="16"/>
  <c r="AG125" i="10" a="1"/>
  <c r="AG125" i="10" s="1"/>
  <c r="AD12" i="14"/>
  <c r="AG65" i="10" a="1"/>
  <c r="AG65" i="10" s="1"/>
  <c r="AD11" i="14"/>
  <c r="AG64" i="10" a="1"/>
  <c r="AG64" i="10" s="1"/>
  <c r="AD14" i="19"/>
  <c r="AG192" i="10" a="1"/>
  <c r="AG192" i="10" s="1"/>
  <c r="AD21" i="15"/>
  <c r="AG99" i="10" a="1"/>
  <c r="AG99" i="10" s="1"/>
  <c r="AD7" i="16"/>
  <c r="AG110" i="10" a="1"/>
  <c r="AG110" i="10" s="1"/>
  <c r="AD19" i="16"/>
  <c r="AG122" i="10" a="1"/>
  <c r="AG122" i="10" s="1"/>
  <c r="AD13" i="20"/>
  <c r="AG166" i="10" a="1"/>
  <c r="AG166" i="10" s="1"/>
  <c r="AD2" i="18"/>
  <c r="AG130" i="10" a="1"/>
  <c r="AG130" i="10" s="1"/>
  <c r="AD25" i="14"/>
  <c r="AG78" i="10" a="1"/>
  <c r="AG78" i="10" s="1"/>
  <c r="AE2" i="14" l="1"/>
  <c r="AH55" i="10" a="1"/>
  <c r="AH55" i="10" s="1"/>
  <c r="AF2" i="14" s="1"/>
  <c r="AE9" i="14"/>
  <c r="AH62" i="10" a="1"/>
  <c r="AH62" i="10" s="1"/>
  <c r="AF9" i="14" s="1"/>
  <c r="AE4" i="18"/>
  <c r="AH132" i="10" a="1"/>
  <c r="AH132" i="10" s="1"/>
  <c r="AF4" i="18" s="1"/>
  <c r="AE18" i="18"/>
  <c r="AH146" i="10" a="1"/>
  <c r="AH146" i="10" s="1"/>
  <c r="AF18" i="18" s="1"/>
  <c r="AE25" i="14"/>
  <c r="AH78" i="10" a="1"/>
  <c r="AH78" i="10" s="1"/>
  <c r="AF25" i="14" s="1"/>
  <c r="AE4" i="16"/>
  <c r="AH107" i="10" a="1"/>
  <c r="AH107" i="10" s="1"/>
  <c r="AF4" i="16" s="1"/>
  <c r="AE23" i="13"/>
  <c r="AH51" i="10" a="1"/>
  <c r="AH51" i="10" s="1"/>
  <c r="AF23" i="13" s="1"/>
  <c r="AE26" i="14"/>
  <c r="AH79" i="10" a="1"/>
  <c r="AH79" i="10" s="1"/>
  <c r="AF26" i="14" s="1"/>
  <c r="AE20" i="18"/>
  <c r="AH148" i="10" a="1"/>
  <c r="AH148" i="10" s="1"/>
  <c r="AF20" i="18" s="1"/>
  <c r="AE7" i="15"/>
  <c r="AH85" i="10" a="1"/>
  <c r="AH85" i="10" s="1"/>
  <c r="AF7" i="15" s="1"/>
  <c r="AE21" i="16"/>
  <c r="AH124" i="10" a="1"/>
  <c r="AH124" i="10" s="1"/>
  <c r="AF21" i="16" s="1"/>
  <c r="AE17" i="19"/>
  <c r="AH195" i="10" a="1"/>
  <c r="AH195" i="10" s="1"/>
  <c r="AF17" i="19" s="1"/>
  <c r="AE12" i="16"/>
  <c r="AH115" i="10" a="1"/>
  <c r="AH115" i="10" s="1"/>
  <c r="AF12" i="16" s="1"/>
  <c r="AE23" i="15"/>
  <c r="AH101" i="10" a="1"/>
  <c r="AH101" i="10" s="1"/>
  <c r="AF23" i="15" s="1"/>
  <c r="AE16" i="20"/>
  <c r="AH169" i="10" a="1"/>
  <c r="AH169" i="10" s="1"/>
  <c r="AF16" i="20" s="1"/>
  <c r="AE25" i="18"/>
  <c r="AH153" i="10" a="1"/>
  <c r="AH153" i="10" s="1"/>
  <c r="AF25" i="18" s="1"/>
  <c r="AE4" i="20"/>
  <c r="AH157" i="10" a="1"/>
  <c r="AH157" i="10" s="1"/>
  <c r="AF4" i="20" s="1"/>
  <c r="AE25" i="13"/>
  <c r="AH53" i="10" a="1"/>
  <c r="AH53" i="10" s="1"/>
  <c r="AF25" i="13" s="1"/>
  <c r="AE10" i="15"/>
  <c r="AH88" i="10" a="1"/>
  <c r="AH88" i="10" s="1"/>
  <c r="AF10" i="15" s="1"/>
  <c r="AE16" i="14"/>
  <c r="AH69" i="10" a="1"/>
  <c r="AH69" i="10" s="1"/>
  <c r="AF16" i="14" s="1"/>
  <c r="AE11" i="20"/>
  <c r="AH164" i="10" a="1"/>
  <c r="AH164" i="10" s="1"/>
  <c r="AF11" i="20" s="1"/>
  <c r="AE16" i="16"/>
  <c r="AH119" i="10" a="1"/>
  <c r="AH119" i="10" s="1"/>
  <c r="AF16" i="16" s="1"/>
  <c r="AE3" i="14"/>
  <c r="AH56" i="10" a="1"/>
  <c r="AH56" i="10" s="1"/>
  <c r="AF3" i="14" s="1"/>
  <c r="AE22" i="12"/>
  <c r="AH25" i="10" a="1"/>
  <c r="AH25" i="10" s="1"/>
  <c r="AF22" i="12" s="1"/>
  <c r="AE6" i="13"/>
  <c r="AH34" i="10" a="1"/>
  <c r="AH34" i="10" s="1"/>
  <c r="AF6" i="13" s="1"/>
  <c r="AE2" i="19"/>
  <c r="AH180" i="10" a="1"/>
  <c r="AH180" i="10" s="1"/>
  <c r="AF2" i="19" s="1"/>
  <c r="AE9" i="19"/>
  <c r="AH187" i="10" a="1"/>
  <c r="AH187" i="10" s="1"/>
  <c r="AF9" i="19" s="1"/>
  <c r="AE15" i="16"/>
  <c r="AH118" i="10" a="1"/>
  <c r="AH118" i="10" s="1"/>
  <c r="AF15" i="16" s="1"/>
  <c r="AE13" i="20"/>
  <c r="AH166" i="10" a="1"/>
  <c r="AH166" i="10" s="1"/>
  <c r="AF13" i="20" s="1"/>
  <c r="AE26" i="18"/>
  <c r="AH154" i="10" a="1"/>
  <c r="AH154" i="10" s="1"/>
  <c r="AF26" i="18" s="1"/>
  <c r="AE16" i="12"/>
  <c r="AH19" i="10" a="1"/>
  <c r="AH19" i="10" s="1"/>
  <c r="AF16" i="12" s="1"/>
  <c r="AE11" i="16"/>
  <c r="AH114" i="10" a="1"/>
  <c r="AH114" i="10" s="1"/>
  <c r="AF11" i="16" s="1"/>
  <c r="AE13" i="15"/>
  <c r="AH91" i="10" a="1"/>
  <c r="AH91" i="10" s="1"/>
  <c r="AF13" i="15" s="1"/>
  <c r="AE8" i="15"/>
  <c r="AH86" i="10" a="1"/>
  <c r="AH86" i="10" s="1"/>
  <c r="AF8" i="15" s="1"/>
  <c r="AE14" i="16"/>
  <c r="AH117" i="10" a="1"/>
  <c r="AH117" i="10" s="1"/>
  <c r="AF14" i="16" s="1"/>
  <c r="AE14" i="15"/>
  <c r="AH92" i="10" a="1"/>
  <c r="AH92" i="10" s="1"/>
  <c r="AF14" i="15" s="1"/>
  <c r="AE3" i="20"/>
  <c r="AH156" i="10" a="1"/>
  <c r="AH156" i="10" s="1"/>
  <c r="AF3" i="20" s="1"/>
  <c r="AE10" i="12"/>
  <c r="AH13" i="10" a="1"/>
  <c r="AH13" i="10" s="1"/>
  <c r="AF10" i="12" s="1"/>
  <c r="AE4" i="15"/>
  <c r="AH82" i="10" a="1"/>
  <c r="AH82" i="10" s="1"/>
  <c r="AF4" i="15" s="1"/>
  <c r="AE12" i="20"/>
  <c r="AH165" i="10" a="1"/>
  <c r="AH165" i="10" s="1"/>
  <c r="AF12" i="20" s="1"/>
  <c r="AE7" i="19"/>
  <c r="AH185" i="10" a="1"/>
  <c r="AH185" i="10" s="1"/>
  <c r="AF7" i="19" s="1"/>
  <c r="AD23" i="12"/>
  <c r="AG26" i="10" a="1"/>
  <c r="AG26" i="10" s="1"/>
  <c r="AE22" i="15"/>
  <c r="AH100" i="10" a="1"/>
  <c r="AH100" i="10" s="1"/>
  <c r="AF22" i="15" s="1"/>
  <c r="AE13" i="14"/>
  <c r="AH66" i="10" a="1"/>
  <c r="AH66" i="10" s="1"/>
  <c r="AF13" i="14" s="1"/>
  <c r="AE11" i="19"/>
  <c r="AH189" i="10" a="1"/>
  <c r="AH189" i="10" s="1"/>
  <c r="AF11" i="19" s="1"/>
  <c r="AE7" i="14"/>
  <c r="AH60" i="10" a="1"/>
  <c r="AH60" i="10" s="1"/>
  <c r="AF7" i="14" s="1"/>
  <c r="AE7" i="20"/>
  <c r="AH160" i="10" a="1"/>
  <c r="AH160" i="10" s="1"/>
  <c r="AF7" i="20" s="1"/>
  <c r="AE4" i="13"/>
  <c r="AH32" i="10" a="1"/>
  <c r="AH32" i="10" s="1"/>
  <c r="AF4" i="13" s="1"/>
  <c r="AE2" i="12"/>
  <c r="AH5" i="10" a="1"/>
  <c r="AH5" i="10" s="1"/>
  <c r="AF2" i="12" s="1"/>
  <c r="AE14" i="14"/>
  <c r="AH67" i="10" a="1"/>
  <c r="AH67" i="10" s="1"/>
  <c r="AF14" i="14" s="1"/>
  <c r="AE12" i="12"/>
  <c r="AH15" i="10" a="1"/>
  <c r="AH15" i="10" s="1"/>
  <c r="AF12" i="12" s="1"/>
  <c r="AE2" i="16"/>
  <c r="AH105" i="10" a="1"/>
  <c r="AH105" i="10" s="1"/>
  <c r="AF2" i="16" s="1"/>
  <c r="AE11" i="18"/>
  <c r="AH139" i="10" a="1"/>
  <c r="AH139" i="10" s="1"/>
  <c r="AF11" i="18" s="1"/>
  <c r="AE23" i="20"/>
  <c r="AH176" i="10" a="1"/>
  <c r="AH176" i="10" s="1"/>
  <c r="AF23" i="20" s="1"/>
  <c r="AE2" i="15"/>
  <c r="AH80" i="10" a="1"/>
  <c r="AH80" i="10" s="1"/>
  <c r="AF2" i="15" s="1"/>
  <c r="AE19" i="15"/>
  <c r="AH97" i="10" a="1"/>
  <c r="AH97" i="10" s="1"/>
  <c r="AF19" i="15" s="1"/>
  <c r="AE22" i="14"/>
  <c r="AH75" i="10" a="1"/>
  <c r="AH75" i="10" s="1"/>
  <c r="AF22" i="14" s="1"/>
  <c r="AE16" i="13"/>
  <c r="AH44" i="10" a="1"/>
  <c r="AH44" i="10" s="1"/>
  <c r="AF16" i="13" s="1"/>
  <c r="AE5" i="18"/>
  <c r="AH133" i="10" a="1"/>
  <c r="AH133" i="10" s="1"/>
  <c r="AF5" i="18" s="1"/>
  <c r="AE3" i="12"/>
  <c r="AH6" i="10" a="1"/>
  <c r="AH6" i="10" s="1"/>
  <c r="AF3" i="12" s="1"/>
  <c r="AE10" i="16"/>
  <c r="AH113" i="10" a="1"/>
  <c r="AH113" i="10" s="1"/>
  <c r="AF10" i="16" s="1"/>
  <c r="AE13" i="16"/>
  <c r="AH116" i="10" a="1"/>
  <c r="AH116" i="10" s="1"/>
  <c r="AF13" i="16" s="1"/>
  <c r="AE16" i="19"/>
  <c r="AH194" i="10" a="1"/>
  <c r="AH194" i="10" s="1"/>
  <c r="AF16" i="19" s="1"/>
  <c r="AE26" i="20"/>
  <c r="AH179" i="10" a="1"/>
  <c r="AH179" i="10" s="1"/>
  <c r="AF26" i="20" s="1"/>
  <c r="AE6" i="18"/>
  <c r="AH134" i="10" a="1"/>
  <c r="AH134" i="10" s="1"/>
  <c r="AF6" i="18" s="1"/>
  <c r="AE20" i="12"/>
  <c r="AH23" i="10" a="1"/>
  <c r="AH23" i="10" s="1"/>
  <c r="AF20" i="12" s="1"/>
  <c r="AE21" i="14"/>
  <c r="AH74" i="10" a="1"/>
  <c r="AH74" i="10" s="1"/>
  <c r="AF21" i="14" s="1"/>
  <c r="AD7" i="12"/>
  <c r="AG10" i="10" a="1"/>
  <c r="AG10" i="10" s="1"/>
  <c r="AE12" i="15"/>
  <c r="AH90" i="10" a="1"/>
  <c r="AH90" i="10" s="1"/>
  <c r="AF12" i="15" s="1"/>
  <c r="AE2" i="20"/>
  <c r="AH155" i="10" a="1"/>
  <c r="AH155" i="10" s="1"/>
  <c r="AF2" i="20" s="1"/>
  <c r="AE26" i="15"/>
  <c r="AH104" i="10" a="1"/>
  <c r="AH104" i="10" s="1"/>
  <c r="AF26" i="15" s="1"/>
  <c r="AE8" i="16"/>
  <c r="AH111" i="10" a="1"/>
  <c r="AH111" i="10" s="1"/>
  <c r="AF8" i="16" s="1"/>
  <c r="AE18" i="13"/>
  <c r="AH46" i="10" a="1"/>
  <c r="AH46" i="10" s="1"/>
  <c r="AF18" i="13" s="1"/>
  <c r="AE21" i="20"/>
  <c r="AH174" i="10" a="1"/>
  <c r="AH174" i="10" s="1"/>
  <c r="AF21" i="20" s="1"/>
  <c r="AE24" i="12"/>
  <c r="AH27" i="10" a="1"/>
  <c r="AH27" i="10" s="1"/>
  <c r="AF24" i="12" s="1"/>
  <c r="AE19" i="14"/>
  <c r="AH72" i="10" a="1"/>
  <c r="AH72" i="10" s="1"/>
  <c r="AF19" i="14" s="1"/>
  <c r="AE25" i="20"/>
  <c r="AH178" i="10" a="1"/>
  <c r="AH178" i="10" s="1"/>
  <c r="AF25" i="20" s="1"/>
  <c r="AE9" i="16"/>
  <c r="AH112" i="10" a="1"/>
  <c r="AH112" i="10" s="1"/>
  <c r="AF9" i="16" s="1"/>
  <c r="AE19" i="20"/>
  <c r="AH172" i="10" a="1"/>
  <c r="AH172" i="10" s="1"/>
  <c r="AF19" i="20" s="1"/>
  <c r="AE25" i="12"/>
  <c r="AH28" i="10" a="1"/>
  <c r="AH28" i="10" s="1"/>
  <c r="AF25" i="12" s="1"/>
  <c r="AE15" i="20"/>
  <c r="AH168" i="10" a="1"/>
  <c r="AH168" i="10" s="1"/>
  <c r="AF15" i="20" s="1"/>
  <c r="AE26" i="12"/>
  <c r="AH29" i="10" a="1"/>
  <c r="AH29" i="10" s="1"/>
  <c r="AF26" i="12" s="1"/>
  <c r="AE10" i="14"/>
  <c r="AH63" i="10" a="1"/>
  <c r="AH63" i="10" s="1"/>
  <c r="AF10" i="14" s="1"/>
  <c r="AE24" i="14"/>
  <c r="AH77" i="10" a="1"/>
  <c r="AH77" i="10" s="1"/>
  <c r="AF24" i="14" s="1"/>
  <c r="AD6" i="12"/>
  <c r="AG9" i="10" a="1"/>
  <c r="AG9" i="10" s="1"/>
  <c r="AE9" i="13"/>
  <c r="AH37" i="10" a="1"/>
  <c r="AH37" i="10" s="1"/>
  <c r="AF9" i="13" s="1"/>
  <c r="AE15" i="13"/>
  <c r="AH43" i="10" a="1"/>
  <c r="AH43" i="10" s="1"/>
  <c r="AF15" i="13" s="1"/>
  <c r="AE12" i="18"/>
  <c r="AH140" i="10" a="1"/>
  <c r="AH140" i="10" s="1"/>
  <c r="AF12" i="18" s="1"/>
  <c r="AE3" i="16"/>
  <c r="AH106" i="10" a="1"/>
  <c r="AH106" i="10" s="1"/>
  <c r="AF3" i="16" s="1"/>
  <c r="AD8" i="12"/>
  <c r="AG11" i="10" a="1"/>
  <c r="AG11" i="10" s="1"/>
  <c r="AE20" i="19"/>
  <c r="AH198" i="10" a="1"/>
  <c r="AH198" i="10" s="1"/>
  <c r="AF20" i="19" s="1"/>
  <c r="AE4" i="12"/>
  <c r="AH7" i="10" a="1"/>
  <c r="AH7" i="10" s="1"/>
  <c r="AF4" i="12" s="1"/>
  <c r="AE19" i="13"/>
  <c r="AH47" i="10" a="1"/>
  <c r="AH47" i="10" s="1"/>
  <c r="AF19" i="13" s="1"/>
  <c r="AE9" i="12"/>
  <c r="AH12" i="10" a="1"/>
  <c r="AH12" i="10" s="1"/>
  <c r="AF9" i="12" s="1"/>
  <c r="AE2" i="18"/>
  <c r="AH130" i="10" a="1"/>
  <c r="AH130" i="10" s="1"/>
  <c r="AF2" i="18" s="1"/>
  <c r="AE21" i="19"/>
  <c r="AH199" i="10" a="1"/>
  <c r="AH199" i="10" s="1"/>
  <c r="AF21" i="19" s="1"/>
  <c r="AE20" i="20"/>
  <c r="AH173" i="10" a="1"/>
  <c r="AH173" i="10" s="1"/>
  <c r="AF20" i="20" s="1"/>
  <c r="AE24" i="20"/>
  <c r="AH177" i="10" a="1"/>
  <c r="AH177" i="10" s="1"/>
  <c r="AF24" i="20" s="1"/>
  <c r="AE24" i="15"/>
  <c r="AH102" i="10" a="1"/>
  <c r="AH102" i="10" s="1"/>
  <c r="AF24" i="15" s="1"/>
  <c r="AE5" i="19"/>
  <c r="AH183" i="10" a="1"/>
  <c r="AH183" i="10" s="1"/>
  <c r="AF5" i="19" s="1"/>
  <c r="AD17" i="12"/>
  <c r="AG20" i="10" a="1"/>
  <c r="AG20" i="10" s="1"/>
  <c r="AE9" i="20"/>
  <c r="AH162" i="10" a="1"/>
  <c r="AH162" i="10" s="1"/>
  <c r="AF9" i="20" s="1"/>
  <c r="AE8" i="13"/>
  <c r="AH36" i="10" a="1"/>
  <c r="AH36" i="10" s="1"/>
  <c r="AF8" i="13" s="1"/>
  <c r="AE21" i="13"/>
  <c r="AH49" i="10" a="1"/>
  <c r="AH49" i="10" s="1"/>
  <c r="AF21" i="13" s="1"/>
  <c r="AE5" i="12"/>
  <c r="AH8" i="10" a="1"/>
  <c r="AH8" i="10" s="1"/>
  <c r="AF5" i="12" s="1"/>
  <c r="AE12" i="19"/>
  <c r="AH190" i="10" a="1"/>
  <c r="AH190" i="10" s="1"/>
  <c r="AF12" i="19" s="1"/>
  <c r="AE11" i="14"/>
  <c r="AH64" i="10" a="1"/>
  <c r="AH64" i="10" s="1"/>
  <c r="AF11" i="14" s="1"/>
  <c r="AE24" i="13"/>
  <c r="AH52" i="10" a="1"/>
  <c r="AH52" i="10" s="1"/>
  <c r="AF24" i="13" s="1"/>
  <c r="AE7" i="18"/>
  <c r="AH135" i="10" a="1"/>
  <c r="AH135" i="10" s="1"/>
  <c r="AF7" i="18" s="1"/>
  <c r="AE5" i="20"/>
  <c r="AH158" i="10" a="1"/>
  <c r="AH158" i="10" s="1"/>
  <c r="AF5" i="20" s="1"/>
  <c r="AE8" i="20"/>
  <c r="AH161" i="10" a="1"/>
  <c r="AH161" i="10" s="1"/>
  <c r="AF8" i="20" s="1"/>
  <c r="AE19" i="12"/>
  <c r="AH22" i="10" a="1"/>
  <c r="AH22" i="10" s="1"/>
  <c r="AF19" i="12" s="1"/>
  <c r="AE3" i="13"/>
  <c r="AH31" i="10" a="1"/>
  <c r="AH31" i="10" s="1"/>
  <c r="AF3" i="13" s="1"/>
  <c r="AE10" i="20"/>
  <c r="AH163" i="10" a="1"/>
  <c r="AH163" i="10" s="1"/>
  <c r="AF10" i="20" s="1"/>
  <c r="AE23" i="14"/>
  <c r="AH76" i="10" a="1"/>
  <c r="AH76" i="10" s="1"/>
  <c r="AF23" i="14" s="1"/>
  <c r="AE18" i="14"/>
  <c r="AH71" i="10" a="1"/>
  <c r="AH71" i="10" s="1"/>
  <c r="AF18" i="14" s="1"/>
  <c r="AE12" i="13"/>
  <c r="AH40" i="10" a="1"/>
  <c r="AH40" i="10" s="1"/>
  <c r="AF12" i="13" s="1"/>
  <c r="AE19" i="19"/>
  <c r="AH197" i="10" a="1"/>
  <c r="AH197" i="10" s="1"/>
  <c r="AF19" i="19" s="1"/>
  <c r="AE10" i="13"/>
  <c r="AH38" i="10" a="1"/>
  <c r="AH38" i="10" s="1"/>
  <c r="AF10" i="13" s="1"/>
  <c r="AE17" i="15"/>
  <c r="AH95" i="10" a="1"/>
  <c r="AH95" i="10" s="1"/>
  <c r="AF17" i="15" s="1"/>
  <c r="AE24" i="16"/>
  <c r="AH127" i="10" a="1"/>
  <c r="AH127" i="10" s="1"/>
  <c r="AF24" i="16" s="1"/>
  <c r="AE17" i="13"/>
  <c r="AH45" i="10" a="1"/>
  <c r="AH45" i="10" s="1"/>
  <c r="AF17" i="13" s="1"/>
  <c r="AE25" i="19"/>
  <c r="AH203" i="10" a="1"/>
  <c r="AH203" i="10" s="1"/>
  <c r="AF25" i="19" s="1"/>
  <c r="AE23" i="19"/>
  <c r="AH201" i="10" a="1"/>
  <c r="AH201" i="10" s="1"/>
  <c r="AF23" i="19" s="1"/>
  <c r="AE19" i="18"/>
  <c r="AH147" i="10" a="1"/>
  <c r="AH147" i="10" s="1"/>
  <c r="AF19" i="18" s="1"/>
  <c r="AE15" i="19"/>
  <c r="AH193" i="10" a="1"/>
  <c r="AH193" i="10" s="1"/>
  <c r="AF15" i="19" s="1"/>
  <c r="AE21" i="12"/>
  <c r="AH24" i="10" a="1"/>
  <c r="AH24" i="10" s="1"/>
  <c r="AF21" i="12" s="1"/>
  <c r="AE5" i="14"/>
  <c r="AH58" i="10" a="1"/>
  <c r="AH58" i="10" s="1"/>
  <c r="AF5" i="14" s="1"/>
  <c r="AE21" i="15"/>
  <c r="AH99" i="10" a="1"/>
  <c r="AH99" i="10" s="1"/>
  <c r="AF21" i="15" s="1"/>
  <c r="AE11" i="15"/>
  <c r="AH89" i="10" a="1"/>
  <c r="AH89" i="10" s="1"/>
  <c r="AF11" i="15" s="1"/>
  <c r="AE20" i="15"/>
  <c r="AH98" i="10" a="1"/>
  <c r="AH98" i="10" s="1"/>
  <c r="AF20" i="15" s="1"/>
  <c r="AE25" i="15"/>
  <c r="AH103" i="10" a="1"/>
  <c r="AH103" i="10" s="1"/>
  <c r="AF25" i="15" s="1"/>
  <c r="AE25" i="16"/>
  <c r="AH128" i="10" a="1"/>
  <c r="AH128" i="10" s="1"/>
  <c r="AF25" i="16" s="1"/>
  <c r="AE13" i="12"/>
  <c r="AH16" i="10" a="1"/>
  <c r="AH16" i="10" s="1"/>
  <c r="AF13" i="12" s="1"/>
  <c r="AE13" i="18"/>
  <c r="AH141" i="10" a="1"/>
  <c r="AH141" i="10" s="1"/>
  <c r="AF13" i="18" s="1"/>
  <c r="AE22" i="20"/>
  <c r="AH175" i="10" a="1"/>
  <c r="AH175" i="10" s="1"/>
  <c r="AF22" i="20" s="1"/>
  <c r="AE14" i="19"/>
  <c r="AH192" i="10" a="1"/>
  <c r="AH192" i="10" s="1"/>
  <c r="AF14" i="19" s="1"/>
  <c r="AE26" i="19"/>
  <c r="AH204" i="10" a="1"/>
  <c r="AH204" i="10" s="1"/>
  <c r="AF26" i="19" s="1"/>
  <c r="AE12" i="14"/>
  <c r="AH65" i="10" a="1"/>
  <c r="AH65" i="10" s="1"/>
  <c r="AF12" i="14" s="1"/>
  <c r="AE15" i="18"/>
  <c r="AH143" i="10" a="1"/>
  <c r="AH143" i="10" s="1"/>
  <c r="AF15" i="18" s="1"/>
  <c r="AE9" i="15"/>
  <c r="AH87" i="10" a="1"/>
  <c r="AH87" i="10" s="1"/>
  <c r="AF9" i="15" s="1"/>
  <c r="AE6" i="15"/>
  <c r="AH84" i="10" a="1"/>
  <c r="AH84" i="10" s="1"/>
  <c r="AF6" i="15" s="1"/>
  <c r="AE14" i="20"/>
  <c r="AH167" i="10" a="1"/>
  <c r="AH167" i="10" s="1"/>
  <c r="AF14" i="20" s="1"/>
  <c r="AE16" i="18"/>
  <c r="AH144" i="10" a="1"/>
  <c r="AH144" i="10" s="1"/>
  <c r="AF16" i="18" s="1"/>
  <c r="AE5" i="15"/>
  <c r="AH83" i="10" a="1"/>
  <c r="AH83" i="10" s="1"/>
  <c r="AF5" i="15" s="1"/>
  <c r="AE9" i="18"/>
  <c r="AH137" i="10" a="1"/>
  <c r="AH137" i="10" s="1"/>
  <c r="AF9" i="18" s="1"/>
  <c r="AE18" i="16"/>
  <c r="AH121" i="10" a="1"/>
  <c r="AH121" i="10" s="1"/>
  <c r="AF18" i="16" s="1"/>
  <c r="AE11" i="12"/>
  <c r="AH14" i="10" a="1"/>
  <c r="AH14" i="10" s="1"/>
  <c r="AF11" i="12" s="1"/>
  <c r="AE6" i="14"/>
  <c r="AH59" i="10" a="1"/>
  <c r="AH59" i="10" s="1"/>
  <c r="AF6" i="14" s="1"/>
  <c r="AE26" i="16"/>
  <c r="AH129" i="10" a="1"/>
  <c r="AH129" i="10" s="1"/>
  <c r="AE20" i="13"/>
  <c r="AH48" i="10" a="1"/>
  <c r="AH48" i="10" s="1"/>
  <c r="AF20" i="13" s="1"/>
  <c r="AE10" i="19"/>
  <c r="AH188" i="10" a="1"/>
  <c r="AH188" i="10" s="1"/>
  <c r="AF10" i="19" s="1"/>
  <c r="AE17" i="14"/>
  <c r="AH70" i="10" a="1"/>
  <c r="AH70" i="10" s="1"/>
  <c r="AF17" i="14" s="1"/>
  <c r="AE22" i="18"/>
  <c r="AH150" i="10" a="1"/>
  <c r="AH150" i="10" s="1"/>
  <c r="AF22" i="18" s="1"/>
  <c r="AE23" i="16"/>
  <c r="AH126" i="10" a="1"/>
  <c r="AH126" i="10" s="1"/>
  <c r="AF23" i="16" s="1"/>
  <c r="AE2" i="13"/>
  <c r="AH30" i="10" a="1"/>
  <c r="AH30" i="10" s="1"/>
  <c r="AF2" i="13" s="1"/>
  <c r="AE7" i="13"/>
  <c r="AH35" i="10" a="1"/>
  <c r="AH35" i="10" s="1"/>
  <c r="AF7" i="13" s="1"/>
  <c r="AE20" i="16"/>
  <c r="AH123" i="10" a="1"/>
  <c r="AH123" i="10" s="1"/>
  <c r="AF20" i="16" s="1"/>
  <c r="AE11" i="13"/>
  <c r="AH39" i="10" a="1"/>
  <c r="AH39" i="10" s="1"/>
  <c r="AF11" i="13" s="1"/>
  <c r="AE5" i="16"/>
  <c r="AH108" i="10" a="1"/>
  <c r="AH108" i="10" s="1"/>
  <c r="AF5" i="16" s="1"/>
  <c r="AE14" i="18"/>
  <c r="AH142" i="10" a="1"/>
  <c r="AH142" i="10" s="1"/>
  <c r="AF14" i="18" s="1"/>
  <c r="AE14" i="13"/>
  <c r="AH42" i="10" a="1"/>
  <c r="AH42" i="10" s="1"/>
  <c r="AF14" i="13" s="1"/>
  <c r="AE13" i="13"/>
  <c r="AH41" i="10" a="1"/>
  <c r="AH41" i="10" s="1"/>
  <c r="AF13" i="13" s="1"/>
  <c r="AE16" i="15"/>
  <c r="AH94" i="10" a="1"/>
  <c r="AH94" i="10" s="1"/>
  <c r="AF16" i="15" s="1"/>
  <c r="AE3" i="15"/>
  <c r="AH81" i="10" a="1"/>
  <c r="AH81" i="10" s="1"/>
  <c r="AF3" i="15" s="1"/>
  <c r="AE5" i="13"/>
  <c r="AH33" i="10" a="1"/>
  <c r="AH33" i="10" s="1"/>
  <c r="AF5" i="13" s="1"/>
  <c r="AE4" i="14"/>
  <c r="AH57" i="10" a="1"/>
  <c r="AH57" i="10" s="1"/>
  <c r="AF4" i="14" s="1"/>
  <c r="AE4" i="19"/>
  <c r="AH182" i="10" a="1"/>
  <c r="AH182" i="10" s="1"/>
  <c r="AF4" i="19" s="1"/>
  <c r="AE22" i="19"/>
  <c r="AH200" i="10" a="1"/>
  <c r="AH200" i="10" s="1"/>
  <c r="AF22" i="19" s="1"/>
  <c r="AE6" i="20"/>
  <c r="AH159" i="10" a="1"/>
  <c r="AH159" i="10" s="1"/>
  <c r="AF6" i="20" s="1"/>
  <c r="AE24" i="19"/>
  <c r="AH202" i="10" a="1"/>
  <c r="AH202" i="10" s="1"/>
  <c r="AF24" i="19" s="1"/>
  <c r="AE7" i="16"/>
  <c r="AH110" i="10" a="1"/>
  <c r="AH110" i="10" s="1"/>
  <c r="AF7" i="16" s="1"/>
  <c r="AE18" i="20"/>
  <c r="AH171" i="10" a="1"/>
  <c r="AH171" i="10" s="1"/>
  <c r="AF18" i="20" s="1"/>
  <c r="AE17" i="16"/>
  <c r="AH120" i="10" a="1"/>
  <c r="AH120" i="10" s="1"/>
  <c r="AF17" i="16" s="1"/>
  <c r="AE22" i="16"/>
  <c r="AH125" i="10" a="1"/>
  <c r="AH125" i="10" s="1"/>
  <c r="AF22" i="16" s="1"/>
  <c r="AE18" i="19"/>
  <c r="AH196" i="10" a="1"/>
  <c r="AH196" i="10" s="1"/>
  <c r="AF18" i="19" s="1"/>
  <c r="AE23" i="18"/>
  <c r="AH151" i="10" a="1"/>
  <c r="AH151" i="10" s="1"/>
  <c r="AF23" i="18" s="1"/>
  <c r="AE14" i="12"/>
  <c r="AH17" i="10" a="1"/>
  <c r="AH17" i="10" s="1"/>
  <c r="AF14" i="12" s="1"/>
  <c r="AE13" i="19"/>
  <c r="AH191" i="10" a="1"/>
  <c r="AH191" i="10" s="1"/>
  <c r="AF13" i="19" s="1"/>
  <c r="AE21" i="18"/>
  <c r="AH149" i="10" a="1"/>
  <c r="AH149" i="10" s="1"/>
  <c r="AF21" i="18" s="1"/>
  <c r="AE15" i="15"/>
  <c r="AH93" i="10" a="1"/>
  <c r="AH93" i="10" s="1"/>
  <c r="AF15" i="15" s="1"/>
  <c r="AE26" i="13"/>
  <c r="AH54" i="10" a="1"/>
  <c r="AH54" i="10" s="1"/>
  <c r="AF26" i="13" s="1"/>
  <c r="AE24" i="18"/>
  <c r="AH152" i="10" a="1"/>
  <c r="AH152" i="10" s="1"/>
  <c r="AF24" i="18" s="1"/>
  <c r="AE8" i="14"/>
  <c r="AH61" i="10" a="1"/>
  <c r="AH61" i="10" s="1"/>
  <c r="AF8" i="14" s="1"/>
  <c r="AE20" i="14"/>
  <c r="AH73" i="10" a="1"/>
  <c r="AH73" i="10" s="1"/>
  <c r="AF20" i="14" s="1"/>
  <c r="AE8" i="19"/>
  <c r="AH186" i="10" a="1"/>
  <c r="AH186" i="10" s="1"/>
  <c r="AF8" i="19" s="1"/>
  <c r="AE17" i="20"/>
  <c r="AH170" i="10" a="1"/>
  <c r="AH170" i="10" s="1"/>
  <c r="AF17" i="20" s="1"/>
  <c r="AE10" i="18"/>
  <c r="AH138" i="10" a="1"/>
  <c r="AH138" i="10" s="1"/>
  <c r="AF10" i="18" s="1"/>
  <c r="AE15" i="12"/>
  <c r="AH18" i="10" a="1"/>
  <c r="AH18" i="10" s="1"/>
  <c r="AF15" i="12" s="1"/>
  <c r="AE15" i="14"/>
  <c r="AH68" i="10" a="1"/>
  <c r="AH68" i="10" s="1"/>
  <c r="AF15" i="14" s="1"/>
  <c r="AE3" i="18"/>
  <c r="AH131" i="10" a="1"/>
  <c r="AH131" i="10" s="1"/>
  <c r="AF3" i="18" s="1"/>
  <c r="AE6" i="19"/>
  <c r="AH184" i="10" a="1"/>
  <c r="AH184" i="10" s="1"/>
  <c r="AF6" i="19" s="1"/>
  <c r="AE3" i="19"/>
  <c r="AH181" i="10" a="1"/>
  <c r="AH181" i="10" s="1"/>
  <c r="AF3" i="19" s="1"/>
  <c r="AE8" i="18"/>
  <c r="AH136" i="10" a="1"/>
  <c r="AH136" i="10" s="1"/>
  <c r="AF8" i="18" s="1"/>
  <c r="AE18" i="15"/>
  <c r="AH96" i="10" a="1"/>
  <c r="AH96" i="10" s="1"/>
  <c r="AF18" i="15" s="1"/>
  <c r="AE17" i="18"/>
  <c r="AH145" i="10" a="1"/>
  <c r="AH145" i="10" s="1"/>
  <c r="AF17" i="18" s="1"/>
  <c r="AE6" i="16"/>
  <c r="AH109" i="10" a="1"/>
  <c r="AH109" i="10" s="1"/>
  <c r="AF6" i="16" s="1"/>
  <c r="AE19" i="16"/>
  <c r="AH122" i="10" a="1"/>
  <c r="AH122" i="10" s="1"/>
  <c r="AF19" i="16" s="1"/>
  <c r="AE18" i="12"/>
  <c r="AH21" i="10" a="1"/>
  <c r="AH21" i="10" s="1"/>
  <c r="AF18" i="12" s="1"/>
  <c r="AE22" i="13"/>
  <c r="AH50" i="10" a="1"/>
  <c r="AH50" i="10" s="1"/>
  <c r="AF22" i="13" s="1"/>
  <c r="AE8" i="12" l="1"/>
  <c r="AH11" i="10" a="1"/>
  <c r="AH11" i="10" s="1"/>
  <c r="AF8" i="12" s="1"/>
  <c r="C8" i="11"/>
  <c r="C3" i="11"/>
  <c r="AF26" i="16"/>
  <c r="C6" i="11"/>
  <c r="C4" i="11"/>
  <c r="C9" i="11"/>
  <c r="AE7" i="12"/>
  <c r="AH10" i="10" a="1"/>
  <c r="AH10" i="10" s="1"/>
  <c r="AF7" i="12" s="1"/>
  <c r="AE6" i="12"/>
  <c r="AH9" i="10" a="1"/>
  <c r="AH9" i="10" s="1"/>
  <c r="AF6" i="12" s="1"/>
  <c r="C10" i="11"/>
  <c r="AE23" i="12"/>
  <c r="AH26" i="10" a="1"/>
  <c r="AH26" i="10" s="1"/>
  <c r="AF23" i="12" s="1"/>
  <c r="AE17" i="12"/>
  <c r="AH20" i="10" a="1"/>
  <c r="AH20" i="10" s="1"/>
  <c r="AF17" i="12" s="1"/>
  <c r="C5" i="11"/>
  <c r="C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tc={6CE84BA6-04ED-4CF7-9EA9-C086D3FDEC01}</author>
  </authors>
  <commentList>
    <comment ref="B160" authorId="0" shapeId="0" xr:uid="{6CE84BA6-04ED-4CF7-9EA9-C086D3FDEC0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ID#AAAA-fQMrK4
tc={A0239EEA-25E2-45C4-96FB-951B3708CFE8}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HyfBfIgl9B9tnCwr0GDIY4ZRd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200-000001000000}">
      <text>
        <r>
          <rPr>
            <sz val="11"/>
            <color theme="1"/>
            <rFont val="Calibri"/>
            <family val="2"/>
            <scheme val="minor"/>
          </rPr>
          <t>======
ID#AAAA-fQMrK8
tc={46D00525-FBC2-40E2-BEC4-8C95DA6828FF}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AxhM5F8DbdawlKVOcZC1VsEpqh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00000000-0006-0000-1300-000001000000}">
      <text>
        <r>
          <rPr>
            <sz val="11"/>
            <color theme="1"/>
            <rFont val="Calibri"/>
            <family val="2"/>
            <scheme val="minor"/>
          </rPr>
          <t>======
ID#AAAA-fQMrLA
tc={BBA0FA4A-1046-48E6-9CBA-AC86B63DE03E}    (2023-10-17 14:44:59)
[Threaded comment]
Your version of Excel allows you to read this threaded comment; however, any edits to it will get removed if the file is opened in a newer version of Excel. Learn more: https://go.microsoft.com/fwlink/?linkid=870924
Comment:
    As noted on the "About" tab, we assign crude oil to the refining sector instead of the secondary products they produce and consume within the same sector.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xzHumhIn/DzeTUp5seIo5KOjc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<sst xmlns="http://schemas.openxmlformats.org/spreadsheetml/2006/main" count="2889" uniqueCount="242">
  <si>
    <t>BIFUbC BAU Industrial Fuel Use before CCS</t>
  </si>
  <si>
    <t>Sources:</t>
  </si>
  <si>
    <t>Energy consumption</t>
  </si>
  <si>
    <t>IEA</t>
  </si>
  <si>
    <t>World Energy Balances</t>
  </si>
  <si>
    <t>https://www.iea.org/data-and-statistics/data-product/world-energy-balances</t>
  </si>
  <si>
    <t>Electricity consumption</t>
  </si>
  <si>
    <t>Statistik Industri Manufaktur Indonesia, 2020</t>
  </si>
  <si>
    <t>Badan Pusat Statistik</t>
  </si>
  <si>
    <t>https://www.bps.go.id/publication/2022/09/30/206f24701aea1e4a26b6f1ff/statistik-industri-manufaktur-indonesia-2020.html</t>
  </si>
  <si>
    <t>Note:</t>
  </si>
  <si>
    <t>IEA data processed and estimated by sector</t>
  </si>
  <si>
    <t>Forecasted using IO file change in output</t>
  </si>
  <si>
    <t>Electricity data from Stastik Industri Manufaktur Indonesia</t>
  </si>
  <si>
    <t>toe_to_btu</t>
  </si>
  <si>
    <t>ktoe</t>
  </si>
  <si>
    <t>fuel</t>
  </si>
  <si>
    <t>biomass</t>
  </si>
  <si>
    <t>coal</t>
  </si>
  <si>
    <t>briquette</t>
  </si>
  <si>
    <t>gas</t>
  </si>
  <si>
    <t>kerosene</t>
  </si>
  <si>
    <t>gasoil cn 48</t>
  </si>
  <si>
    <t>biogasoil</t>
  </si>
  <si>
    <t>mdf</t>
  </si>
  <si>
    <t>fuel oil</t>
  </si>
  <si>
    <t>total fuel</t>
  </si>
  <si>
    <t>lpg</t>
  </si>
  <si>
    <t>electricity</t>
  </si>
  <si>
    <t>total</t>
  </si>
  <si>
    <t>btus</t>
  </si>
  <si>
    <t>COMPARE VALUES</t>
  </si>
  <si>
    <t>generated (kwh)</t>
  </si>
  <si>
    <t>purchased (kwh)</t>
  </si>
  <si>
    <t>sold (kwh)</t>
  </si>
  <si>
    <t>Total</t>
  </si>
  <si>
    <t>percent of total</t>
  </si>
  <si>
    <t>food beverage and tobacco 1T12</t>
  </si>
  <si>
    <t>food industry</t>
  </si>
  <si>
    <t>beverages</t>
  </si>
  <si>
    <t>tobacco products</t>
  </si>
  <si>
    <t>textiles apparel and leather 13T15</t>
  </si>
  <si>
    <t>textiles</t>
  </si>
  <si>
    <t>wearing apparels</t>
  </si>
  <si>
    <t>leather and related products and footwear</t>
  </si>
  <si>
    <t>wood products 16</t>
  </si>
  <si>
    <t>wood and wood products</t>
  </si>
  <si>
    <t>pulp paper and printing 17T18</t>
  </si>
  <si>
    <t>paper and paper products</t>
  </si>
  <si>
    <t>printing and reproduction of recorded media</t>
  </si>
  <si>
    <t>refined petroleum and coke 19</t>
  </si>
  <si>
    <t>coke and refined petroleum products</t>
  </si>
  <si>
    <t>chemicals 2</t>
  </si>
  <si>
    <t>chemicals</t>
  </si>
  <si>
    <t>other manufacturing 31T33 and rubber and plastic products 22</t>
  </si>
  <si>
    <t>pharmaceuticals</t>
  </si>
  <si>
    <t>rubber and plastic products</t>
  </si>
  <si>
    <t>cement and other nonmetallic minerals 239 &amp; glass and glass products 231</t>
  </si>
  <si>
    <t>other non-metallic mineral products</t>
  </si>
  <si>
    <t>iron and steel 241</t>
  </si>
  <si>
    <t>basic metals</t>
  </si>
  <si>
    <t>metal products except machinery and vehicles 25, computers and electronics 26, appliances and electrical equipment 27, and other machinery 28</t>
  </si>
  <si>
    <t>fabricated metal products</t>
  </si>
  <si>
    <t>computers, electronics</t>
  </si>
  <si>
    <t>electrical equipment</t>
  </si>
  <si>
    <t>machinery and equipment</t>
  </si>
  <si>
    <t>road vehicles 29 and nonroad vehicles 3</t>
  </si>
  <si>
    <t>motor vehicles, trailers, and semi-trailers</t>
  </si>
  <si>
    <t>other transport equipment</t>
  </si>
  <si>
    <t>furntiture</t>
  </si>
  <si>
    <t>other manufacturing</t>
  </si>
  <si>
    <t>repair and installation of machinery and equipment</t>
  </si>
  <si>
    <t>TOTAL</t>
  </si>
  <si>
    <t>EPS FUEL</t>
  </si>
  <si>
    <t>Assigned EPS Sector</t>
  </si>
  <si>
    <t>FUEL</t>
  </si>
  <si>
    <t>SECTOR</t>
  </si>
  <si>
    <t>hard coal</t>
  </si>
  <si>
    <t>agriculture and forestry 1T3</t>
  </si>
  <si>
    <t>coal mining 05</t>
  </si>
  <si>
    <t>construction 41T43</t>
  </si>
  <si>
    <t>energy pipelines and gas processing 352T353</t>
  </si>
  <si>
    <t>many</t>
  </si>
  <si>
    <t>oil and gas extraction 06</t>
  </si>
  <si>
    <t>other metals 242</t>
  </si>
  <si>
    <t>other mining and quarrying 7T8</t>
  </si>
  <si>
    <t>natural gas</t>
  </si>
  <si>
    <t>crude oil</t>
  </si>
  <si>
    <t>petroleum diesel</t>
  </si>
  <si>
    <t>residual fuel oil</t>
  </si>
  <si>
    <t>output energy</t>
  </si>
  <si>
    <t>output nonenergy</t>
  </si>
  <si>
    <t>percent nonenergy</t>
  </si>
  <si>
    <t>ISIC 01T03</t>
  </si>
  <si>
    <t>agriculture and forestry 01T03</t>
  </si>
  <si>
    <t>ISIC 05</t>
  </si>
  <si>
    <t>ISIC 06</t>
  </si>
  <si>
    <t>ISIC 07T08</t>
  </si>
  <si>
    <t>other mining and quarrying 07T08</t>
  </si>
  <si>
    <t>ISIC 10T12</t>
  </si>
  <si>
    <t>food beverage and tobacco 10T12</t>
  </si>
  <si>
    <t>ISIC 13T15</t>
  </si>
  <si>
    <t>ISIC 16</t>
  </si>
  <si>
    <t>ISIC 17T18</t>
  </si>
  <si>
    <t>ISIC 19</t>
  </si>
  <si>
    <t>ISIC 20</t>
  </si>
  <si>
    <t>chemicals 20</t>
  </si>
  <si>
    <t>ISIC 22</t>
  </si>
  <si>
    <t>rubber and plastic products 22</t>
  </si>
  <si>
    <t>ISIC 231</t>
  </si>
  <si>
    <t>glass and glass products 231</t>
  </si>
  <si>
    <t>ISIC 239</t>
  </si>
  <si>
    <t>cement and other nonmetallic minerals 239</t>
  </si>
  <si>
    <t>ISIC 241</t>
  </si>
  <si>
    <t>ISIC 242</t>
  </si>
  <si>
    <t>ISIC 25</t>
  </si>
  <si>
    <t>metal products except machinery and vehicles 25</t>
  </si>
  <si>
    <t>ISIC 26</t>
  </si>
  <si>
    <t>computers and electronics 26</t>
  </si>
  <si>
    <t>ISIC 27</t>
  </si>
  <si>
    <t>appliances and electrical equipment 27</t>
  </si>
  <si>
    <t>ISIC 28</t>
  </si>
  <si>
    <t>other machinery 28</t>
  </si>
  <si>
    <t>ISIC 29</t>
  </si>
  <si>
    <t>road vehicles 29</t>
  </si>
  <si>
    <t>ISIC 30</t>
  </si>
  <si>
    <t>nonroad vehicles 30</t>
  </si>
  <si>
    <t>ISIC 31T33</t>
  </si>
  <si>
    <t>other manufacturing 31T33</t>
  </si>
  <si>
    <t>ISIC 352T353</t>
  </si>
  <si>
    <t>ISIC 36T39</t>
  </si>
  <si>
    <t>water and waste 36T39</t>
  </si>
  <si>
    <t>ISIC 41T43</t>
  </si>
  <si>
    <t>splits</t>
  </si>
  <si>
    <t>ASSIGNED EPS ISIC CODE</t>
  </si>
  <si>
    <t>original sector</t>
  </si>
  <si>
    <t>bifubc sector used</t>
  </si>
  <si>
    <t>bifubc sector grouped</t>
  </si>
  <si>
    <t>Unit: dimensionless (% change)</t>
  </si>
  <si>
    <t>ISIC 09</t>
  </si>
  <si>
    <t>ISIC 21</t>
  </si>
  <si>
    <t>ISIC 351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</si>
  <si>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</si>
  <si>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</si>
  <si>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</si>
  <si>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</si>
  <si>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</si>
  <si>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</si>
  <si>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</si>
  <si>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</si>
  <si>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</si>
  <si>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</si>
  <si>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</si>
  <si>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</si>
  <si>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</si>
  <si>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</si>
  <si>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start year energy consumption</t>
  </si>
  <si>
    <t>forecasted energy consumption using BPCiObIC</t>
  </si>
  <si>
    <t>elec</t>
  </si>
  <si>
    <t>CHECK ENERGY INDUSTRY</t>
  </si>
  <si>
    <t>nat gas</t>
  </si>
  <si>
    <t>petro diesel</t>
  </si>
  <si>
    <t>heat</t>
  </si>
  <si>
    <t>heavy or residual</t>
  </si>
  <si>
    <t>hydrogen</t>
  </si>
  <si>
    <t>Unit: BTU</t>
  </si>
  <si>
    <t>Energy consumption 2019 in original unit</t>
  </si>
  <si>
    <t>Energy consumption 2019 in BOE</t>
  </si>
  <si>
    <t>KBLI Category</t>
  </si>
  <si>
    <t>ISIC Code</t>
  </si>
  <si>
    <t>Electricity generated (kWh)</t>
  </si>
  <si>
    <t>Electricity Purchased (kWh)</t>
  </si>
  <si>
    <t>Benzene (litre)</t>
  </si>
  <si>
    <t>Diesel Fuel (litre)</t>
  </si>
  <si>
    <t>Coal (kg)</t>
  </si>
  <si>
    <t>Briquettes (kg)</t>
  </si>
  <si>
    <t>Gas (PGN)</t>
  </si>
  <si>
    <t>Gas (non PGN)</t>
  </si>
  <si>
    <t>LPG (kg)</t>
  </si>
  <si>
    <t xml:space="preserve">Electricity generated </t>
  </si>
  <si>
    <t xml:space="preserve">Electricity Purchased </t>
  </si>
  <si>
    <t>Benzene</t>
  </si>
  <si>
    <t xml:space="preserve">Diesel Fuel </t>
  </si>
  <si>
    <t xml:space="preserve">Coal </t>
  </si>
  <si>
    <t xml:space="preserve">Briquettes </t>
  </si>
  <si>
    <t>Gas</t>
  </si>
  <si>
    <t xml:space="preserve">Gas </t>
  </si>
  <si>
    <t>LPG</t>
  </si>
  <si>
    <t>Total (ratio to HEESI)</t>
  </si>
  <si>
    <t>Food Industry</t>
  </si>
  <si>
    <t>Beverages</t>
  </si>
  <si>
    <t>Tobacco</t>
  </si>
  <si>
    <t>Textiles</t>
  </si>
  <si>
    <t>Wearing Apparels</t>
  </si>
  <si>
    <t>Leather and Related Products</t>
  </si>
  <si>
    <t>Wood and of Products of Wood</t>
  </si>
  <si>
    <t>Paper and Paper Product</t>
  </si>
  <si>
    <t>Printing</t>
  </si>
  <si>
    <t>Coke and Refined</t>
  </si>
  <si>
    <t>Chemicals</t>
  </si>
  <si>
    <t>Pharmaceuticals</t>
  </si>
  <si>
    <t>Rubber and Plastic Products</t>
  </si>
  <si>
    <t>Non-Metallic Mineral</t>
  </si>
  <si>
    <t>Basic metals</t>
  </si>
  <si>
    <t>Fabricated Metal</t>
  </si>
  <si>
    <t>Computers, Electronic</t>
  </si>
  <si>
    <t>Electrical equipment</t>
  </si>
  <si>
    <t>Machinery</t>
  </si>
  <si>
    <t>Motor vehicle</t>
  </si>
  <si>
    <t>Other transport</t>
  </si>
  <si>
    <t>Furniture</t>
  </si>
  <si>
    <t>Mother manufacturing</t>
  </si>
  <si>
    <t>Repair and installation</t>
  </si>
  <si>
    <t>Check BPS</t>
  </si>
  <si>
    <t xml:space="preserve">Electricity </t>
  </si>
  <si>
    <t xml:space="preserve">Natural Gas </t>
  </si>
  <si>
    <t>BOE to BTU</t>
  </si>
  <si>
    <t>TJ to BTU</t>
  </si>
  <si>
    <t>BTU/yr</t>
  </si>
  <si>
    <t>Fuel (BTU)</t>
  </si>
  <si>
    <t>electricity (not used in this variable)</t>
  </si>
  <si>
    <t>nuclear</t>
  </si>
  <si>
    <t>hydro (is not a fuel)</t>
  </si>
  <si>
    <t>wind (is not a fuel)</t>
  </si>
  <si>
    <t>solar (is not a fuel)</t>
  </si>
  <si>
    <t>petroleum gasoline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</si>
  <si>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</si>
  <si>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</si>
  <si>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</si>
  <si>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</si>
  <si>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</si>
  <si>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</si>
  <si>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heavy fuel oil</t>
  </si>
  <si>
    <t>LPG propane or butane</t>
  </si>
  <si>
    <t>municipal solid waste</t>
  </si>
  <si>
    <t>Indonesia population</t>
  </si>
  <si>
    <t>World Bank</t>
  </si>
  <si>
    <t>Population</t>
  </si>
  <si>
    <t>electricity (not used in this variable)</t>
    <phoneticPr fontId="12" type="noConversion"/>
  </si>
  <si>
    <t>hard coal</t>
    <phoneticPr fontId="12" type="noConversion"/>
  </si>
  <si>
    <t>China population</t>
  </si>
  <si>
    <t>https://data.worldbank.org/indicator/SP.POP.TOTL?locations=ID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</si>
</sst>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E+00"/>
    <numFmt numFmtId="166" formatCode="#,##0.0"/>
    <numFmt numFmtId="167" formatCode="#,##0.00000"/>
    <numFmt numFmtId="168" formatCode="_-* #,##0_-;\-* #,##0_-;_-* &quot;-&quot;_-;_-@_-"/>
    <numFmt numFmtId="169" formatCode="0.0000E+0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i/>
      <sz val="11"/>
      <color theme="1"/>
      <name val="Calibri"/>
      <family val="2"/>
    </font>
    <font>
      <b/>
      <sz val="9"/>
      <color rgb="FF000000"/>
      <name val="Calibri"/>
      <family val="2"/>
    </font>
    <font>
      <sz val="11"/>
      <name val="Calibri"/>
      <family val="2"/>
    </font>
    <font>
      <b/>
      <sz val="9"/>
      <color theme="1"/>
      <name val="Calibri"/>
      <family val="2"/>
    </font>
    <font>
      <sz val="11"/>
      <color rgb="FFFF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rgb="FFB2A1C7"/>
        <bgColor rgb="FFB2A1C7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3" fillId="0" borderId="6"/>
    <xf numFmtId="168" fontId="3" fillId="0" borderId="6" applyFont="0" applyFill="0" applyBorder="0" applyAlignment="0" applyProtection="0"/>
    <xf numFmtId="0" fontId="2" fillId="0" borderId="6"/>
  </cellStyleXfs>
  <cellXfs count="102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17" fontId="6" fillId="0" borderId="0" xfId="0" applyNumberFormat="1" applyFont="1" applyAlignment="1">
      <alignment horizontal="left"/>
    </xf>
    <xf numFmtId="0" fontId="7" fillId="0" borderId="0" xfId="0" applyFont="1"/>
    <xf numFmtId="11" fontId="6" fillId="0" borderId="0" xfId="0" applyNumberFormat="1" applyFont="1" applyAlignment="1">
      <alignment horizontal="left"/>
    </xf>
    <xf numFmtId="0" fontId="8" fillId="0" borderId="0" xfId="0" applyFont="1"/>
    <xf numFmtId="0" fontId="4" fillId="3" borderId="1" xfId="0" applyFont="1" applyFill="1" applyBorder="1"/>
    <xf numFmtId="0" fontId="6" fillId="3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4" fillId="5" borderId="1" xfId="0" applyFont="1" applyFill="1" applyBorder="1"/>
    <xf numFmtId="0" fontId="6" fillId="5" borderId="1" xfId="0" applyFont="1" applyFill="1" applyBorder="1"/>
    <xf numFmtId="0" fontId="6" fillId="0" borderId="2" xfId="0" applyFont="1" applyBorder="1" applyAlignment="1">
      <alignment wrapText="1"/>
    </xf>
    <xf numFmtId="0" fontId="6" fillId="0" borderId="2" xfId="0" applyFont="1" applyBorder="1"/>
    <xf numFmtId="0" fontId="9" fillId="0" borderId="3" xfId="0" applyFont="1" applyBorder="1" applyAlignment="1">
      <alignment wrapText="1"/>
    </xf>
    <xf numFmtId="0" fontId="6" fillId="6" borderId="1" xfId="0" applyFont="1" applyFill="1" applyBorder="1"/>
    <xf numFmtId="164" fontId="6" fillId="0" borderId="0" xfId="0" applyNumberFormat="1" applyFont="1"/>
    <xf numFmtId="11" fontId="6" fillId="0" borderId="0" xfId="0" applyNumberFormat="1" applyFont="1"/>
    <xf numFmtId="0" fontId="6" fillId="7" borderId="1" xfId="0" applyFont="1" applyFill="1" applyBorder="1"/>
    <xf numFmtId="0" fontId="4" fillId="0" borderId="0" xfId="0" applyFont="1" applyAlignment="1">
      <alignment horizontal="left"/>
    </xf>
    <xf numFmtId="164" fontId="6" fillId="7" borderId="1" xfId="0" applyNumberFormat="1" applyFont="1" applyFill="1" applyBorder="1"/>
    <xf numFmtId="9" fontId="6" fillId="0" borderId="0" xfId="0" applyNumberFormat="1" applyFont="1"/>
    <xf numFmtId="0" fontId="4" fillId="0" borderId="7" xfId="0" applyFont="1" applyBorder="1" applyAlignment="1">
      <alignment horizontal="left" wrapText="1"/>
    </xf>
    <xf numFmtId="0" fontId="4" fillId="7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0" borderId="10" xfId="0" applyFont="1" applyBorder="1"/>
    <xf numFmtId="0" fontId="4" fillId="0" borderId="11" xfId="0" applyFont="1" applyBorder="1"/>
    <xf numFmtId="11" fontId="6" fillId="0" borderId="11" xfId="0" applyNumberFormat="1" applyFont="1" applyBorder="1"/>
    <xf numFmtId="11" fontId="6" fillId="0" borderId="12" xfId="0" applyNumberFormat="1" applyFont="1" applyBorder="1"/>
    <xf numFmtId="11" fontId="6" fillId="0" borderId="9" xfId="0" applyNumberFormat="1" applyFont="1" applyBorder="1"/>
    <xf numFmtId="11" fontId="6" fillId="0" borderId="8" xfId="0" applyNumberFormat="1" applyFont="1" applyBorder="1"/>
    <xf numFmtId="0" fontId="6" fillId="0" borderId="11" xfId="0" applyFont="1" applyBorder="1"/>
    <xf numFmtId="165" fontId="6" fillId="0" borderId="0" xfId="0" applyNumberFormat="1" applyFont="1"/>
    <xf numFmtId="11" fontId="6" fillId="0" borderId="2" xfId="0" applyNumberFormat="1" applyFont="1" applyBorder="1" applyAlignment="1">
      <alignment horizontal="right" wrapText="1"/>
    </xf>
    <xf numFmtId="166" fontId="6" fillId="0" borderId="2" xfId="0" applyNumberFormat="1" applyFont="1" applyBorder="1" applyAlignment="1">
      <alignment horizontal="right" wrapText="1"/>
    </xf>
    <xf numFmtId="11" fontId="11" fillId="0" borderId="3" xfId="0" applyNumberFormat="1" applyFont="1" applyBorder="1" applyAlignment="1">
      <alignment horizontal="right" wrapText="1"/>
    </xf>
    <xf numFmtId="166" fontId="11" fillId="0" borderId="3" xfId="0" applyNumberFormat="1" applyFont="1" applyBorder="1" applyAlignment="1">
      <alignment horizontal="right" wrapText="1"/>
    </xf>
    <xf numFmtId="0" fontId="12" fillId="0" borderId="2" xfId="0" applyFont="1" applyBorder="1" applyAlignment="1">
      <alignment wrapText="1"/>
    </xf>
    <xf numFmtId="9" fontId="6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13" fillId="0" borderId="0" xfId="0" applyFont="1" applyAlignment="1">
      <alignment wrapText="1"/>
    </xf>
    <xf numFmtId="11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/>
    <xf numFmtId="11" fontId="14" fillId="0" borderId="0" xfId="0" applyNumberFormat="1" applyFont="1"/>
    <xf numFmtId="1" fontId="14" fillId="0" borderId="0" xfId="0" applyNumberFormat="1" applyFont="1"/>
    <xf numFmtId="4" fontId="6" fillId="0" borderId="2" xfId="0" applyNumberFormat="1" applyFont="1" applyBorder="1" applyAlignment="1">
      <alignment horizontal="right" wrapText="1"/>
    </xf>
    <xf numFmtId="4" fontId="11" fillId="0" borderId="3" xfId="0" applyNumberFormat="1" applyFont="1" applyBorder="1" applyAlignment="1">
      <alignment horizontal="right" wrapText="1"/>
    </xf>
    <xf numFmtId="167" fontId="6" fillId="0" borderId="0" xfId="0" applyNumberFormat="1" applyFont="1"/>
    <xf numFmtId="1" fontId="4" fillId="0" borderId="0" xfId="0" applyNumberFormat="1" applyFont="1"/>
    <xf numFmtId="0" fontId="3" fillId="0" borderId="6" xfId="2" applyAlignment="1">
      <alignment vertical="center"/>
    </xf>
    <xf numFmtId="0" fontId="3" fillId="0" borderId="6" xfId="2" applyAlignment="1">
      <alignment horizontal="center" vertical="center"/>
    </xf>
    <xf numFmtId="0" fontId="16" fillId="0" borderId="6" xfId="2" applyFont="1" applyAlignment="1">
      <alignment horizontal="center" vertical="center" wrapText="1"/>
    </xf>
    <xf numFmtId="0" fontId="16" fillId="0" borderId="6" xfId="2" applyFont="1" applyAlignment="1">
      <alignment horizontal="center" vertical="center"/>
    </xf>
    <xf numFmtId="0" fontId="16" fillId="11" borderId="6" xfId="2" applyFont="1" applyFill="1" applyAlignment="1">
      <alignment horizontal="center" vertical="center" wrapText="1"/>
    </xf>
    <xf numFmtId="168" fontId="0" fillId="0" borderId="6" xfId="3" applyFont="1" applyAlignment="1">
      <alignment vertical="center"/>
    </xf>
    <xf numFmtId="168" fontId="0" fillId="11" borderId="6" xfId="3" applyFont="1" applyFill="1" applyAlignment="1">
      <alignment vertical="center"/>
    </xf>
    <xf numFmtId="168" fontId="0" fillId="0" borderId="6" xfId="3" applyFont="1" applyFill="1" applyAlignment="1">
      <alignment vertical="center"/>
    </xf>
    <xf numFmtId="168" fontId="3" fillId="0" borderId="6" xfId="2" applyNumberFormat="1" applyAlignment="1">
      <alignment vertical="center"/>
    </xf>
    <xf numFmtId="168" fontId="0" fillId="0" borderId="6" xfId="3" applyFont="1" applyFill="1"/>
    <xf numFmtId="168" fontId="3" fillId="11" borderId="6" xfId="2" applyNumberFormat="1" applyFill="1" applyAlignment="1">
      <alignment vertical="center"/>
    </xf>
    <xf numFmtId="3" fontId="3" fillId="0" borderId="6" xfId="2" applyNumberFormat="1" applyAlignment="1">
      <alignment vertical="center"/>
    </xf>
    <xf numFmtId="0" fontId="3" fillId="12" borderId="6" xfId="2" applyFill="1" applyAlignment="1">
      <alignment vertical="center"/>
    </xf>
    <xf numFmtId="168" fontId="0" fillId="12" borderId="6" xfId="3" applyFont="1" applyFill="1" applyAlignment="1">
      <alignment vertical="center"/>
    </xf>
    <xf numFmtId="168" fontId="3" fillId="12" borderId="6" xfId="2" applyNumberFormat="1" applyFill="1" applyAlignment="1">
      <alignment vertical="center"/>
    </xf>
    <xf numFmtId="168" fontId="15" fillId="11" borderId="6" xfId="3" applyFont="1" applyFill="1" applyAlignment="1">
      <alignment vertical="center"/>
    </xf>
    <xf numFmtId="168" fontId="0" fillId="12" borderId="6" xfId="3" applyFont="1" applyFill="1"/>
    <xf numFmtId="168" fontId="18" fillId="0" borderId="6" xfId="3" applyFont="1" applyFill="1" applyAlignment="1">
      <alignment vertical="center"/>
    </xf>
    <xf numFmtId="168" fontId="0" fillId="0" borderId="6" xfId="3" applyFont="1"/>
    <xf numFmtId="0" fontId="3" fillId="11" borderId="6" xfId="2" applyFill="1" applyAlignment="1">
      <alignment vertical="center"/>
    </xf>
    <xf numFmtId="11" fontId="0" fillId="0" borderId="0" xfId="0" applyNumberFormat="1"/>
    <xf numFmtId="0" fontId="16" fillId="0" borderId="0" xfId="0" applyFont="1"/>
    <xf numFmtId="16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0" borderId="0" xfId="0" applyFont="1"/>
    <xf numFmtId="0" fontId="16" fillId="0" borderId="13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0" fontId="3" fillId="0" borderId="13" xfId="0" applyFont="1" applyBorder="1" applyAlignment="1">
      <alignment wrapText="1"/>
    </xf>
    <xf numFmtId="11" fontId="3" fillId="0" borderId="13" xfId="0" applyNumberFormat="1" applyFont="1" applyBorder="1" applyAlignment="1">
      <alignment horizontal="right" wrapText="1"/>
    </xf>
    <xf numFmtId="11" fontId="3" fillId="12" borderId="13" xfId="0" applyNumberFormat="1" applyFont="1" applyFill="1" applyBorder="1" applyAlignment="1">
      <alignment horizontal="right" wrapText="1"/>
    </xf>
    <xf numFmtId="0" fontId="17" fillId="0" borderId="0" xfId="0" applyFont="1" applyAlignment="1">
      <alignment horizontal="left"/>
    </xf>
    <xf numFmtId="164" fontId="0" fillId="0" borderId="0" xfId="1" applyNumberFormat="1" applyFont="1"/>
    <xf numFmtId="0" fontId="19" fillId="0" borderId="6" xfId="4" applyFont="1" applyAlignment="1">
      <alignment wrapText="1"/>
    </xf>
    <xf numFmtId="0" fontId="19" fillId="0" borderId="6" xfId="4" applyFont="1" applyAlignment="1">
      <alignment horizontal="right"/>
    </xf>
    <xf numFmtId="0" fontId="19" fillId="0" borderId="6" xfId="4" applyFont="1"/>
    <xf numFmtId="0" fontId="2" fillId="0" borderId="6" xfId="4"/>
    <xf numFmtId="0" fontId="17" fillId="0" borderId="6" xfId="4" applyFont="1"/>
    <xf numFmtId="11" fontId="17" fillId="0" borderId="6" xfId="4" applyNumberFormat="1" applyFont="1"/>
    <xf numFmtId="0" fontId="0" fillId="12" borderId="0" xfId="0" applyFill="1"/>
    <xf numFmtId="0" fontId="6" fillId="6" borderId="4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3" fillId="0" borderId="6" xfId="2" applyAlignment="1">
      <alignment horizontal="center" vertical="center"/>
    </xf>
    <xf numFmtId="0" fontId="16" fillId="10" borderId="6" xfId="2" applyFont="1" applyFill="1" applyAlignment="1">
      <alignment horizontal="center" vertical="center"/>
    </xf>
    <xf numFmtId="0" fontId="1" fillId="0" borderId="0" xfId="0" applyFont="1"/>
  </cellXfs>
  <cellStyles count="5">
    <cellStyle name="Comma" xfId="1" builtinId="3"/>
    <cellStyle name="Comma [0] 2" xfId="3" xr:uid="{3295A59F-2733-4FB9-BE39-C6FB65265214}"/>
    <cellStyle name="Normal" xfId="0" builtinId="0"/>
    <cellStyle name="Normal 2" xfId="2" xr:uid="{22D78E2B-D3DD-44AF-BBF6-EDAA423FA56A}"/>
    <cellStyle name="常规 2 2" xfId="4" xr:uid="{1E5BA57C-2D16-4432-A649-575BBF85A4FB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tyles" Target="styles.xml"/><Relationship Id="rId40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5" Type="http://customschemas.google.com/relationships/workbookmetadata" Target="metadata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agriculture and forestry 01T03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calcs!$D$5:$AH$5</c:f>
              <c:numCache>
                <c:formatCode>0.00E+00</c:formatCode>
                <c:ptCount val="31"/>
                <c:pt idx="0">
                  <c:v>8383415808000</c:v>
                </c:pt>
                <c:pt idx="1">
                  <c:v>8755044990754.1504</c:v>
                </c:pt>
                <c:pt idx="2">
                  <c:v>9126674173508.209</c:v>
                </c:pt>
                <c:pt idx="3">
                  <c:v>9498303356262.2695</c:v>
                </c:pt>
                <c:pt idx="4">
                  <c:v>9869932539016.4199</c:v>
                </c:pt>
                <c:pt idx="5">
                  <c:v>10241561721770.48</c:v>
                </c:pt>
                <c:pt idx="6">
                  <c:v>10613190904524.541</c:v>
                </c:pt>
                <c:pt idx="7">
                  <c:v>10984820087278.6</c:v>
                </c:pt>
                <c:pt idx="8">
                  <c:v>11356449270032.752</c:v>
                </c:pt>
                <c:pt idx="9">
                  <c:v>11728078452786.811</c:v>
                </c:pt>
                <c:pt idx="10">
                  <c:v>12099707635540.871</c:v>
                </c:pt>
                <c:pt idx="11">
                  <c:v>12471336818294.932</c:v>
                </c:pt>
                <c:pt idx="12">
                  <c:v>12842966001049.082</c:v>
                </c:pt>
                <c:pt idx="13">
                  <c:v>13214595183803.141</c:v>
                </c:pt>
                <c:pt idx="14">
                  <c:v>13586224366557.201</c:v>
                </c:pt>
                <c:pt idx="15">
                  <c:v>13957853549311.352</c:v>
                </c:pt>
                <c:pt idx="16">
                  <c:v>14329482732065.412</c:v>
                </c:pt>
                <c:pt idx="17">
                  <c:v>14701111914819.473</c:v>
                </c:pt>
                <c:pt idx="18">
                  <c:v>15072741097573.531</c:v>
                </c:pt>
                <c:pt idx="19">
                  <c:v>15444370280327.684</c:v>
                </c:pt>
                <c:pt idx="20">
                  <c:v>15815999463081.742</c:v>
                </c:pt>
                <c:pt idx="21">
                  <c:v>16187628645835.803</c:v>
                </c:pt>
                <c:pt idx="22">
                  <c:v>16559257828589.861</c:v>
                </c:pt>
                <c:pt idx="23">
                  <c:v>16930887011344.012</c:v>
                </c:pt>
                <c:pt idx="24">
                  <c:v>17302516194098.072</c:v>
                </c:pt>
                <c:pt idx="25">
                  <c:v>17674145376852.133</c:v>
                </c:pt>
                <c:pt idx="26">
                  <c:v>18045774559606.191</c:v>
                </c:pt>
                <c:pt idx="27">
                  <c:v>18417403742360.344</c:v>
                </c:pt>
                <c:pt idx="28">
                  <c:v>18789032925114.402</c:v>
                </c:pt>
                <c:pt idx="29">
                  <c:v>19160662107868.461</c:v>
                </c:pt>
                <c:pt idx="30">
                  <c:v>19532291290622.609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1-4F91-AACE-1C4CC93F5FA5}"/>
            </c:ext>
          </c:extLst>
        </c:ser>
        <c:ser>
          <c:idx val="1"/>
          <c:order val="1"/>
          <c:tx>
            <c:v>coal mining 05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calcs!$D$6:$AH$6</c:f>
              <c:numCache>
                <c:formatCode>0.00E+00</c:formatCode>
                <c:ptCount val="31"/>
                <c:pt idx="0">
                  <c:v>58463546858705.5</c:v>
                </c:pt>
                <c:pt idx="1">
                  <c:v>61063375262466.313</c:v>
                </c:pt>
                <c:pt idx="2">
                  <c:v>63663203666228.039</c:v>
                </c:pt>
                <c:pt idx="3">
                  <c:v>66263032069988.852</c:v>
                </c:pt>
                <c:pt idx="4">
                  <c:v>68862860473750.563</c:v>
                </c:pt>
                <c:pt idx="5">
                  <c:v>71462688877511.375</c:v>
                </c:pt>
                <c:pt idx="6">
                  <c:v>74062517281273.094</c:v>
                </c:pt>
                <c:pt idx="7">
                  <c:v>76662345685033.906</c:v>
                </c:pt>
                <c:pt idx="8">
                  <c:v>79262174088795.625</c:v>
                </c:pt>
                <c:pt idx="9">
                  <c:v>81862002492556.438</c:v>
                </c:pt>
                <c:pt idx="10">
                  <c:v>84461830896317.25</c:v>
                </c:pt>
                <c:pt idx="11">
                  <c:v>87061659300078.969</c:v>
                </c:pt>
                <c:pt idx="12">
                  <c:v>89661487703839.781</c:v>
                </c:pt>
                <c:pt idx="13">
                  <c:v>92261316107601.516</c:v>
                </c:pt>
                <c:pt idx="14">
                  <c:v>94861144511362.328</c:v>
                </c:pt>
                <c:pt idx="15">
                  <c:v>97460972915124.063</c:v>
                </c:pt>
                <c:pt idx="16">
                  <c:v>100060801318884.88</c:v>
                </c:pt>
                <c:pt idx="17">
                  <c:v>102660629722646.59</c:v>
                </c:pt>
                <c:pt idx="18">
                  <c:v>105260458126407.41</c:v>
                </c:pt>
                <c:pt idx="19">
                  <c:v>107860286530169.13</c:v>
                </c:pt>
                <c:pt idx="20">
                  <c:v>110460114933929.94</c:v>
                </c:pt>
                <c:pt idx="21">
                  <c:v>113059943337691.66</c:v>
                </c:pt>
                <c:pt idx="22">
                  <c:v>115659771741452.47</c:v>
                </c:pt>
                <c:pt idx="23">
                  <c:v>118259600145214.2</c:v>
                </c:pt>
                <c:pt idx="24">
                  <c:v>120859428548975.02</c:v>
                </c:pt>
                <c:pt idx="25">
                  <c:v>123459256952736.73</c:v>
                </c:pt>
                <c:pt idx="26">
                  <c:v>126059085356497.55</c:v>
                </c:pt>
                <c:pt idx="27">
                  <c:v>128658913760259.25</c:v>
                </c:pt>
                <c:pt idx="28">
                  <c:v>131258742164020.08</c:v>
                </c:pt>
                <c:pt idx="29">
                  <c:v>133858570567780.89</c:v>
                </c:pt>
                <c:pt idx="30">
                  <c:v>136458398971542.61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1-4F91-AACE-1C4CC93F5FA5}"/>
            </c:ext>
          </c:extLst>
        </c:ser>
        <c:ser>
          <c:idx val="2"/>
          <c:order val="2"/>
          <c:tx>
            <c:v>oil and gas extraction 06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calcs!$D$7:$AH$7</c:f>
              <c:numCache>
                <c:formatCode>0.00E+00</c:formatCode>
                <c:ptCount val="31"/>
                <c:pt idx="0">
                  <c:v>821708084955295.88</c:v>
                </c:pt>
                <c:pt idx="1">
                  <c:v>858248803636454.25</c:v>
                </c:pt>
                <c:pt idx="2">
                  <c:v>894789522317625.5</c:v>
                </c:pt>
                <c:pt idx="3">
                  <c:v>931330240998784</c:v>
                </c:pt>
                <c:pt idx="4">
                  <c:v>967870959679955.13</c:v>
                </c:pt>
                <c:pt idx="5">
                  <c:v>1004411678361113.5</c:v>
                </c:pt>
                <c:pt idx="6">
                  <c:v>1040952397042284.8</c:v>
                </c:pt>
                <c:pt idx="7">
                  <c:v>1077493115723443.3</c:v>
                </c:pt>
                <c:pt idx="8">
                  <c:v>1114033834404614.4</c:v>
                </c:pt>
                <c:pt idx="9">
                  <c:v>1150574553085772.8</c:v>
                </c:pt>
                <c:pt idx="10">
                  <c:v>1187115271766931.3</c:v>
                </c:pt>
                <c:pt idx="11">
                  <c:v>1223655990448102.5</c:v>
                </c:pt>
                <c:pt idx="12">
                  <c:v>1260196709129261</c:v>
                </c:pt>
                <c:pt idx="13">
                  <c:v>1296737427810432.3</c:v>
                </c:pt>
                <c:pt idx="14">
                  <c:v>1333278146491590.5</c:v>
                </c:pt>
                <c:pt idx="15">
                  <c:v>1369818865172761.8</c:v>
                </c:pt>
                <c:pt idx="16">
                  <c:v>1406359583853920.3</c:v>
                </c:pt>
                <c:pt idx="17">
                  <c:v>1442900302535091.5</c:v>
                </c:pt>
                <c:pt idx="18">
                  <c:v>1479441021216250</c:v>
                </c:pt>
                <c:pt idx="19">
                  <c:v>1515981739897421</c:v>
                </c:pt>
                <c:pt idx="20">
                  <c:v>1552522458578579.5</c:v>
                </c:pt>
                <c:pt idx="21">
                  <c:v>1589063177259750.8</c:v>
                </c:pt>
                <c:pt idx="22">
                  <c:v>1625603895940909.3</c:v>
                </c:pt>
                <c:pt idx="23">
                  <c:v>1662144614622080.5</c:v>
                </c:pt>
                <c:pt idx="24">
                  <c:v>1698685333303239</c:v>
                </c:pt>
                <c:pt idx="25">
                  <c:v>1735226051984410.3</c:v>
                </c:pt>
                <c:pt idx="26">
                  <c:v>1771766770665568.5</c:v>
                </c:pt>
                <c:pt idx="27">
                  <c:v>1808307489346739.5</c:v>
                </c:pt>
                <c:pt idx="28">
                  <c:v>1844848208027898</c:v>
                </c:pt>
                <c:pt idx="29">
                  <c:v>1881388926709056.3</c:v>
                </c:pt>
                <c:pt idx="30">
                  <c:v>1917929645390227.3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1-4F91-AACE-1C4CC93F5FA5}"/>
            </c:ext>
          </c:extLst>
        </c:ser>
        <c:ser>
          <c:idx val="3"/>
          <c:order val="3"/>
          <c:tx>
            <c:v>other mining and quarrying 07T08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calcs!$D$8:$AH$8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51-4F91-AACE-1C4CC93F5FA5}"/>
            </c:ext>
          </c:extLst>
        </c:ser>
        <c:ser>
          <c:idx val="4"/>
          <c:order val="4"/>
          <c:tx>
            <c:v>food beverage and tobacco 10T12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calcs!$D$9:$AH$9</c:f>
              <c:numCache>
                <c:formatCode>0.00E+00</c:formatCode>
                <c:ptCount val="31"/>
                <c:pt idx="0">
                  <c:v>22923987545051.707</c:v>
                </c:pt>
                <c:pt idx="1">
                  <c:v>23952623511240.008</c:v>
                </c:pt>
                <c:pt idx="2">
                  <c:v>24981259477427.863</c:v>
                </c:pt>
                <c:pt idx="3">
                  <c:v>26009895443616.16</c:v>
                </c:pt>
                <c:pt idx="4">
                  <c:v>27038531409804.461</c:v>
                </c:pt>
                <c:pt idx="5">
                  <c:v>28067167375992.762</c:v>
                </c:pt>
                <c:pt idx="6">
                  <c:v>29095803342181.059</c:v>
                </c:pt>
                <c:pt idx="7">
                  <c:v>30124439308369.359</c:v>
                </c:pt>
                <c:pt idx="8">
                  <c:v>31153075274557.215</c:v>
                </c:pt>
                <c:pt idx="9">
                  <c:v>32181711240745.512</c:v>
                </c:pt>
                <c:pt idx="10">
                  <c:v>33210347206933.813</c:v>
                </c:pt>
                <c:pt idx="11">
                  <c:v>34238983173122.113</c:v>
                </c:pt>
                <c:pt idx="12">
                  <c:v>35267619139310.414</c:v>
                </c:pt>
                <c:pt idx="13">
                  <c:v>36296255105498.711</c:v>
                </c:pt>
                <c:pt idx="14">
                  <c:v>37324891071686.57</c:v>
                </c:pt>
                <c:pt idx="15">
                  <c:v>38353527037874.875</c:v>
                </c:pt>
                <c:pt idx="16">
                  <c:v>39382163004063.18</c:v>
                </c:pt>
                <c:pt idx="17">
                  <c:v>40410798970251.477</c:v>
                </c:pt>
                <c:pt idx="18">
                  <c:v>41439434936439.781</c:v>
                </c:pt>
                <c:pt idx="19">
                  <c:v>42468070902628.078</c:v>
                </c:pt>
                <c:pt idx="20">
                  <c:v>43496706868815.93</c:v>
                </c:pt>
                <c:pt idx="21">
                  <c:v>44525342835004.227</c:v>
                </c:pt>
                <c:pt idx="22">
                  <c:v>45553978801192.531</c:v>
                </c:pt>
                <c:pt idx="23">
                  <c:v>46582614767380.828</c:v>
                </c:pt>
                <c:pt idx="24">
                  <c:v>47611250733569.125</c:v>
                </c:pt>
                <c:pt idx="25">
                  <c:v>48639886699757.43</c:v>
                </c:pt>
                <c:pt idx="26">
                  <c:v>49668522665945.289</c:v>
                </c:pt>
                <c:pt idx="27">
                  <c:v>50697158632133.594</c:v>
                </c:pt>
                <c:pt idx="28">
                  <c:v>51725794598321.891</c:v>
                </c:pt>
                <c:pt idx="29">
                  <c:v>52754430564510.195</c:v>
                </c:pt>
                <c:pt idx="30">
                  <c:v>53783066530698.5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51-4F91-AACE-1C4CC93F5FA5}"/>
            </c:ext>
          </c:extLst>
        </c:ser>
        <c:ser>
          <c:idx val="5"/>
          <c:order val="5"/>
          <c:tx>
            <c:v>textiles apparel and leather 13T15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calcs!$D$10:$AH$10</c:f>
              <c:numCache>
                <c:formatCode>0.00E+00</c:formatCode>
                <c:ptCount val="31"/>
                <c:pt idx="0">
                  <c:v>28072398180200.34</c:v>
                </c:pt>
                <c:pt idx="1">
                  <c:v>29302593957144.813</c:v>
                </c:pt>
                <c:pt idx="2">
                  <c:v>30532789734089.711</c:v>
                </c:pt>
                <c:pt idx="3">
                  <c:v>31762985511034.609</c:v>
                </c:pt>
                <c:pt idx="4">
                  <c:v>32993181287979.078</c:v>
                </c:pt>
                <c:pt idx="5">
                  <c:v>34223377064923.977</c:v>
                </c:pt>
                <c:pt idx="6">
                  <c:v>35453572841868.875</c:v>
                </c:pt>
                <c:pt idx="7">
                  <c:v>36683768618813.773</c:v>
                </c:pt>
                <c:pt idx="8">
                  <c:v>37913964395758.242</c:v>
                </c:pt>
                <c:pt idx="9">
                  <c:v>39144160172703.141</c:v>
                </c:pt>
                <c:pt idx="10">
                  <c:v>40374355949648.039</c:v>
                </c:pt>
                <c:pt idx="11">
                  <c:v>41604551726592.938</c:v>
                </c:pt>
                <c:pt idx="12">
                  <c:v>42834747503537.406</c:v>
                </c:pt>
                <c:pt idx="13">
                  <c:v>44064943280482.305</c:v>
                </c:pt>
                <c:pt idx="14">
                  <c:v>45295139057427.195</c:v>
                </c:pt>
                <c:pt idx="15">
                  <c:v>46525334834371.664</c:v>
                </c:pt>
                <c:pt idx="16">
                  <c:v>47755530611316.563</c:v>
                </c:pt>
                <c:pt idx="17">
                  <c:v>48985726388261.461</c:v>
                </c:pt>
                <c:pt idx="18">
                  <c:v>50215922165206.367</c:v>
                </c:pt>
                <c:pt idx="19">
                  <c:v>51446117942150.836</c:v>
                </c:pt>
                <c:pt idx="20">
                  <c:v>52676313719095.734</c:v>
                </c:pt>
                <c:pt idx="21">
                  <c:v>53906509496040.633</c:v>
                </c:pt>
                <c:pt idx="22">
                  <c:v>55136705272985.523</c:v>
                </c:pt>
                <c:pt idx="23">
                  <c:v>56366901049930</c:v>
                </c:pt>
                <c:pt idx="24">
                  <c:v>57597096826874.898</c:v>
                </c:pt>
                <c:pt idx="25">
                  <c:v>58827292603819.797</c:v>
                </c:pt>
                <c:pt idx="26">
                  <c:v>60057488380764.695</c:v>
                </c:pt>
                <c:pt idx="27">
                  <c:v>61287684157709.164</c:v>
                </c:pt>
                <c:pt idx="28">
                  <c:v>62517879934654.063</c:v>
                </c:pt>
                <c:pt idx="29">
                  <c:v>63748075711598.953</c:v>
                </c:pt>
                <c:pt idx="30">
                  <c:v>64978271488543.422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51-4F91-AACE-1C4CC93F5FA5}"/>
            </c:ext>
          </c:extLst>
        </c:ser>
        <c:ser>
          <c:idx val="6"/>
          <c:order val="6"/>
          <c:tx>
            <c:v>wood products 16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calcs!$D$11:$AH$11</c:f>
              <c:numCache>
                <c:formatCode>0.00E+00</c:formatCode>
                <c:ptCount val="31"/>
                <c:pt idx="0">
                  <c:v>3259621933790.1987</c:v>
                </c:pt>
                <c:pt idx="1">
                  <c:v>3406018977351.8794</c:v>
                </c:pt>
                <c:pt idx="2">
                  <c:v>3552416020913.5205</c:v>
                </c:pt>
                <c:pt idx="3">
                  <c:v>3698813064475.2007</c:v>
                </c:pt>
                <c:pt idx="4">
                  <c:v>3845210108036.8413</c:v>
                </c:pt>
                <c:pt idx="5">
                  <c:v>3991607151598.5215</c:v>
                </c:pt>
                <c:pt idx="6">
                  <c:v>4138004195160.1626</c:v>
                </c:pt>
                <c:pt idx="7">
                  <c:v>4284401238721.8433</c:v>
                </c:pt>
                <c:pt idx="8">
                  <c:v>4430798282283.4844</c:v>
                </c:pt>
                <c:pt idx="9">
                  <c:v>4577195325845.165</c:v>
                </c:pt>
                <c:pt idx="10">
                  <c:v>4723592369406.8057</c:v>
                </c:pt>
                <c:pt idx="11">
                  <c:v>4869989412968.4863</c:v>
                </c:pt>
                <c:pt idx="12">
                  <c:v>5016386456530.127</c:v>
                </c:pt>
                <c:pt idx="13">
                  <c:v>5162783500091.8076</c:v>
                </c:pt>
                <c:pt idx="14">
                  <c:v>5309180543653.4492</c:v>
                </c:pt>
                <c:pt idx="15">
                  <c:v>5455577587215.1299</c:v>
                </c:pt>
                <c:pt idx="16">
                  <c:v>5601974630776.7705</c:v>
                </c:pt>
                <c:pt idx="17">
                  <c:v>5748371674338.4512</c:v>
                </c:pt>
                <c:pt idx="18">
                  <c:v>5894768717900.0918</c:v>
                </c:pt>
                <c:pt idx="19">
                  <c:v>6041165761461.7725</c:v>
                </c:pt>
                <c:pt idx="20">
                  <c:v>6187562805023.4131</c:v>
                </c:pt>
                <c:pt idx="21">
                  <c:v>6333959848585.0928</c:v>
                </c:pt>
                <c:pt idx="22">
                  <c:v>6480356892146.7334</c:v>
                </c:pt>
                <c:pt idx="23">
                  <c:v>6626753935708.4141</c:v>
                </c:pt>
                <c:pt idx="24">
                  <c:v>6773150979270.0547</c:v>
                </c:pt>
                <c:pt idx="25">
                  <c:v>6919548022831.7354</c:v>
                </c:pt>
                <c:pt idx="26">
                  <c:v>7065945066393.376</c:v>
                </c:pt>
                <c:pt idx="27">
                  <c:v>7212342109955.0566</c:v>
                </c:pt>
                <c:pt idx="28">
                  <c:v>7358739153516.6963</c:v>
                </c:pt>
                <c:pt idx="29">
                  <c:v>7505136197078.3369</c:v>
                </c:pt>
                <c:pt idx="30">
                  <c:v>7651533240640.0176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51-4F91-AACE-1C4CC93F5FA5}"/>
            </c:ext>
          </c:extLst>
        </c:ser>
        <c:ser>
          <c:idx val="7"/>
          <c:order val="7"/>
          <c:tx>
            <c:v>pulp paper and printing 17T18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calcs!$D$12:$AH$12</c:f>
              <c:numCache>
                <c:formatCode>0.00E+00</c:formatCode>
                <c:ptCount val="31"/>
                <c:pt idx="0">
                  <c:v>22638054815227.676</c:v>
                </c:pt>
                <c:pt idx="1">
                  <c:v>23666115605145.074</c:v>
                </c:pt>
                <c:pt idx="2">
                  <c:v>24694176395062.816</c:v>
                </c:pt>
                <c:pt idx="3">
                  <c:v>25722237184980.215</c:v>
                </c:pt>
                <c:pt idx="4">
                  <c:v>26750297974897.617</c:v>
                </c:pt>
                <c:pt idx="5">
                  <c:v>27778358764815.359</c:v>
                </c:pt>
                <c:pt idx="6">
                  <c:v>28806419554732.758</c:v>
                </c:pt>
                <c:pt idx="7">
                  <c:v>29834480344650.156</c:v>
                </c:pt>
                <c:pt idx="8">
                  <c:v>30862541134567.555</c:v>
                </c:pt>
                <c:pt idx="9">
                  <c:v>31890601924485.297</c:v>
                </c:pt>
                <c:pt idx="10">
                  <c:v>32918662714402.695</c:v>
                </c:pt>
                <c:pt idx="11">
                  <c:v>33946723504320.094</c:v>
                </c:pt>
                <c:pt idx="12">
                  <c:v>34974784294237.836</c:v>
                </c:pt>
                <c:pt idx="13">
                  <c:v>36002845084155.234</c:v>
                </c:pt>
                <c:pt idx="14">
                  <c:v>37030905874072.641</c:v>
                </c:pt>
                <c:pt idx="15">
                  <c:v>38058966663990.383</c:v>
                </c:pt>
                <c:pt idx="16">
                  <c:v>39087027453907.781</c:v>
                </c:pt>
                <c:pt idx="17">
                  <c:v>40115088243825.18</c:v>
                </c:pt>
                <c:pt idx="18">
                  <c:v>41143149033742.914</c:v>
                </c:pt>
                <c:pt idx="19">
                  <c:v>42171209823660.313</c:v>
                </c:pt>
                <c:pt idx="20">
                  <c:v>43199270613577.711</c:v>
                </c:pt>
                <c:pt idx="21">
                  <c:v>44227331403495.453</c:v>
                </c:pt>
                <c:pt idx="22">
                  <c:v>45255392193412.852</c:v>
                </c:pt>
                <c:pt idx="23">
                  <c:v>46283452983330.25</c:v>
                </c:pt>
                <c:pt idx="24">
                  <c:v>47311513773247.992</c:v>
                </c:pt>
                <c:pt idx="25">
                  <c:v>48339574563165.391</c:v>
                </c:pt>
                <c:pt idx="26">
                  <c:v>49367635353082.797</c:v>
                </c:pt>
                <c:pt idx="27">
                  <c:v>50395696143000.531</c:v>
                </c:pt>
                <c:pt idx="28">
                  <c:v>51423756932917.938</c:v>
                </c:pt>
                <c:pt idx="29">
                  <c:v>52451817722835.336</c:v>
                </c:pt>
                <c:pt idx="30">
                  <c:v>53479878512753.078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51-4F91-AACE-1C4CC93F5FA5}"/>
            </c:ext>
          </c:extLst>
        </c:ser>
        <c:ser>
          <c:idx val="8"/>
          <c:order val="8"/>
          <c:tx>
            <c:v>refined petroleum and coke 19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calcs!$D$13:$AH$13</c:f>
              <c:numCache>
                <c:formatCode>0.00E+00</c:formatCode>
                <c:ptCount val="31"/>
                <c:pt idx="0">
                  <c:v>560789991086.29492</c:v>
                </c:pt>
                <c:pt idx="1">
                  <c:v>586052882465.63171</c:v>
                </c:pt>
                <c:pt idx="2">
                  <c:v>611315773844.97827</c:v>
                </c:pt>
                <c:pt idx="3">
                  <c:v>636578665224.31506</c:v>
                </c:pt>
                <c:pt idx="4">
                  <c:v>661841556603.66162</c:v>
                </c:pt>
                <c:pt idx="5">
                  <c:v>687104447983.00818</c:v>
                </c:pt>
                <c:pt idx="6">
                  <c:v>712367339362.34497</c:v>
                </c:pt>
                <c:pt idx="7">
                  <c:v>737630230741.69165</c:v>
                </c:pt>
                <c:pt idx="8">
                  <c:v>762893122121.02832</c:v>
                </c:pt>
                <c:pt idx="9">
                  <c:v>788156013500.37488</c:v>
                </c:pt>
                <c:pt idx="10">
                  <c:v>813418904879.71167</c:v>
                </c:pt>
                <c:pt idx="11">
                  <c:v>838681796259.05823</c:v>
                </c:pt>
                <c:pt idx="12">
                  <c:v>863944687638.3949</c:v>
                </c:pt>
                <c:pt idx="13">
                  <c:v>889207579017.74146</c:v>
                </c:pt>
                <c:pt idx="14">
                  <c:v>914470470397.07813</c:v>
                </c:pt>
                <c:pt idx="15">
                  <c:v>939733361776.42468</c:v>
                </c:pt>
                <c:pt idx="16">
                  <c:v>964996253155.76147</c:v>
                </c:pt>
                <c:pt idx="17">
                  <c:v>990259144535.10803</c:v>
                </c:pt>
                <c:pt idx="18">
                  <c:v>1015522035914.4545</c:v>
                </c:pt>
                <c:pt idx="19">
                  <c:v>1040784927293.7913</c:v>
                </c:pt>
                <c:pt idx="20">
                  <c:v>1066047818673.1378</c:v>
                </c:pt>
                <c:pt idx="21">
                  <c:v>1091310710052.4747</c:v>
                </c:pt>
                <c:pt idx="22">
                  <c:v>1116573601431.8213</c:v>
                </c:pt>
                <c:pt idx="23">
                  <c:v>1141836492811.158</c:v>
                </c:pt>
                <c:pt idx="24">
                  <c:v>1167099384190.5044</c:v>
                </c:pt>
                <c:pt idx="25">
                  <c:v>1192362275569.8411</c:v>
                </c:pt>
                <c:pt idx="26">
                  <c:v>1217625166949.1877</c:v>
                </c:pt>
                <c:pt idx="27">
                  <c:v>1242888058328.5247</c:v>
                </c:pt>
                <c:pt idx="28">
                  <c:v>1268150949707.8711</c:v>
                </c:pt>
                <c:pt idx="29">
                  <c:v>1293413841087.2175</c:v>
                </c:pt>
                <c:pt idx="30">
                  <c:v>1318676732466.5542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51-4F91-AACE-1C4CC93F5FA5}"/>
            </c:ext>
          </c:extLst>
        </c:ser>
        <c:ser>
          <c:idx val="9"/>
          <c:order val="9"/>
          <c:tx>
            <c:v>chemicals 20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calcs!$D$14:$AH$14</c:f>
              <c:numCache>
                <c:formatCode>0.00E+00</c:formatCode>
                <c:ptCount val="31"/>
                <c:pt idx="0">
                  <c:v>17304153343306.941</c:v>
                </c:pt>
                <c:pt idx="1">
                  <c:v>18081322247031.309</c:v>
                </c:pt>
                <c:pt idx="2">
                  <c:v>18858491150756.012</c:v>
                </c:pt>
                <c:pt idx="3">
                  <c:v>19635660054480.715</c:v>
                </c:pt>
                <c:pt idx="4">
                  <c:v>20412828958205.082</c:v>
                </c:pt>
                <c:pt idx="5">
                  <c:v>21189997861929.785</c:v>
                </c:pt>
                <c:pt idx="6">
                  <c:v>21967166765654.488</c:v>
                </c:pt>
                <c:pt idx="7">
                  <c:v>22744335669378.855</c:v>
                </c:pt>
                <c:pt idx="8">
                  <c:v>23521504573103.563</c:v>
                </c:pt>
                <c:pt idx="9">
                  <c:v>24298673476828.266</c:v>
                </c:pt>
                <c:pt idx="10">
                  <c:v>25075842380552.633</c:v>
                </c:pt>
                <c:pt idx="11">
                  <c:v>25853011284277.336</c:v>
                </c:pt>
                <c:pt idx="12">
                  <c:v>26630180188001.703</c:v>
                </c:pt>
                <c:pt idx="13">
                  <c:v>27407349091726.406</c:v>
                </c:pt>
                <c:pt idx="14">
                  <c:v>28184517995451.109</c:v>
                </c:pt>
                <c:pt idx="15">
                  <c:v>28961686899175.473</c:v>
                </c:pt>
                <c:pt idx="16">
                  <c:v>29738855802900.176</c:v>
                </c:pt>
                <c:pt idx="17">
                  <c:v>30516024706624.883</c:v>
                </c:pt>
                <c:pt idx="18">
                  <c:v>31293193610349.246</c:v>
                </c:pt>
                <c:pt idx="19">
                  <c:v>32070362514073.949</c:v>
                </c:pt>
                <c:pt idx="20">
                  <c:v>32847531417798.656</c:v>
                </c:pt>
                <c:pt idx="21">
                  <c:v>33624700321523.02</c:v>
                </c:pt>
                <c:pt idx="22">
                  <c:v>34401869225247.727</c:v>
                </c:pt>
                <c:pt idx="23">
                  <c:v>35179038128972.43</c:v>
                </c:pt>
                <c:pt idx="24">
                  <c:v>35956207032696.797</c:v>
                </c:pt>
                <c:pt idx="25">
                  <c:v>36733375936421.5</c:v>
                </c:pt>
                <c:pt idx="26">
                  <c:v>37510544840146.203</c:v>
                </c:pt>
                <c:pt idx="27">
                  <c:v>38287713743870.57</c:v>
                </c:pt>
                <c:pt idx="28">
                  <c:v>39064882647595.273</c:v>
                </c:pt>
                <c:pt idx="29">
                  <c:v>39842051551319.984</c:v>
                </c:pt>
                <c:pt idx="30">
                  <c:v>40619220455044.352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51-4F91-AACE-1C4CC93F5FA5}"/>
            </c:ext>
          </c:extLst>
        </c:ser>
        <c:ser>
          <c:idx val="10"/>
          <c:order val="10"/>
          <c:tx>
            <c:v>rubber and plastic products 22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calcs!$D$15:$AH$15</c:f>
              <c:numCache>
                <c:formatCode>0.00E+00</c:formatCode>
                <c:ptCount val="31"/>
                <c:pt idx="0">
                  <c:v>8091313904903.4141</c:v>
                </c:pt>
                <c:pt idx="1">
                  <c:v>8454713787610.7715</c:v>
                </c:pt>
                <c:pt idx="2">
                  <c:v>8818113670318.2363</c:v>
                </c:pt>
                <c:pt idx="3">
                  <c:v>9181513553025.5938</c:v>
                </c:pt>
                <c:pt idx="4">
                  <c:v>9544913435732.9512</c:v>
                </c:pt>
                <c:pt idx="5">
                  <c:v>9908313318440.3086</c:v>
                </c:pt>
                <c:pt idx="6">
                  <c:v>10271713201147.666</c:v>
                </c:pt>
                <c:pt idx="7">
                  <c:v>10635113083855.131</c:v>
                </c:pt>
                <c:pt idx="8">
                  <c:v>10998512966562.488</c:v>
                </c:pt>
                <c:pt idx="9">
                  <c:v>11361912849269.846</c:v>
                </c:pt>
                <c:pt idx="10">
                  <c:v>11725312731977.205</c:v>
                </c:pt>
                <c:pt idx="11">
                  <c:v>12088712614684.563</c:v>
                </c:pt>
                <c:pt idx="12">
                  <c:v>12452112497392.027</c:v>
                </c:pt>
                <c:pt idx="13">
                  <c:v>12815512380099.385</c:v>
                </c:pt>
                <c:pt idx="14">
                  <c:v>13178912262806.74</c:v>
                </c:pt>
                <c:pt idx="15">
                  <c:v>13542312145514.098</c:v>
                </c:pt>
                <c:pt idx="16">
                  <c:v>13905712028221.457</c:v>
                </c:pt>
                <c:pt idx="17">
                  <c:v>14269111910928.92</c:v>
                </c:pt>
                <c:pt idx="18">
                  <c:v>14632511793636.279</c:v>
                </c:pt>
                <c:pt idx="19">
                  <c:v>14995911676343.637</c:v>
                </c:pt>
                <c:pt idx="20">
                  <c:v>15359311559050.996</c:v>
                </c:pt>
                <c:pt idx="21">
                  <c:v>15722711441758.461</c:v>
                </c:pt>
                <c:pt idx="22">
                  <c:v>16086111324465.82</c:v>
                </c:pt>
                <c:pt idx="23">
                  <c:v>16449511207173.178</c:v>
                </c:pt>
                <c:pt idx="24">
                  <c:v>16812911089880.537</c:v>
                </c:pt>
                <c:pt idx="25">
                  <c:v>17176310972587.896</c:v>
                </c:pt>
                <c:pt idx="26">
                  <c:v>17539710855295.359</c:v>
                </c:pt>
                <c:pt idx="27">
                  <c:v>17903110738002.719</c:v>
                </c:pt>
                <c:pt idx="28">
                  <c:v>18266510620710.074</c:v>
                </c:pt>
                <c:pt idx="29">
                  <c:v>18629910503417.434</c:v>
                </c:pt>
                <c:pt idx="30">
                  <c:v>18993310386124.793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51-4F91-AACE-1C4CC93F5FA5}"/>
            </c:ext>
          </c:extLst>
        </c:ser>
        <c:ser>
          <c:idx val="11"/>
          <c:order val="11"/>
          <c:tx>
            <c:v>glass and glass products 231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calcs!$D$16:$AH$16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51-4F91-AACE-1C4CC93F5FA5}"/>
            </c:ext>
          </c:extLst>
        </c:ser>
        <c:ser>
          <c:idx val="12"/>
          <c:order val="12"/>
          <c:tx>
            <c:v>cement and other nonmetallic minerals 239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calcs!$D$17:$AH$17</c:f>
              <c:numCache>
                <c:formatCode>0.00E+00</c:formatCode>
                <c:ptCount val="31"/>
                <c:pt idx="0">
                  <c:v>48223072325600.016</c:v>
                </c:pt>
                <c:pt idx="1">
                  <c:v>50388887447823.07</c:v>
                </c:pt>
                <c:pt idx="2">
                  <c:v>52554702570046.125</c:v>
                </c:pt>
                <c:pt idx="3">
                  <c:v>54720517692269.75</c:v>
                </c:pt>
                <c:pt idx="4">
                  <c:v>56886332814492.813</c:v>
                </c:pt>
                <c:pt idx="5">
                  <c:v>59052147936715.875</c:v>
                </c:pt>
                <c:pt idx="6">
                  <c:v>61217963058938.938</c:v>
                </c:pt>
                <c:pt idx="7">
                  <c:v>63383778181162.563</c:v>
                </c:pt>
                <c:pt idx="8">
                  <c:v>65549593303385.625</c:v>
                </c:pt>
                <c:pt idx="9">
                  <c:v>67715408425608.68</c:v>
                </c:pt>
                <c:pt idx="10">
                  <c:v>69881223547832.305</c:v>
                </c:pt>
                <c:pt idx="11">
                  <c:v>72047038670055.359</c:v>
                </c:pt>
                <c:pt idx="12">
                  <c:v>74212853792278.422</c:v>
                </c:pt>
                <c:pt idx="13">
                  <c:v>76378668914502.047</c:v>
                </c:pt>
                <c:pt idx="14">
                  <c:v>78544484036725.109</c:v>
                </c:pt>
                <c:pt idx="15">
                  <c:v>80710299158948.172</c:v>
                </c:pt>
                <c:pt idx="16">
                  <c:v>82876114281171.219</c:v>
                </c:pt>
                <c:pt idx="17">
                  <c:v>85041929403394.844</c:v>
                </c:pt>
                <c:pt idx="18">
                  <c:v>87207744525617.891</c:v>
                </c:pt>
                <c:pt idx="19">
                  <c:v>89373559647840.953</c:v>
                </c:pt>
                <c:pt idx="20">
                  <c:v>91539374770064.594</c:v>
                </c:pt>
                <c:pt idx="21">
                  <c:v>93705189892287.641</c:v>
                </c:pt>
                <c:pt idx="22">
                  <c:v>95871005014510.703</c:v>
                </c:pt>
                <c:pt idx="23">
                  <c:v>98036820136734.344</c:v>
                </c:pt>
                <c:pt idx="24">
                  <c:v>100202635258957.41</c:v>
                </c:pt>
                <c:pt idx="25">
                  <c:v>102368450381180.45</c:v>
                </c:pt>
                <c:pt idx="26">
                  <c:v>104534265503403.52</c:v>
                </c:pt>
                <c:pt idx="27">
                  <c:v>106700080625627.14</c:v>
                </c:pt>
                <c:pt idx="28">
                  <c:v>108865895747850.19</c:v>
                </c:pt>
                <c:pt idx="29">
                  <c:v>111031710870073.25</c:v>
                </c:pt>
                <c:pt idx="30">
                  <c:v>113197525992296.88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51-4F91-AACE-1C4CC93F5FA5}"/>
            </c:ext>
          </c:extLst>
        </c:ser>
        <c:ser>
          <c:idx val="13"/>
          <c:order val="13"/>
          <c:tx>
            <c:v>iron and steel 241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calcs!$D$18:$AH$18</c:f>
              <c:numCache>
                <c:formatCode>0.00E+00</c:formatCode>
                <c:ptCount val="31"/>
                <c:pt idx="0">
                  <c:v>57815887824821.188</c:v>
                </c:pt>
                <c:pt idx="1">
                  <c:v>60410167489715.93</c:v>
                </c:pt>
                <c:pt idx="2">
                  <c:v>63004447154610.68</c:v>
                </c:pt>
                <c:pt idx="3">
                  <c:v>65598726819505.422</c:v>
                </c:pt>
                <c:pt idx="4">
                  <c:v>68193006484400.164</c:v>
                </c:pt>
                <c:pt idx="5">
                  <c:v>70787286149294.906</c:v>
                </c:pt>
                <c:pt idx="6">
                  <c:v>73381565814189.656</c:v>
                </c:pt>
                <c:pt idx="7">
                  <c:v>75975845479083.484</c:v>
                </c:pt>
                <c:pt idx="8">
                  <c:v>78570125143978.234</c:v>
                </c:pt>
                <c:pt idx="9">
                  <c:v>81164404808872.984</c:v>
                </c:pt>
                <c:pt idx="10">
                  <c:v>83758684473767.734</c:v>
                </c:pt>
                <c:pt idx="11">
                  <c:v>86352964138662.469</c:v>
                </c:pt>
                <c:pt idx="12">
                  <c:v>88947243803557.203</c:v>
                </c:pt>
                <c:pt idx="13">
                  <c:v>91541523468451.953</c:v>
                </c:pt>
                <c:pt idx="14">
                  <c:v>94135803133346.688</c:v>
                </c:pt>
                <c:pt idx="15">
                  <c:v>96730082798240.516</c:v>
                </c:pt>
                <c:pt idx="16">
                  <c:v>99324362463135.266</c:v>
                </c:pt>
                <c:pt idx="17">
                  <c:v>101918642128030</c:v>
                </c:pt>
                <c:pt idx="18">
                  <c:v>104512921792924.73</c:v>
                </c:pt>
                <c:pt idx="19">
                  <c:v>107107201457819.47</c:v>
                </c:pt>
                <c:pt idx="20">
                  <c:v>109701481122714.2</c:v>
                </c:pt>
                <c:pt idx="21">
                  <c:v>112295760787608.95</c:v>
                </c:pt>
                <c:pt idx="22">
                  <c:v>114890040452503.69</c:v>
                </c:pt>
                <c:pt idx="23">
                  <c:v>117484320117398.44</c:v>
                </c:pt>
                <c:pt idx="24">
                  <c:v>120078599782292.28</c:v>
                </c:pt>
                <c:pt idx="25">
                  <c:v>122672879447187.03</c:v>
                </c:pt>
                <c:pt idx="26">
                  <c:v>125267159112081.78</c:v>
                </c:pt>
                <c:pt idx="27">
                  <c:v>127861438776976.52</c:v>
                </c:pt>
                <c:pt idx="28">
                  <c:v>130455718441871.25</c:v>
                </c:pt>
                <c:pt idx="29">
                  <c:v>133049998106766</c:v>
                </c:pt>
                <c:pt idx="30">
                  <c:v>135644277771660.77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51-4F91-AACE-1C4CC93F5FA5}"/>
            </c:ext>
          </c:extLst>
        </c:ser>
        <c:ser>
          <c:idx val="14"/>
          <c:order val="14"/>
          <c:tx>
            <c:v>other metals 242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calcs!$D$19:$AH$19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51-4F91-AACE-1C4CC93F5FA5}"/>
            </c:ext>
          </c:extLst>
        </c:ser>
        <c:ser>
          <c:idx val="15"/>
          <c:order val="15"/>
          <c:tx>
            <c:v>metal products except machinery and vehicles 25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calcs!$D$20:$AH$20</c:f>
              <c:numCache>
                <c:formatCode>0.00E+00</c:formatCode>
                <c:ptCount val="31"/>
                <c:pt idx="0">
                  <c:v>1877131619876.457</c:v>
                </c:pt>
                <c:pt idx="1">
                  <c:v>1961437967943.8931</c:v>
                </c:pt>
                <c:pt idx="2">
                  <c:v>2045744316011.3289</c:v>
                </c:pt>
                <c:pt idx="3">
                  <c:v>2130050664078.793</c:v>
                </c:pt>
                <c:pt idx="4">
                  <c:v>2214357012146.229</c:v>
                </c:pt>
                <c:pt idx="5">
                  <c:v>2298663360213.665</c:v>
                </c:pt>
                <c:pt idx="6">
                  <c:v>2382969708281.1294</c:v>
                </c:pt>
                <c:pt idx="7">
                  <c:v>2467276056348.5649</c:v>
                </c:pt>
                <c:pt idx="8">
                  <c:v>2551582404416.0293</c:v>
                </c:pt>
                <c:pt idx="9">
                  <c:v>2635888752483.4653</c:v>
                </c:pt>
                <c:pt idx="10">
                  <c:v>2720195100550.9014</c:v>
                </c:pt>
                <c:pt idx="11">
                  <c:v>2804501448618.3652</c:v>
                </c:pt>
                <c:pt idx="12">
                  <c:v>2888807796685.8013</c:v>
                </c:pt>
                <c:pt idx="13">
                  <c:v>2973114144753.2368</c:v>
                </c:pt>
                <c:pt idx="14">
                  <c:v>3057420492820.7007</c:v>
                </c:pt>
                <c:pt idx="15">
                  <c:v>3141726840888.1362</c:v>
                </c:pt>
                <c:pt idx="16">
                  <c:v>3226033188955.6006</c:v>
                </c:pt>
                <c:pt idx="17">
                  <c:v>3310339537023.0361</c:v>
                </c:pt>
                <c:pt idx="18">
                  <c:v>3394645885090.4722</c:v>
                </c:pt>
                <c:pt idx="19">
                  <c:v>3478952233157.9365</c:v>
                </c:pt>
                <c:pt idx="20">
                  <c:v>3563258581225.3726</c:v>
                </c:pt>
                <c:pt idx="21">
                  <c:v>3647564929292.8086</c:v>
                </c:pt>
                <c:pt idx="22">
                  <c:v>3731871277360.2729</c:v>
                </c:pt>
                <c:pt idx="23">
                  <c:v>3816177625427.7085</c:v>
                </c:pt>
                <c:pt idx="24">
                  <c:v>3900483973495.1729</c:v>
                </c:pt>
                <c:pt idx="25">
                  <c:v>3984790321562.6089</c:v>
                </c:pt>
                <c:pt idx="26">
                  <c:v>4069096669630.0449</c:v>
                </c:pt>
                <c:pt idx="27">
                  <c:v>4153403017697.5093</c:v>
                </c:pt>
                <c:pt idx="28">
                  <c:v>4237709365764.9453</c:v>
                </c:pt>
                <c:pt idx="29">
                  <c:v>4322015713832.3813</c:v>
                </c:pt>
                <c:pt idx="30">
                  <c:v>4406322061899.8457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51-4F91-AACE-1C4CC93F5FA5}"/>
            </c:ext>
          </c:extLst>
        </c:ser>
        <c:ser>
          <c:idx val="16"/>
          <c:order val="16"/>
          <c:tx>
            <c:v>computers and electronics 26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calcs!$D$21:$AH$21</c:f>
              <c:numCache>
                <c:formatCode>0.00E+00</c:formatCode>
                <c:ptCount val="31"/>
                <c:pt idx="0">
                  <c:v>834742839885.23389</c:v>
                </c:pt>
                <c:pt idx="1">
                  <c:v>869206254604.93079</c:v>
                </c:pt>
                <c:pt idx="2">
                  <c:v>903669669324.62769</c:v>
                </c:pt>
                <c:pt idx="3">
                  <c:v>938133084044.31567</c:v>
                </c:pt>
                <c:pt idx="4">
                  <c:v>972596498764.01257</c:v>
                </c:pt>
                <c:pt idx="5">
                  <c:v>1007059913483.7094</c:v>
                </c:pt>
                <c:pt idx="6">
                  <c:v>1041523328203.3975</c:v>
                </c:pt>
                <c:pt idx="7">
                  <c:v>1075986742923.0944</c:v>
                </c:pt>
                <c:pt idx="8">
                  <c:v>1110450157642.7913</c:v>
                </c:pt>
                <c:pt idx="9">
                  <c:v>1144913572362.4792</c:v>
                </c:pt>
                <c:pt idx="10">
                  <c:v>1179376987082.176</c:v>
                </c:pt>
                <c:pt idx="11">
                  <c:v>1213840401801.873</c:v>
                </c:pt>
                <c:pt idx="12">
                  <c:v>1248303816521.561</c:v>
                </c:pt>
                <c:pt idx="13">
                  <c:v>1282767231241.2578</c:v>
                </c:pt>
                <c:pt idx="14">
                  <c:v>1317230645960.9546</c:v>
                </c:pt>
                <c:pt idx="15">
                  <c:v>1351694060680.6426</c:v>
                </c:pt>
                <c:pt idx="16">
                  <c:v>1386157475400.3394</c:v>
                </c:pt>
                <c:pt idx="17">
                  <c:v>1420620890120.0361</c:v>
                </c:pt>
                <c:pt idx="18">
                  <c:v>1455084304839.7239</c:v>
                </c:pt>
                <c:pt idx="19">
                  <c:v>1489547719559.4207</c:v>
                </c:pt>
                <c:pt idx="20">
                  <c:v>1524011134279.1174</c:v>
                </c:pt>
                <c:pt idx="21">
                  <c:v>1558474548998.8054</c:v>
                </c:pt>
                <c:pt idx="22">
                  <c:v>1592937963718.5022</c:v>
                </c:pt>
                <c:pt idx="23">
                  <c:v>1627401378438.199</c:v>
                </c:pt>
                <c:pt idx="24">
                  <c:v>1661864793157.887</c:v>
                </c:pt>
                <c:pt idx="25">
                  <c:v>1696328207877.584</c:v>
                </c:pt>
                <c:pt idx="26">
                  <c:v>1730791622597.2808</c:v>
                </c:pt>
                <c:pt idx="27">
                  <c:v>1765255037316.9685</c:v>
                </c:pt>
                <c:pt idx="28">
                  <c:v>1799718452036.6653</c:v>
                </c:pt>
                <c:pt idx="29">
                  <c:v>1834181866756.3621</c:v>
                </c:pt>
                <c:pt idx="30">
                  <c:v>1868645281476.0498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51-4F91-AACE-1C4CC93F5FA5}"/>
            </c:ext>
          </c:extLst>
        </c:ser>
        <c:ser>
          <c:idx val="17"/>
          <c:order val="17"/>
          <c:tx>
            <c:v>appliances and electrical equipment 27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calcs!$D$22:$AH$22</c:f>
              <c:numCache>
                <c:formatCode>0.00E+00</c:formatCode>
                <c:ptCount val="31"/>
                <c:pt idx="0">
                  <c:v>1001581012530.0811</c:v>
                </c:pt>
                <c:pt idx="1">
                  <c:v>1047003403993.108</c:v>
                </c:pt>
                <c:pt idx="2">
                  <c:v>1092425795456.135</c:v>
                </c:pt>
                <c:pt idx="3">
                  <c:v>1137848186919.1487</c:v>
                </c:pt>
                <c:pt idx="4">
                  <c:v>1183270578382.1758</c:v>
                </c:pt>
                <c:pt idx="5">
                  <c:v>1228692969845.2029</c:v>
                </c:pt>
                <c:pt idx="6">
                  <c:v>1274115361308.2297</c:v>
                </c:pt>
                <c:pt idx="7">
                  <c:v>1319537752771.2432</c:v>
                </c:pt>
                <c:pt idx="8">
                  <c:v>1364960144234.2703</c:v>
                </c:pt>
                <c:pt idx="9">
                  <c:v>1410382535697.2971</c:v>
                </c:pt>
                <c:pt idx="10">
                  <c:v>1455804927160.324</c:v>
                </c:pt>
                <c:pt idx="11">
                  <c:v>1501227318623.3374</c:v>
                </c:pt>
                <c:pt idx="12">
                  <c:v>1546649710086.3645</c:v>
                </c:pt>
                <c:pt idx="13">
                  <c:v>1592072101549.3916</c:v>
                </c:pt>
                <c:pt idx="14">
                  <c:v>1637494493012.4185</c:v>
                </c:pt>
                <c:pt idx="15">
                  <c:v>1682916884475.4321</c:v>
                </c:pt>
                <c:pt idx="16">
                  <c:v>1728339275938.4592</c:v>
                </c:pt>
                <c:pt idx="17">
                  <c:v>1773761667401.4863</c:v>
                </c:pt>
                <c:pt idx="18">
                  <c:v>1819184058864.5132</c:v>
                </c:pt>
                <c:pt idx="19">
                  <c:v>1864606450327.5269</c:v>
                </c:pt>
                <c:pt idx="20">
                  <c:v>1910028841790.554</c:v>
                </c:pt>
                <c:pt idx="21">
                  <c:v>1955451233253.5811</c:v>
                </c:pt>
                <c:pt idx="22">
                  <c:v>2000873624716.6082</c:v>
                </c:pt>
                <c:pt idx="23">
                  <c:v>2046296016179.6216</c:v>
                </c:pt>
                <c:pt idx="24">
                  <c:v>2091718407642.6487</c:v>
                </c:pt>
                <c:pt idx="25">
                  <c:v>2137140799105.6758</c:v>
                </c:pt>
                <c:pt idx="26">
                  <c:v>2182563190568.7029</c:v>
                </c:pt>
                <c:pt idx="27">
                  <c:v>2227985582031.7168</c:v>
                </c:pt>
                <c:pt idx="28">
                  <c:v>2273407973494.7437</c:v>
                </c:pt>
                <c:pt idx="29">
                  <c:v>2318830364957.7705</c:v>
                </c:pt>
                <c:pt idx="30">
                  <c:v>2364252756420.7842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51-4F91-AACE-1C4CC93F5FA5}"/>
            </c:ext>
          </c:extLst>
        </c:ser>
        <c:ser>
          <c:idx val="18"/>
          <c:order val="18"/>
          <c:tx>
            <c:v>other machinery 28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calcs!$D$23:$AH$23</c:f>
              <c:numCache>
                <c:formatCode>0.00E+00</c:formatCode>
                <c:ptCount val="31"/>
                <c:pt idx="0">
                  <c:v>1072024719279.3932</c:v>
                </c:pt>
                <c:pt idx="1">
                  <c:v>1120171932221.4739</c:v>
                </c:pt>
                <c:pt idx="2">
                  <c:v>1168319145163.5547</c:v>
                </c:pt>
                <c:pt idx="3">
                  <c:v>1216466358105.6533</c:v>
                </c:pt>
                <c:pt idx="4">
                  <c:v>1264613571047.7341</c:v>
                </c:pt>
                <c:pt idx="5">
                  <c:v>1312760783989.8147</c:v>
                </c:pt>
                <c:pt idx="6">
                  <c:v>1360907996931.8955</c:v>
                </c:pt>
                <c:pt idx="7">
                  <c:v>1409055209873.9763</c:v>
                </c:pt>
                <c:pt idx="8">
                  <c:v>1457202422816.0571</c:v>
                </c:pt>
                <c:pt idx="9">
                  <c:v>1505349635758.156</c:v>
                </c:pt>
                <c:pt idx="10">
                  <c:v>1553496848700.2368</c:v>
                </c:pt>
                <c:pt idx="11">
                  <c:v>1601644061642.3174</c:v>
                </c:pt>
                <c:pt idx="12">
                  <c:v>1649791274584.3979</c:v>
                </c:pt>
                <c:pt idx="13">
                  <c:v>1697938487526.479</c:v>
                </c:pt>
                <c:pt idx="14">
                  <c:v>1746085700468.5779</c:v>
                </c:pt>
                <c:pt idx="15">
                  <c:v>1794232913410.6587</c:v>
                </c:pt>
                <c:pt idx="16">
                  <c:v>1842380126352.7395</c:v>
                </c:pt>
                <c:pt idx="17">
                  <c:v>1890527339294.8201</c:v>
                </c:pt>
                <c:pt idx="18">
                  <c:v>1938674552236.9006</c:v>
                </c:pt>
                <c:pt idx="19">
                  <c:v>1986821765178.9814</c:v>
                </c:pt>
                <c:pt idx="20">
                  <c:v>2034968978121.0803</c:v>
                </c:pt>
                <c:pt idx="21">
                  <c:v>2083116191063.1611</c:v>
                </c:pt>
                <c:pt idx="22">
                  <c:v>2131263404005.2419</c:v>
                </c:pt>
                <c:pt idx="23">
                  <c:v>2179410616947.3228</c:v>
                </c:pt>
                <c:pt idx="24">
                  <c:v>2227557829889.4038</c:v>
                </c:pt>
                <c:pt idx="25">
                  <c:v>2275705042831.4849</c:v>
                </c:pt>
                <c:pt idx="26">
                  <c:v>2323852255773.5835</c:v>
                </c:pt>
                <c:pt idx="27">
                  <c:v>2371999468715.6641</c:v>
                </c:pt>
                <c:pt idx="28">
                  <c:v>2420146681657.7446</c:v>
                </c:pt>
                <c:pt idx="29">
                  <c:v>2468293894599.8252</c:v>
                </c:pt>
                <c:pt idx="30">
                  <c:v>2516441107541.9058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51-4F91-AACE-1C4CC93F5FA5}"/>
            </c:ext>
          </c:extLst>
        </c:ser>
        <c:ser>
          <c:idx val="19"/>
          <c:order val="19"/>
          <c:tx>
            <c:v>road vehicles 29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calcs!$D$24:$AH$24</c:f>
              <c:numCache>
                <c:formatCode>0.00E+00</c:formatCode>
                <c:ptCount val="31"/>
                <c:pt idx="0">
                  <c:v>2559118213229.0703</c:v>
                </c:pt>
                <c:pt idx="1">
                  <c:v>2674054062951.9063</c:v>
                </c:pt>
                <c:pt idx="2">
                  <c:v>2788989912674.7114</c:v>
                </c:pt>
                <c:pt idx="3">
                  <c:v>2903925762397.5474</c:v>
                </c:pt>
                <c:pt idx="4">
                  <c:v>3018861612120.3525</c:v>
                </c:pt>
                <c:pt idx="5">
                  <c:v>3133797461843.1885</c:v>
                </c:pt>
                <c:pt idx="6">
                  <c:v>3248733311565.9937</c:v>
                </c:pt>
                <c:pt idx="7">
                  <c:v>3363669161288.8296</c:v>
                </c:pt>
                <c:pt idx="8">
                  <c:v>3478605011011.6348</c:v>
                </c:pt>
                <c:pt idx="9">
                  <c:v>3593540860734.4707</c:v>
                </c:pt>
                <c:pt idx="10">
                  <c:v>3708476710457.3062</c:v>
                </c:pt>
                <c:pt idx="11">
                  <c:v>3823412560180.1118</c:v>
                </c:pt>
                <c:pt idx="12">
                  <c:v>3938348409902.9478</c:v>
                </c:pt>
                <c:pt idx="13">
                  <c:v>4053284259625.7534</c:v>
                </c:pt>
                <c:pt idx="14">
                  <c:v>4168220109348.5894</c:v>
                </c:pt>
                <c:pt idx="15">
                  <c:v>4283155959071.3945</c:v>
                </c:pt>
                <c:pt idx="16">
                  <c:v>4398091808794.2305</c:v>
                </c:pt>
                <c:pt idx="17">
                  <c:v>4513027658517.0361</c:v>
                </c:pt>
                <c:pt idx="18">
                  <c:v>4627963508239.8721</c:v>
                </c:pt>
                <c:pt idx="19">
                  <c:v>4742899357962.6777</c:v>
                </c:pt>
                <c:pt idx="20">
                  <c:v>4857835207685.5137</c:v>
                </c:pt>
                <c:pt idx="21">
                  <c:v>4972771057408.3193</c:v>
                </c:pt>
                <c:pt idx="22">
                  <c:v>5087706907131.1553</c:v>
                </c:pt>
                <c:pt idx="23">
                  <c:v>5202642756853.9609</c:v>
                </c:pt>
                <c:pt idx="24">
                  <c:v>5317578606576.7969</c:v>
                </c:pt>
                <c:pt idx="25">
                  <c:v>5432514456299.6025</c:v>
                </c:pt>
                <c:pt idx="26">
                  <c:v>5547450306022.4385</c:v>
                </c:pt>
                <c:pt idx="27">
                  <c:v>5662386155745.2441</c:v>
                </c:pt>
                <c:pt idx="28">
                  <c:v>5777322005468.0801</c:v>
                </c:pt>
                <c:pt idx="29">
                  <c:v>5892257855190.916</c:v>
                </c:pt>
                <c:pt idx="30">
                  <c:v>6007193704913.7207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51-4F91-AACE-1C4CC93F5FA5}"/>
            </c:ext>
          </c:extLst>
        </c:ser>
        <c:ser>
          <c:idx val="20"/>
          <c:order val="20"/>
          <c:tx>
            <c:v>nonroad vehicles 30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calcs!$D$25:$AH$25</c:f>
              <c:numCache>
                <c:formatCode>0.00E+00</c:formatCode>
                <c:ptCount val="31"/>
                <c:pt idx="0">
                  <c:v>1633183441311.624</c:v>
                </c:pt>
                <c:pt idx="1">
                  <c:v>1702813616809.7485</c:v>
                </c:pt>
                <c:pt idx="2">
                  <c:v>1772443792307.8953</c:v>
                </c:pt>
                <c:pt idx="3">
                  <c:v>1842073967806.0198</c:v>
                </c:pt>
                <c:pt idx="4">
                  <c:v>1911704143304.1443</c:v>
                </c:pt>
                <c:pt idx="5">
                  <c:v>1981334318802.2686</c:v>
                </c:pt>
                <c:pt idx="6">
                  <c:v>2050964494300.3928</c:v>
                </c:pt>
                <c:pt idx="7">
                  <c:v>2120594669798.5171</c:v>
                </c:pt>
                <c:pt idx="8">
                  <c:v>2190224845296.6643</c:v>
                </c:pt>
                <c:pt idx="9">
                  <c:v>2259855020794.7886</c:v>
                </c:pt>
                <c:pt idx="10">
                  <c:v>2329485196292.9131</c:v>
                </c:pt>
                <c:pt idx="11">
                  <c:v>2399115371791.0376</c:v>
                </c:pt>
                <c:pt idx="12">
                  <c:v>2468745547289.1621</c:v>
                </c:pt>
                <c:pt idx="13">
                  <c:v>2538375722787.2866</c:v>
                </c:pt>
                <c:pt idx="14">
                  <c:v>2608005898285.4331</c:v>
                </c:pt>
                <c:pt idx="15">
                  <c:v>2677636073783.5576</c:v>
                </c:pt>
                <c:pt idx="16">
                  <c:v>2747266249281.6821</c:v>
                </c:pt>
                <c:pt idx="17">
                  <c:v>2816896424779.8062</c:v>
                </c:pt>
                <c:pt idx="18">
                  <c:v>2886526600277.9302</c:v>
                </c:pt>
                <c:pt idx="19">
                  <c:v>2956156775776.0547</c:v>
                </c:pt>
                <c:pt idx="20">
                  <c:v>3025786951274.2017</c:v>
                </c:pt>
                <c:pt idx="21">
                  <c:v>3095417126772.3262</c:v>
                </c:pt>
                <c:pt idx="22">
                  <c:v>3165047302270.4502</c:v>
                </c:pt>
                <c:pt idx="23">
                  <c:v>3234677477768.5747</c:v>
                </c:pt>
                <c:pt idx="24">
                  <c:v>3304307653266.6992</c:v>
                </c:pt>
                <c:pt idx="25">
                  <c:v>3373937828764.8237</c:v>
                </c:pt>
                <c:pt idx="26">
                  <c:v>3443568004262.9707</c:v>
                </c:pt>
                <c:pt idx="27">
                  <c:v>3513198179761.0952</c:v>
                </c:pt>
                <c:pt idx="28">
                  <c:v>3582828355259.2192</c:v>
                </c:pt>
                <c:pt idx="29">
                  <c:v>3652458530757.3438</c:v>
                </c:pt>
                <c:pt idx="30">
                  <c:v>3722088706255.4678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51-4F91-AACE-1C4CC93F5FA5}"/>
            </c:ext>
          </c:extLst>
        </c:ser>
        <c:ser>
          <c:idx val="21"/>
          <c:order val="21"/>
          <c:tx>
            <c:v>other manufacturing 31T33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calcs!$D$26:$AH$26</c:f>
              <c:numCache>
                <c:formatCode>0.00E+00</c:formatCode>
                <c:ptCount val="31"/>
                <c:pt idx="0">
                  <c:v>1452053446601.3489</c:v>
                </c:pt>
                <c:pt idx="1">
                  <c:v>1518308430019.8752</c:v>
                </c:pt>
                <c:pt idx="2">
                  <c:v>1584563413438.425</c:v>
                </c:pt>
                <c:pt idx="3">
                  <c:v>1650818396856.9512</c:v>
                </c:pt>
                <c:pt idx="4">
                  <c:v>1717073380275.4773</c:v>
                </c:pt>
                <c:pt idx="5">
                  <c:v>1783328363694.0273</c:v>
                </c:pt>
                <c:pt idx="6">
                  <c:v>1849583347112.5537</c:v>
                </c:pt>
                <c:pt idx="7">
                  <c:v>1915838330531.1038</c:v>
                </c:pt>
                <c:pt idx="8">
                  <c:v>1982093313949.6301</c:v>
                </c:pt>
                <c:pt idx="9">
                  <c:v>2048348297368.1563</c:v>
                </c:pt>
                <c:pt idx="10">
                  <c:v>2114603280786.7063</c:v>
                </c:pt>
                <c:pt idx="11">
                  <c:v>2180858264205.2327</c:v>
                </c:pt>
                <c:pt idx="12">
                  <c:v>2247113247623.7588</c:v>
                </c:pt>
                <c:pt idx="13">
                  <c:v>2313368231042.3086</c:v>
                </c:pt>
                <c:pt idx="14">
                  <c:v>2379623214460.835</c:v>
                </c:pt>
                <c:pt idx="15">
                  <c:v>2445878197879.3613</c:v>
                </c:pt>
                <c:pt idx="16">
                  <c:v>2512133181297.9111</c:v>
                </c:pt>
                <c:pt idx="17">
                  <c:v>2578388164716.4375</c:v>
                </c:pt>
                <c:pt idx="18">
                  <c:v>2644643148134.9639</c:v>
                </c:pt>
                <c:pt idx="19">
                  <c:v>2710898131553.5137</c:v>
                </c:pt>
                <c:pt idx="20">
                  <c:v>2777153114972.04</c:v>
                </c:pt>
                <c:pt idx="21">
                  <c:v>2843408098390.5903</c:v>
                </c:pt>
                <c:pt idx="22">
                  <c:v>2909663081809.1167</c:v>
                </c:pt>
                <c:pt idx="23">
                  <c:v>2975918065227.6431</c:v>
                </c:pt>
                <c:pt idx="24">
                  <c:v>3042173048646.1929</c:v>
                </c:pt>
                <c:pt idx="25">
                  <c:v>3108428032064.7192</c:v>
                </c:pt>
                <c:pt idx="26">
                  <c:v>3174683015483.2456</c:v>
                </c:pt>
                <c:pt idx="27">
                  <c:v>3240937998901.7954</c:v>
                </c:pt>
                <c:pt idx="28">
                  <c:v>3307192982320.3223</c:v>
                </c:pt>
                <c:pt idx="29">
                  <c:v>3373447965738.8486</c:v>
                </c:pt>
                <c:pt idx="30">
                  <c:v>3439702949157.3984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51-4F91-AACE-1C4CC93F5FA5}"/>
            </c:ext>
          </c:extLst>
        </c:ser>
        <c:ser>
          <c:idx val="22"/>
          <c:order val="22"/>
          <c:tx>
            <c:v>energy pipelines and gas processing 352T353</c:v>
          </c:tx>
          <c:spPr>
            <a:ln w="28575" cmpd="sng"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calcs!$D$27:$AH$27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51-4F91-AACE-1C4CC93F5FA5}"/>
            </c:ext>
          </c:extLst>
        </c:ser>
        <c:ser>
          <c:idx val="23"/>
          <c:order val="23"/>
          <c:tx>
            <c:v>water and waste 36T39</c:v>
          </c:tx>
          <c:spPr>
            <a:ln w="28575"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calcs!$D$28:$AH$28</c:f>
              <c:numCache>
                <c:formatCode>0.00E+00</c:formatCode>
                <c:ptCount val="31"/>
                <c:pt idx="0">
                  <c:v>37628701378598.93</c:v>
                </c:pt>
                <c:pt idx="1">
                  <c:v>39287150776024.289</c:v>
                </c:pt>
                <c:pt idx="2">
                  <c:v>40945600173450.281</c:v>
                </c:pt>
                <c:pt idx="3">
                  <c:v>42604049570876.273</c:v>
                </c:pt>
                <c:pt idx="4">
                  <c:v>44262498968301.633</c:v>
                </c:pt>
                <c:pt idx="5">
                  <c:v>45920948365727.625</c:v>
                </c:pt>
                <c:pt idx="6">
                  <c:v>47579397763153.617</c:v>
                </c:pt>
                <c:pt idx="7">
                  <c:v>49237847160579.609</c:v>
                </c:pt>
                <c:pt idx="8">
                  <c:v>50896296558004.969</c:v>
                </c:pt>
                <c:pt idx="9">
                  <c:v>52554745955430.961</c:v>
                </c:pt>
                <c:pt idx="10">
                  <c:v>54213195352856.945</c:v>
                </c:pt>
                <c:pt idx="11">
                  <c:v>55871644750282.938</c:v>
                </c:pt>
                <c:pt idx="12">
                  <c:v>57530094147708.305</c:v>
                </c:pt>
                <c:pt idx="13">
                  <c:v>59188543545134.297</c:v>
                </c:pt>
                <c:pt idx="14">
                  <c:v>60846992942560.281</c:v>
                </c:pt>
                <c:pt idx="15">
                  <c:v>62505442339985.648</c:v>
                </c:pt>
                <c:pt idx="16">
                  <c:v>64163891737411.641</c:v>
                </c:pt>
                <c:pt idx="17">
                  <c:v>65822341134837.625</c:v>
                </c:pt>
                <c:pt idx="18">
                  <c:v>67480790532263.617</c:v>
                </c:pt>
                <c:pt idx="19">
                  <c:v>69139239929688.977</c:v>
                </c:pt>
                <c:pt idx="20">
                  <c:v>70797689327114.953</c:v>
                </c:pt>
                <c:pt idx="21">
                  <c:v>72456138724540.953</c:v>
                </c:pt>
                <c:pt idx="22">
                  <c:v>74114588121966.938</c:v>
                </c:pt>
                <c:pt idx="23">
                  <c:v>75773037519392.297</c:v>
                </c:pt>
                <c:pt idx="24">
                  <c:v>77431486916818.281</c:v>
                </c:pt>
                <c:pt idx="25">
                  <c:v>79089936314244.266</c:v>
                </c:pt>
                <c:pt idx="26">
                  <c:v>80748385711670.25</c:v>
                </c:pt>
                <c:pt idx="27">
                  <c:v>82406835109095.609</c:v>
                </c:pt>
                <c:pt idx="28">
                  <c:v>84065284506521.594</c:v>
                </c:pt>
                <c:pt idx="29">
                  <c:v>85723733903947.578</c:v>
                </c:pt>
                <c:pt idx="30">
                  <c:v>87382183301372.953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51-4F91-AACE-1C4CC93F5FA5}"/>
            </c:ext>
          </c:extLst>
        </c:ser>
        <c:ser>
          <c:idx val="24"/>
          <c:order val="24"/>
          <c:tx>
            <c:v>construction 41T43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calcs!$D$4:$AH$4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calcs!$D$29:$AH$29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51-4F91-AACE-1C4CC93F5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97398"/>
        <c:axId val="1915541929"/>
      </c:lineChart>
      <c:catAx>
        <c:axId val="1351897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5541929"/>
        <c:crosses val="autoZero"/>
        <c:auto val="1"/>
        <c:lblAlgn val="ctr"/>
        <c:lblOffset val="100"/>
        <c:noMultiLvlLbl val="1"/>
      </c:catAx>
      <c:valAx>
        <c:axId val="1915541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189739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123825</xdr:rowOff>
    </xdr:from>
    <xdr:ext cx="10182225" cy="6153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133350</xdr:colOff>
      <xdr:row>206</xdr:row>
      <xdr:rowOff>19050</xdr:rowOff>
    </xdr:from>
    <xdr:ext cx="8410575" cy="6553200"/>
    <xdr:graphicFrame macro="">
      <xdr:nvGraphicFramePr>
        <xdr:cNvPr id="1063035198" name="Chart 1">
          <a:extLst>
            <a:ext uri="{FF2B5EF4-FFF2-40B4-BE49-F238E27FC236}">
              <a16:creationId xmlns:a16="http://schemas.microsoft.com/office/drawing/2014/main" id="{00000000-0008-0000-0900-00003EA1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A87A4B0A-F471-4245-8958-FCA19B8ADBEF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1-02-05T02:56:20.94" personId="{A87A4B0A-F471-4245-8958-FCA19B8ADBEF}" id="{6CE84BA6-04ED-4CF7-9EA9-C086D3FDEC01}">
    <text>As noted on the "About" tab, we assign crude oil to the refining sector instead of the secondary products they produce and consume within the same sector.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  <sheetView topLeftCell="B1" workbookViewId="1">
      <selection activeCell="B21" sqref="B21"/>
    </sheetView>
  </sheetViews>
  <sheetFormatPr defaultColWidth="14.453125" defaultRowHeight="15" customHeight="1" x14ac:dyDescent="0.35"/>
  <cols>
    <col min="1" max="1" width="11.453125" customWidth="1"/>
    <col min="2" max="2" width="76.54296875" customWidth="1"/>
    <col min="3" max="3" width="42.453125" customWidth="1"/>
    <col min="4" max="4" width="57.81640625" customWidth="1"/>
    <col min="5" max="5" width="60.453125" customWidth="1"/>
    <col min="6" max="26" width="8.81640625" customWidth="1"/>
  </cols>
  <sheetData>
    <row r="1" spans="1:2" ht="14.5" x14ac:dyDescent="0.35">
      <c r="A1" s="1" t="s">
        <v>0</v>
      </c>
    </row>
    <row r="3" spans="1:2" ht="14.5" x14ac:dyDescent="0.35">
      <c r="A3" s="1" t="s">
        <v>1</v>
      </c>
      <c r="B3" s="2" t="s">
        <v>2</v>
      </c>
    </row>
    <row r="4" spans="1:2" ht="14.5" x14ac:dyDescent="0.35">
      <c r="B4" s="3" t="s">
        <v>3</v>
      </c>
    </row>
    <row r="5" spans="1:2" ht="14.5" x14ac:dyDescent="0.35">
      <c r="B5" s="4" t="s">
        <v>4</v>
      </c>
    </row>
    <row r="6" spans="1:2" ht="14.5" x14ac:dyDescent="0.35">
      <c r="B6" s="5">
        <v>44774</v>
      </c>
    </row>
    <row r="7" spans="1:2" ht="14.5" x14ac:dyDescent="0.35">
      <c r="B7" s="6" t="s">
        <v>5</v>
      </c>
    </row>
    <row r="10" spans="1:2" ht="14.5" x14ac:dyDescent="0.35">
      <c r="B10" s="2" t="s">
        <v>6</v>
      </c>
    </row>
    <row r="11" spans="1:2" ht="14.5" x14ac:dyDescent="0.35">
      <c r="B11" s="4" t="s">
        <v>7</v>
      </c>
    </row>
    <row r="12" spans="1:2" ht="14.5" x14ac:dyDescent="0.35">
      <c r="B12" s="4">
        <v>2022</v>
      </c>
    </row>
    <row r="13" spans="1:2" ht="14.5" x14ac:dyDescent="0.35">
      <c r="B13" s="4" t="s">
        <v>8</v>
      </c>
    </row>
    <row r="14" spans="1:2" ht="14.5" x14ac:dyDescent="0.35">
      <c r="B14" s="4" t="s">
        <v>9</v>
      </c>
    </row>
    <row r="15" spans="1:2" ht="14.5" x14ac:dyDescent="0.35">
      <c r="B15" s="4"/>
    </row>
    <row r="16" spans="1:2" ht="15" customHeight="1" x14ac:dyDescent="0.35">
      <c r="B16" s="2" t="s">
        <v>237</v>
      </c>
    </row>
    <row r="17" spans="1:3" ht="14.5" x14ac:dyDescent="0.35">
      <c r="B17" s="87" t="s">
        <v>236</v>
      </c>
    </row>
    <row r="18" spans="1:3" ht="15" customHeight="1" x14ac:dyDescent="0.35">
      <c r="B18" s="6" t="s">
        <v>241</v>
      </c>
    </row>
    <row r="20" spans="1:3" ht="14.5" x14ac:dyDescent="0.35">
      <c r="A20" s="1" t="s">
        <v>10</v>
      </c>
    </row>
    <row r="21" spans="1:3" ht="15.75" customHeight="1" x14ac:dyDescent="0.35">
      <c r="A21" s="3" t="s">
        <v>11</v>
      </c>
    </row>
    <row r="22" spans="1:3" ht="15.75" customHeight="1" x14ac:dyDescent="0.35">
      <c r="A22" s="3" t="s">
        <v>12</v>
      </c>
    </row>
    <row r="23" spans="1:3" ht="15.75" customHeight="1" x14ac:dyDescent="0.35">
      <c r="A23" s="3" t="s">
        <v>13</v>
      </c>
    </row>
    <row r="24" spans="1:3" ht="15.75" customHeight="1" x14ac:dyDescent="0.35"/>
    <row r="25" spans="1:3" ht="15.75" customHeight="1" x14ac:dyDescent="0.35">
      <c r="A25" s="4" t="s">
        <v>14</v>
      </c>
      <c r="B25" s="7">
        <v>39680000</v>
      </c>
    </row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>
      <c r="A29" s="1"/>
    </row>
    <row r="30" spans="1:3" ht="15.75" customHeight="1" x14ac:dyDescent="0.35"/>
    <row r="31" spans="1:3" ht="15.75" customHeight="1" x14ac:dyDescent="0.35"/>
    <row r="32" spans="1:3" ht="15.75" customHeight="1" x14ac:dyDescent="0.35">
      <c r="B32" s="1"/>
      <c r="C32" s="1"/>
    </row>
    <row r="33" spans="3:3" ht="15.75" customHeight="1" x14ac:dyDescent="0.35"/>
    <row r="34" spans="3:3" ht="15.75" customHeight="1" x14ac:dyDescent="0.35"/>
    <row r="35" spans="3:3" ht="15.75" customHeight="1" x14ac:dyDescent="0.35"/>
    <row r="36" spans="3:3" ht="15.75" customHeight="1" x14ac:dyDescent="0.35"/>
    <row r="37" spans="3:3" ht="15.75" customHeight="1" x14ac:dyDescent="0.35"/>
    <row r="38" spans="3:3" ht="15.75" customHeight="1" x14ac:dyDescent="0.35">
      <c r="C38" s="8"/>
    </row>
    <row r="39" spans="3:3" ht="15.75" customHeight="1" x14ac:dyDescent="0.35"/>
    <row r="40" spans="3:3" ht="15.75" customHeight="1" x14ac:dyDescent="0.35"/>
    <row r="41" spans="3:3" ht="15.75" customHeight="1" x14ac:dyDescent="0.35"/>
    <row r="42" spans="3:3" ht="15.75" customHeight="1" x14ac:dyDescent="0.35"/>
    <row r="43" spans="3:3" ht="15.75" customHeight="1" x14ac:dyDescent="0.35"/>
    <row r="44" spans="3:3" ht="15.75" customHeight="1" x14ac:dyDescent="0.35"/>
    <row r="45" spans="3:3" ht="15.75" customHeight="1" x14ac:dyDescent="0.35"/>
    <row r="46" spans="3:3" ht="15.75" customHeight="1" x14ac:dyDescent="0.35"/>
    <row r="47" spans="3:3" ht="15.75" customHeight="1" x14ac:dyDescent="0.35"/>
    <row r="48" spans="3:3" ht="15.75" customHeight="1" x14ac:dyDescent="0.35"/>
    <row r="49" spans="3:3" ht="15.75" customHeight="1" x14ac:dyDescent="0.35"/>
    <row r="50" spans="3:3" ht="15.75" customHeight="1" x14ac:dyDescent="0.35"/>
    <row r="51" spans="3:3" ht="15.75" customHeight="1" x14ac:dyDescent="0.35"/>
    <row r="52" spans="3:3" ht="15.75" customHeight="1" x14ac:dyDescent="0.35"/>
    <row r="53" spans="3:3" ht="15.75" customHeight="1" x14ac:dyDescent="0.35"/>
    <row r="54" spans="3:3" ht="15.75" customHeight="1" x14ac:dyDescent="0.35"/>
    <row r="55" spans="3:3" ht="15.75" customHeight="1" x14ac:dyDescent="0.35"/>
    <row r="56" spans="3:3" ht="15.75" customHeight="1" x14ac:dyDescent="0.35">
      <c r="C56" s="8"/>
    </row>
    <row r="57" spans="3:3" ht="15.75" customHeight="1" x14ac:dyDescent="0.35"/>
    <row r="58" spans="3:3" ht="15.75" customHeight="1" x14ac:dyDescent="0.35"/>
    <row r="59" spans="3:3" ht="15.75" customHeight="1" x14ac:dyDescent="0.35"/>
    <row r="60" spans="3:3" ht="15.75" customHeight="1" x14ac:dyDescent="0.35"/>
    <row r="61" spans="3:3" ht="15.75" customHeight="1" x14ac:dyDescent="0.35"/>
    <row r="62" spans="3:3" ht="15.75" customHeight="1" x14ac:dyDescent="0.35"/>
    <row r="63" spans="3:3" ht="15.75" customHeight="1" x14ac:dyDescent="0.35"/>
    <row r="64" spans="3:3" ht="15.75" customHeight="1" x14ac:dyDescent="0.35"/>
    <row r="65" spans="1:3" ht="15.75" customHeight="1" x14ac:dyDescent="0.35">
      <c r="B65" s="2"/>
      <c r="C65" s="2"/>
    </row>
    <row r="66" spans="1:3" ht="15.75" customHeight="1" x14ac:dyDescent="0.35"/>
    <row r="67" spans="1:3" ht="15.75" customHeight="1" x14ac:dyDescent="0.35"/>
    <row r="68" spans="1:3" ht="15.75" customHeight="1" x14ac:dyDescent="0.35"/>
    <row r="69" spans="1:3" ht="15.75" customHeight="1" x14ac:dyDescent="0.35"/>
    <row r="70" spans="1:3" ht="15.75" customHeight="1" x14ac:dyDescent="0.35"/>
    <row r="71" spans="1:3" ht="15.75" customHeight="1" x14ac:dyDescent="0.35"/>
    <row r="72" spans="1:3" ht="15.75" customHeight="1" x14ac:dyDescent="0.35"/>
    <row r="73" spans="1:3" ht="15.75" customHeight="1" x14ac:dyDescent="0.35"/>
    <row r="74" spans="1:3" ht="15.75" customHeight="1" x14ac:dyDescent="0.35">
      <c r="A74" s="9"/>
      <c r="B74" s="10"/>
      <c r="C74" s="10"/>
    </row>
    <row r="75" spans="1:3" ht="15.75" customHeight="1" x14ac:dyDescent="0.35"/>
    <row r="76" spans="1:3" ht="15.75" customHeight="1" x14ac:dyDescent="0.35"/>
    <row r="77" spans="1:3" ht="15.75" customHeight="1" x14ac:dyDescent="0.35"/>
    <row r="78" spans="1:3" ht="15.75" customHeight="1" x14ac:dyDescent="0.35"/>
    <row r="79" spans="1:3" ht="15.75" customHeight="1" x14ac:dyDescent="0.35"/>
    <row r="80" spans="1:3" ht="15.75" customHeight="1" x14ac:dyDescent="0.35">
      <c r="A80" s="1"/>
    </row>
    <row r="81" spans="1:3" ht="15.75" customHeight="1" x14ac:dyDescent="0.35"/>
    <row r="82" spans="1:3" ht="15.75" customHeight="1" x14ac:dyDescent="0.35"/>
    <row r="83" spans="1:3" ht="15.75" customHeight="1" x14ac:dyDescent="0.35"/>
    <row r="84" spans="1:3" ht="15.75" customHeight="1" x14ac:dyDescent="0.35"/>
    <row r="85" spans="1:3" ht="15.75" customHeight="1" x14ac:dyDescent="0.35"/>
    <row r="86" spans="1:3" ht="15.75" customHeight="1" x14ac:dyDescent="0.35"/>
    <row r="87" spans="1:3" ht="15.75" customHeight="1" x14ac:dyDescent="0.35"/>
    <row r="88" spans="1:3" ht="15.75" customHeight="1" x14ac:dyDescent="0.35"/>
    <row r="89" spans="1:3" ht="15.75" customHeight="1" x14ac:dyDescent="0.35"/>
    <row r="90" spans="1:3" ht="15.75" customHeight="1" x14ac:dyDescent="0.35"/>
    <row r="91" spans="1:3" ht="15.75" customHeight="1" x14ac:dyDescent="0.35"/>
    <row r="92" spans="1:3" ht="15.75" customHeight="1" x14ac:dyDescent="0.35"/>
    <row r="93" spans="1:3" ht="15.75" customHeight="1" x14ac:dyDescent="0.35"/>
    <row r="94" spans="1:3" ht="15.75" customHeight="1" x14ac:dyDescent="0.35"/>
    <row r="95" spans="1:3" ht="15.75" customHeight="1" x14ac:dyDescent="0.35">
      <c r="A95" s="11"/>
      <c r="B95" s="12"/>
      <c r="C95" s="12"/>
    </row>
    <row r="96" spans="1:3" ht="15.75" customHeight="1" x14ac:dyDescent="0.35"/>
    <row r="97" spans="1:4" ht="15.75" customHeight="1" x14ac:dyDescent="0.35"/>
    <row r="98" spans="1:4" ht="15.75" customHeight="1" x14ac:dyDescent="0.35"/>
    <row r="99" spans="1:4" ht="15.75" customHeight="1" x14ac:dyDescent="0.35"/>
    <row r="100" spans="1:4" ht="15.75" customHeight="1" x14ac:dyDescent="0.35"/>
    <row r="101" spans="1:4" ht="15.75" customHeight="1" x14ac:dyDescent="0.35"/>
    <row r="102" spans="1:4" ht="15.75" customHeight="1" x14ac:dyDescent="0.35">
      <c r="A102" s="13"/>
      <c r="B102" s="14"/>
      <c r="C102" s="14"/>
    </row>
    <row r="103" spans="1:4" ht="15.75" customHeight="1" x14ac:dyDescent="0.35"/>
    <row r="104" spans="1:4" ht="15.75" customHeight="1" x14ac:dyDescent="0.35"/>
    <row r="105" spans="1:4" ht="15.75" customHeight="1" x14ac:dyDescent="0.35"/>
    <row r="106" spans="1:4" ht="15.75" customHeight="1" x14ac:dyDescent="0.35"/>
    <row r="107" spans="1:4" ht="15.75" customHeight="1" x14ac:dyDescent="0.35"/>
    <row r="108" spans="1:4" ht="15.75" customHeight="1" x14ac:dyDescent="0.35"/>
    <row r="109" spans="1:4" ht="15.75" customHeight="1" x14ac:dyDescent="0.35">
      <c r="A109" s="1"/>
      <c r="D109" s="15"/>
    </row>
    <row r="110" spans="1:4" ht="15.75" customHeight="1" x14ac:dyDescent="0.35">
      <c r="B110" s="2"/>
      <c r="C110" s="2"/>
      <c r="D110" s="15"/>
    </row>
    <row r="111" spans="1:4" ht="15.75" customHeight="1" x14ac:dyDescent="0.35">
      <c r="B111" s="16"/>
      <c r="D111" s="15"/>
    </row>
    <row r="112" spans="1:4" ht="15.75" customHeight="1" x14ac:dyDescent="0.35">
      <c r="B112" s="16"/>
      <c r="D112" s="15"/>
    </row>
    <row r="113" spans="2:4" ht="15.75" customHeight="1" x14ac:dyDescent="0.35">
      <c r="B113" s="16"/>
      <c r="D113" s="15"/>
    </row>
    <row r="114" spans="2:4" ht="15.75" customHeight="1" x14ac:dyDescent="0.35">
      <c r="B114" s="16"/>
      <c r="D114" s="15"/>
    </row>
    <row r="115" spans="2:4" ht="15.75" customHeight="1" x14ac:dyDescent="0.35">
      <c r="B115" s="16"/>
      <c r="D115" s="15"/>
    </row>
    <row r="116" spans="2:4" ht="15.75" customHeight="1" x14ac:dyDescent="0.35">
      <c r="B116" s="16"/>
      <c r="D116" s="15"/>
    </row>
    <row r="117" spans="2:4" ht="15.75" customHeight="1" x14ac:dyDescent="0.35">
      <c r="B117" s="16"/>
      <c r="D117" s="15"/>
    </row>
    <row r="118" spans="2:4" ht="15.75" customHeight="1" x14ac:dyDescent="0.35">
      <c r="B118" s="16"/>
      <c r="D118" s="15"/>
    </row>
    <row r="119" spans="2:4" ht="15.75" customHeight="1" x14ac:dyDescent="0.35">
      <c r="B119" s="16"/>
      <c r="D119" s="15"/>
    </row>
    <row r="120" spans="2:4" ht="15.75" customHeight="1" x14ac:dyDescent="0.35">
      <c r="B120" s="16"/>
      <c r="D120" s="15"/>
    </row>
    <row r="121" spans="2:4" ht="15.75" customHeight="1" x14ac:dyDescent="0.35">
      <c r="D121" s="15"/>
    </row>
    <row r="122" spans="2:4" ht="15.75" customHeight="1" x14ac:dyDescent="0.35">
      <c r="D122" s="15"/>
    </row>
    <row r="123" spans="2:4" ht="15.75" customHeight="1" x14ac:dyDescent="0.35">
      <c r="D123" s="15"/>
    </row>
    <row r="124" spans="2:4" ht="15.75" customHeight="1" x14ac:dyDescent="0.35">
      <c r="D124" s="15"/>
    </row>
    <row r="125" spans="2:4" ht="15.75" customHeight="1" x14ac:dyDescent="0.35">
      <c r="D125" s="15"/>
    </row>
    <row r="126" spans="2:4" ht="15.75" customHeight="1" x14ac:dyDescent="0.35">
      <c r="D126" s="15"/>
    </row>
    <row r="127" spans="2:4" ht="15.75" customHeight="1" x14ac:dyDescent="0.35">
      <c r="D127" s="15"/>
    </row>
    <row r="128" spans="2:4" ht="15.75" customHeight="1" x14ac:dyDescent="0.35">
      <c r="D128" s="15"/>
    </row>
    <row r="129" spans="4:4" ht="15.75" customHeight="1" x14ac:dyDescent="0.35">
      <c r="D129" s="17"/>
    </row>
    <row r="130" spans="4:4" ht="15.75" customHeight="1" x14ac:dyDescent="0.35">
      <c r="D130" s="15"/>
    </row>
    <row r="131" spans="4:4" ht="15.75" customHeight="1" x14ac:dyDescent="0.35">
      <c r="D131" s="17"/>
    </row>
    <row r="132" spans="4:4" ht="15.75" customHeight="1" x14ac:dyDescent="0.35"/>
    <row r="133" spans="4:4" ht="15.75" customHeight="1" x14ac:dyDescent="0.35"/>
    <row r="134" spans="4:4" ht="15.75" customHeight="1" x14ac:dyDescent="0.35"/>
    <row r="135" spans="4:4" ht="15.75" customHeight="1" x14ac:dyDescent="0.35"/>
    <row r="136" spans="4:4" ht="15.75" customHeight="1" x14ac:dyDescent="0.35"/>
    <row r="137" spans="4:4" ht="15.75" customHeight="1" x14ac:dyDescent="0.35"/>
    <row r="138" spans="4:4" ht="15.75" customHeight="1" x14ac:dyDescent="0.35"/>
    <row r="139" spans="4:4" ht="15.75" customHeight="1" x14ac:dyDescent="0.35"/>
    <row r="140" spans="4:4" ht="15.75" customHeight="1" x14ac:dyDescent="0.35"/>
    <row r="141" spans="4:4" ht="15.75" customHeight="1" x14ac:dyDescent="0.35"/>
    <row r="142" spans="4:4" ht="15.75" customHeight="1" x14ac:dyDescent="0.35"/>
    <row r="143" spans="4:4" ht="15.75" customHeight="1" x14ac:dyDescent="0.35"/>
    <row r="144" spans="4: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1:N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2" customWidth="1"/>
    <col min="3" max="3" width="10.81640625" customWidth="1"/>
    <col min="4" max="5" width="9.26953125" customWidth="1"/>
    <col min="6" max="26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pans="1:14" ht="15.75" customHeight="1" x14ac:dyDescent="0.35">
      <c r="A33" s="18" t="s">
        <v>15</v>
      </c>
      <c r="B33" s="18"/>
      <c r="C33" s="18"/>
      <c r="D33" s="18"/>
      <c r="E33" s="18"/>
      <c r="F33" s="96" t="s">
        <v>16</v>
      </c>
      <c r="G33" s="97"/>
      <c r="H33" s="97"/>
      <c r="I33" s="97"/>
      <c r="J33" s="97"/>
      <c r="K33" s="98"/>
      <c r="L33" s="18"/>
      <c r="M33" s="18"/>
      <c r="N33" s="18"/>
    </row>
    <row r="34" spans="1:14" ht="15.75" customHeight="1" x14ac:dyDescent="0.35">
      <c r="A34" s="18"/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21</v>
      </c>
      <c r="G34" s="18" t="s">
        <v>22</v>
      </c>
      <c r="H34" s="18" t="s">
        <v>23</v>
      </c>
      <c r="I34" s="18" t="s">
        <v>24</v>
      </c>
      <c r="J34" s="18" t="s">
        <v>25</v>
      </c>
      <c r="K34" s="18" t="s">
        <v>26</v>
      </c>
      <c r="L34" s="18" t="s">
        <v>27</v>
      </c>
      <c r="M34" s="18" t="s">
        <v>28</v>
      </c>
      <c r="N34" s="18" t="s">
        <v>29</v>
      </c>
    </row>
    <row r="35" spans="1:14" ht="15.75" customHeight="1" x14ac:dyDescent="0.35">
      <c r="A35" s="3">
        <v>2018</v>
      </c>
      <c r="B35" s="19">
        <v>43176</v>
      </c>
      <c r="C35" s="19">
        <v>100506</v>
      </c>
      <c r="D35" s="19">
        <v>36</v>
      </c>
      <c r="E35" s="19">
        <v>93939</v>
      </c>
      <c r="F35" s="19">
        <v>203</v>
      </c>
      <c r="G35" s="19">
        <v>18517</v>
      </c>
      <c r="H35" s="19">
        <v>0</v>
      </c>
      <c r="I35" s="19">
        <v>394</v>
      </c>
      <c r="J35" s="19">
        <v>13174</v>
      </c>
      <c r="K35" s="19">
        <v>32288</v>
      </c>
      <c r="L35" s="19">
        <v>934</v>
      </c>
      <c r="M35" s="19">
        <v>57338</v>
      </c>
      <c r="N35" s="19">
        <v>328217</v>
      </c>
    </row>
    <row r="36" spans="1:14" ht="15.75" customHeight="1" x14ac:dyDescent="0.35">
      <c r="A36" s="3">
        <v>2019</v>
      </c>
      <c r="B36" s="19">
        <v>42862</v>
      </c>
      <c r="C36" s="19">
        <v>167412</v>
      </c>
      <c r="D36" s="19">
        <v>28</v>
      </c>
      <c r="E36" s="19">
        <v>92958</v>
      </c>
      <c r="F36" s="19">
        <v>192</v>
      </c>
      <c r="G36" s="19">
        <v>1099</v>
      </c>
      <c r="H36" s="19">
        <v>13323</v>
      </c>
      <c r="I36" s="19">
        <v>314</v>
      </c>
      <c r="J36" s="19">
        <v>9883</v>
      </c>
      <c r="K36" s="19">
        <v>24811</v>
      </c>
      <c r="L36" s="19">
        <v>959</v>
      </c>
      <c r="M36" s="19">
        <v>57794</v>
      </c>
      <c r="N36" s="19">
        <v>386825</v>
      </c>
    </row>
    <row r="37" spans="1:14" ht="15.75" customHeight="1" x14ac:dyDescent="0.35">
      <c r="A37" s="3">
        <v>2020</v>
      </c>
      <c r="B37" s="19">
        <v>52164</v>
      </c>
      <c r="C37" s="19">
        <v>113416</v>
      </c>
      <c r="D37" s="19">
        <v>188</v>
      </c>
      <c r="E37" s="19">
        <v>96400</v>
      </c>
      <c r="F37" s="19">
        <v>178</v>
      </c>
      <c r="G37" s="19">
        <v>2048</v>
      </c>
      <c r="H37" s="19">
        <v>12449</v>
      </c>
      <c r="I37" s="19">
        <v>234</v>
      </c>
      <c r="J37" s="19">
        <v>7669</v>
      </c>
      <c r="K37" s="19">
        <v>22578</v>
      </c>
      <c r="L37" s="19">
        <v>991</v>
      </c>
      <c r="M37" s="19">
        <v>54172</v>
      </c>
      <c r="N37" s="19">
        <v>339909</v>
      </c>
    </row>
    <row r="38" spans="1:14" ht="15.75" customHeight="1" x14ac:dyDescent="0.35">
      <c r="A38" s="1">
        <v>2021</v>
      </c>
      <c r="B38" s="19">
        <v>53461</v>
      </c>
      <c r="C38" s="19">
        <v>87820</v>
      </c>
      <c r="D38" s="19">
        <v>0</v>
      </c>
      <c r="E38" s="19">
        <v>88481</v>
      </c>
      <c r="F38" s="19">
        <v>177</v>
      </c>
      <c r="G38" s="19">
        <v>3706</v>
      </c>
      <c r="H38" s="19">
        <v>13473</v>
      </c>
      <c r="I38" s="19">
        <v>301</v>
      </c>
      <c r="J38" s="19">
        <v>8118</v>
      </c>
      <c r="K38" s="19">
        <v>25776</v>
      </c>
      <c r="L38" s="19">
        <v>1057</v>
      </c>
      <c r="M38" s="19">
        <v>60973</v>
      </c>
      <c r="N38" s="19">
        <v>317568</v>
      </c>
    </row>
    <row r="39" spans="1:14" ht="15.75" customHeight="1" x14ac:dyDescent="0.35"/>
    <row r="40" spans="1:14" ht="15.75" customHeight="1" x14ac:dyDescent="0.35"/>
    <row r="41" spans="1:14" ht="15.75" customHeight="1" x14ac:dyDescent="0.35">
      <c r="A41" s="3" t="s">
        <v>30</v>
      </c>
    </row>
    <row r="42" spans="1:14" ht="15.75" customHeight="1" x14ac:dyDescent="0.35">
      <c r="A42" s="18"/>
      <c r="B42" s="18" t="s">
        <v>17</v>
      </c>
      <c r="C42" s="18" t="s">
        <v>18</v>
      </c>
      <c r="D42" s="18" t="s">
        <v>19</v>
      </c>
      <c r="E42" s="18" t="s">
        <v>20</v>
      </c>
      <c r="F42" s="18" t="s">
        <v>21</v>
      </c>
      <c r="G42" s="18" t="s">
        <v>22</v>
      </c>
      <c r="H42" s="18" t="s">
        <v>23</v>
      </c>
      <c r="I42" s="18" t="s">
        <v>24</v>
      </c>
      <c r="J42" s="18" t="s">
        <v>25</v>
      </c>
      <c r="K42" s="18" t="s">
        <v>26</v>
      </c>
      <c r="L42" s="18" t="s">
        <v>27</v>
      </c>
      <c r="M42" s="18" t="s">
        <v>28</v>
      </c>
      <c r="N42" s="18" t="s">
        <v>29</v>
      </c>
    </row>
    <row r="43" spans="1:14" ht="15.75" customHeight="1" x14ac:dyDescent="0.35">
      <c r="A43" s="1">
        <v>2018</v>
      </c>
      <c r="B43" s="20">
        <f>B35*1000*About!$B$25</f>
        <v>1713223680000000</v>
      </c>
      <c r="C43" s="20">
        <f>C35*1000*About!$B$25</f>
        <v>3988078080000000</v>
      </c>
      <c r="D43" s="20">
        <f>D35*1000*About!$B$25</f>
        <v>1428480000000</v>
      </c>
      <c r="E43" s="20">
        <f>E35*1000*About!$B$25</f>
        <v>3727499520000000</v>
      </c>
      <c r="F43" s="20">
        <f>F35*1000*About!$B$25</f>
        <v>8055040000000</v>
      </c>
      <c r="G43" s="20">
        <f>G35*1000*About!$B$25</f>
        <v>734754560000000</v>
      </c>
      <c r="H43" s="20">
        <f>H35*1000*About!$B$25</f>
        <v>0</v>
      </c>
      <c r="I43" s="20">
        <f>I35*1000*About!$B$25</f>
        <v>15633920000000</v>
      </c>
      <c r="J43" s="20">
        <f>J35*1000*About!$B$25</f>
        <v>522744320000000</v>
      </c>
      <c r="K43" s="20">
        <f>K35*1000*About!$B$25</f>
        <v>1281187840000000</v>
      </c>
      <c r="L43" s="20">
        <f>L35*1000*About!$B$25</f>
        <v>37061120000000</v>
      </c>
      <c r="M43" s="20">
        <f>M35*1000*About!$B$25</f>
        <v>2275171840000000</v>
      </c>
      <c r="N43" s="20">
        <f>N35*1000*About!$B$25</f>
        <v>1.302365056E+16</v>
      </c>
    </row>
    <row r="44" spans="1:14" ht="15.75" customHeight="1" x14ac:dyDescent="0.35">
      <c r="A44" s="1">
        <v>2019</v>
      </c>
      <c r="B44" s="20">
        <f>B36*1000*About!$B$25</f>
        <v>1700764160000000</v>
      </c>
      <c r="C44" s="20">
        <f>C36*1000*About!$B$25</f>
        <v>6642908160000000</v>
      </c>
      <c r="D44" s="20">
        <f>D36*1000*About!$B$25</f>
        <v>1111040000000</v>
      </c>
      <c r="E44" s="20">
        <f>E36*1000*About!$B$25</f>
        <v>3688573440000000</v>
      </c>
      <c r="F44" s="20">
        <f>F36*1000*About!$B$25</f>
        <v>7618560000000</v>
      </c>
      <c r="G44" s="20">
        <f>G36*1000*About!$B$25</f>
        <v>43608320000000</v>
      </c>
      <c r="H44" s="20">
        <f>H36*1000*About!$B$25</f>
        <v>528656640000000</v>
      </c>
      <c r="I44" s="20">
        <f>I36*1000*About!$B$25</f>
        <v>12459520000000</v>
      </c>
      <c r="J44" s="20">
        <f>J36*1000*About!$B$25</f>
        <v>392157440000000</v>
      </c>
      <c r="K44" s="20">
        <f>K36*1000*About!$B$25</f>
        <v>984500480000000</v>
      </c>
      <c r="L44" s="20">
        <f>L36*1000*About!$B$25</f>
        <v>38053120000000</v>
      </c>
      <c r="M44" s="20">
        <f>M36*1000*About!$B$25</f>
        <v>2293265920000000</v>
      </c>
      <c r="N44" s="20">
        <f>N36*1000*About!$B$25</f>
        <v>1.5349216E+16</v>
      </c>
    </row>
    <row r="45" spans="1:14" ht="15.75" customHeight="1" x14ac:dyDescent="0.35">
      <c r="A45" s="1">
        <v>2020</v>
      </c>
      <c r="B45" s="20">
        <f>B37*1000*About!$B$25</f>
        <v>2069867520000000</v>
      </c>
      <c r="C45" s="20">
        <f>C37*1000*About!$B$25</f>
        <v>4500346880000000</v>
      </c>
      <c r="D45" s="20">
        <f>D37*1000*About!$B$25</f>
        <v>7459840000000</v>
      </c>
      <c r="E45" s="20">
        <f>E37*1000*About!$B$25</f>
        <v>3825152000000000</v>
      </c>
      <c r="F45" s="20">
        <f>F37*1000*About!$B$25</f>
        <v>7063040000000</v>
      </c>
      <c r="G45" s="20">
        <f>G37*1000*About!$B$25</f>
        <v>81264640000000</v>
      </c>
      <c r="H45" s="20">
        <f>H37*1000*About!$B$25</f>
        <v>493976320000000</v>
      </c>
      <c r="I45" s="20">
        <f>I37*1000*About!$B$25</f>
        <v>9285120000000</v>
      </c>
      <c r="J45" s="20">
        <f>J37*1000*About!$B$25</f>
        <v>304305920000000</v>
      </c>
      <c r="K45" s="20">
        <f>K37*1000*About!$B$25</f>
        <v>895895040000000</v>
      </c>
      <c r="L45" s="20">
        <f>L37*1000*About!$B$25</f>
        <v>39322880000000</v>
      </c>
      <c r="M45" s="20">
        <f>M37*1000*About!$B$25</f>
        <v>2149544960000000</v>
      </c>
      <c r="N45" s="20">
        <f>N37*1000*About!$B$25</f>
        <v>1.348758912E+16</v>
      </c>
    </row>
    <row r="46" spans="1:14" ht="15.75" customHeight="1" x14ac:dyDescent="0.35">
      <c r="A46" s="1">
        <v>2021</v>
      </c>
      <c r="B46" s="20">
        <f>B38*1000*About!$B$25</f>
        <v>2121332480000000</v>
      </c>
      <c r="C46" s="20">
        <f>C38*1000*About!$B$25</f>
        <v>3484697600000000</v>
      </c>
      <c r="D46" s="20">
        <f>D38*1000*About!$B$25</f>
        <v>0</v>
      </c>
      <c r="E46" s="20">
        <f>E38*1000*About!$B$25</f>
        <v>3510926080000000</v>
      </c>
      <c r="F46" s="20">
        <f>F38*1000*About!$B$25</f>
        <v>7023360000000</v>
      </c>
      <c r="G46" s="20">
        <f>G38*1000*About!$B$25</f>
        <v>147054080000000</v>
      </c>
      <c r="H46" s="20">
        <f>H38*1000*About!$B$25</f>
        <v>534608640000000</v>
      </c>
      <c r="I46" s="20">
        <f>I38*1000*About!$B$25</f>
        <v>11943680000000</v>
      </c>
      <c r="J46" s="20">
        <f>J38*1000*About!$B$25</f>
        <v>322122240000000</v>
      </c>
      <c r="K46" s="20">
        <f>K38*1000*About!$B$25</f>
        <v>1022791680000000</v>
      </c>
      <c r="L46" s="20">
        <f>L38*1000*About!$B$25</f>
        <v>41941760000000</v>
      </c>
      <c r="M46" s="20">
        <f>M38*1000*About!$B$25</f>
        <v>2419408640000000</v>
      </c>
      <c r="N46" s="20">
        <f>N38*1000*About!$B$25</f>
        <v>1.260109824E+16</v>
      </c>
    </row>
    <row r="47" spans="1:14" ht="15.75" customHeight="1" x14ac:dyDescent="0.35"/>
    <row r="48" spans="1:14" ht="15.75" customHeight="1" x14ac:dyDescent="0.35"/>
    <row r="49" spans="1:13" ht="15.75" customHeight="1" x14ac:dyDescent="0.35">
      <c r="A49" s="3" t="s">
        <v>31</v>
      </c>
      <c r="B49" s="20">
        <f>SUM(calcs!D80:D104)</f>
        <v>43849206724287.148</v>
      </c>
      <c r="C49" s="20">
        <f>SUM(calcs!D30:D53)</f>
        <v>938590011245316.75</v>
      </c>
      <c r="E49" s="20">
        <f>SUM(calcs!D55:D79)</f>
        <v>3781765825634120</v>
      </c>
      <c r="J49" s="20">
        <f>SUM(calcs!D180:D204)</f>
        <v>48275298503769.25</v>
      </c>
      <c r="L49" s="20">
        <f>SUM(calcs!D155:D179)</f>
        <v>88912677226622.172</v>
      </c>
      <c r="M49" s="20">
        <f>SUM(calcs!D5:D29)</f>
        <v>1145502864157301.5</v>
      </c>
    </row>
    <row r="50" spans="1:13" ht="15.75" customHeight="1" x14ac:dyDescent="0.35"/>
    <row r="51" spans="1:13" ht="15.75" customHeight="1" x14ac:dyDescent="0.35"/>
    <row r="52" spans="1:13" ht="15.75" customHeight="1" x14ac:dyDescent="0.35"/>
    <row r="53" spans="1:13" ht="15.75" customHeight="1" x14ac:dyDescent="0.35"/>
    <row r="54" spans="1:13" ht="15.75" customHeight="1" x14ac:dyDescent="0.35"/>
    <row r="55" spans="1:13" ht="15.75" customHeight="1" x14ac:dyDescent="0.35"/>
    <row r="56" spans="1:13" ht="15.75" customHeight="1" x14ac:dyDescent="0.35"/>
    <row r="57" spans="1:13" ht="15.75" customHeight="1" x14ac:dyDescent="0.35"/>
    <row r="58" spans="1:13" ht="15.75" customHeight="1" x14ac:dyDescent="0.35"/>
    <row r="59" spans="1:13" ht="15.75" customHeight="1" x14ac:dyDescent="0.35"/>
    <row r="60" spans="1:13" ht="15.75" customHeight="1" x14ac:dyDescent="0.35"/>
    <row r="61" spans="1:13" ht="15.75" customHeight="1" x14ac:dyDescent="0.35"/>
    <row r="62" spans="1:13" ht="15.75" customHeight="1" x14ac:dyDescent="0.35"/>
    <row r="63" spans="1:13" ht="15.75" customHeight="1" x14ac:dyDescent="0.35"/>
    <row r="64" spans="1:13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F33:K33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  <sheetView workbookViewId="1"/>
  </sheetViews>
  <sheetFormatPr defaultColWidth="14.453125" defaultRowHeight="15" customHeight="1" x14ac:dyDescent="0.35"/>
  <cols>
    <col min="1" max="1" width="37.7265625" customWidth="1"/>
    <col min="2" max="2" width="3.81640625" customWidth="1"/>
    <col min="3" max="3" width="28.1796875" customWidth="1"/>
    <col min="4" max="4" width="15.81640625" customWidth="1"/>
    <col min="5" max="5" width="16.453125" customWidth="1"/>
    <col min="6" max="6" width="12.453125" customWidth="1"/>
    <col min="7" max="7" width="17.81640625" customWidth="1"/>
    <col min="8" max="10" width="8.7265625" customWidth="1"/>
    <col min="11" max="11" width="65.81640625" customWidth="1"/>
    <col min="12" max="26" width="8.7265625" customWidth="1"/>
  </cols>
  <sheetData>
    <row r="1" spans="1:11" ht="14.5" x14ac:dyDescent="0.35">
      <c r="D1" s="3" t="s">
        <v>32</v>
      </c>
      <c r="E1" s="3" t="s">
        <v>33</v>
      </c>
      <c r="F1" s="3" t="s">
        <v>34</v>
      </c>
      <c r="G1" s="21" t="s">
        <v>35</v>
      </c>
      <c r="H1" s="3" t="s">
        <v>36</v>
      </c>
    </row>
    <row r="2" spans="1:11" ht="14.5" x14ac:dyDescent="0.35">
      <c r="A2" s="22" t="s">
        <v>37</v>
      </c>
      <c r="B2" s="3">
        <v>10</v>
      </c>
      <c r="C2" s="3" t="s">
        <v>38</v>
      </c>
      <c r="D2" s="19">
        <v>1446993803</v>
      </c>
      <c r="E2" s="19">
        <v>5289689785</v>
      </c>
      <c r="F2" s="19">
        <v>69495534</v>
      </c>
      <c r="G2" s="23">
        <f t="shared" ref="G2:G25" si="0">SUM(D2:F2)</f>
        <v>6806179122</v>
      </c>
      <c r="H2" s="24">
        <f t="shared" ref="H2:H25" si="1">G2/SUM($G$2:$G$25)</f>
        <v>0.11476602715016038</v>
      </c>
    </row>
    <row r="3" spans="1:11" ht="14.5" x14ac:dyDescent="0.35">
      <c r="A3" s="22" t="s">
        <v>37</v>
      </c>
      <c r="B3" s="3">
        <v>11</v>
      </c>
      <c r="C3" s="3" t="s">
        <v>39</v>
      </c>
      <c r="D3" s="19">
        <v>10874632</v>
      </c>
      <c r="E3" s="19">
        <v>724494110</v>
      </c>
      <c r="F3" s="19"/>
      <c r="G3" s="23">
        <f t="shared" si="0"/>
        <v>735368742</v>
      </c>
      <c r="H3" s="24">
        <f t="shared" si="1"/>
        <v>1.2399813095860994E-2</v>
      </c>
    </row>
    <row r="4" spans="1:11" ht="14.5" x14ac:dyDescent="0.35">
      <c r="A4" s="22" t="s">
        <v>37</v>
      </c>
      <c r="B4" s="3">
        <v>12</v>
      </c>
      <c r="C4" s="3" t="s">
        <v>40</v>
      </c>
      <c r="D4" s="19">
        <v>2484100</v>
      </c>
      <c r="E4" s="19">
        <v>181149874</v>
      </c>
      <c r="F4" s="19"/>
      <c r="G4" s="23">
        <f t="shared" si="0"/>
        <v>183633974</v>
      </c>
      <c r="H4" s="24">
        <f t="shared" si="1"/>
        <v>3.0964424044695083E-3</v>
      </c>
      <c r="K4" s="4"/>
    </row>
    <row r="5" spans="1:11" ht="14.5" x14ac:dyDescent="0.35">
      <c r="A5" s="22" t="s">
        <v>41</v>
      </c>
      <c r="B5" s="3">
        <v>13</v>
      </c>
      <c r="C5" s="3" t="s">
        <v>42</v>
      </c>
      <c r="D5" s="19">
        <v>3746167</v>
      </c>
      <c r="E5" s="19">
        <v>3939696246</v>
      </c>
      <c r="F5" s="19"/>
      <c r="G5" s="23">
        <f t="shared" si="0"/>
        <v>3943442413</v>
      </c>
      <c r="H5" s="24">
        <f t="shared" si="1"/>
        <v>6.6494462006233976E-2</v>
      </c>
    </row>
    <row r="6" spans="1:11" ht="14.5" x14ac:dyDescent="0.35">
      <c r="A6" s="22" t="s">
        <v>41</v>
      </c>
      <c r="B6" s="3">
        <v>14</v>
      </c>
      <c r="C6" s="3" t="s">
        <v>43</v>
      </c>
      <c r="D6" s="19">
        <v>32717171</v>
      </c>
      <c r="E6" s="19">
        <v>2688662145</v>
      </c>
      <c r="F6" s="19">
        <v>26</v>
      </c>
      <c r="G6" s="23">
        <f t="shared" si="0"/>
        <v>2721379342</v>
      </c>
      <c r="H6" s="24">
        <f t="shared" si="1"/>
        <v>4.5887992345120886E-2</v>
      </c>
    </row>
    <row r="7" spans="1:11" ht="14.5" x14ac:dyDescent="0.35">
      <c r="A7" s="22" t="s">
        <v>41</v>
      </c>
      <c r="B7" s="3">
        <v>15</v>
      </c>
      <c r="C7" s="3" t="s">
        <v>44</v>
      </c>
      <c r="D7" s="19">
        <v>7197930</v>
      </c>
      <c r="E7" s="19">
        <v>745185904</v>
      </c>
      <c r="F7" s="19">
        <v>25</v>
      </c>
      <c r="G7" s="23">
        <f t="shared" si="0"/>
        <v>752383859</v>
      </c>
      <c r="H7" s="24">
        <f t="shared" si="1"/>
        <v>1.2686722585691073E-2</v>
      </c>
    </row>
    <row r="8" spans="1:11" ht="14.5" x14ac:dyDescent="0.35">
      <c r="A8" s="22" t="s">
        <v>45</v>
      </c>
      <c r="B8" s="3">
        <v>16</v>
      </c>
      <c r="C8" s="3" t="s">
        <v>46</v>
      </c>
      <c r="D8" s="19">
        <v>90604474</v>
      </c>
      <c r="E8" s="19">
        <v>894994253</v>
      </c>
      <c r="F8" s="19">
        <v>620781</v>
      </c>
      <c r="G8" s="23">
        <f t="shared" si="0"/>
        <v>986219508</v>
      </c>
      <c r="H8" s="24">
        <f t="shared" si="1"/>
        <v>1.6629667365834249E-2</v>
      </c>
    </row>
    <row r="9" spans="1:11" ht="14.5" x14ac:dyDescent="0.35">
      <c r="A9" s="22" t="s">
        <v>47</v>
      </c>
      <c r="B9" s="3">
        <v>17</v>
      </c>
      <c r="C9" s="3" t="s">
        <v>48</v>
      </c>
      <c r="D9" s="19">
        <v>716317698</v>
      </c>
      <c r="E9" s="19">
        <v>2906539245</v>
      </c>
      <c r="F9" s="19">
        <v>314557786</v>
      </c>
      <c r="G9" s="23">
        <f t="shared" si="0"/>
        <v>3937414729</v>
      </c>
      <c r="H9" s="24">
        <f t="shared" si="1"/>
        <v>6.6392822990686981E-2</v>
      </c>
    </row>
    <row r="10" spans="1:11" ht="14.5" x14ac:dyDescent="0.35">
      <c r="A10" s="22" t="s">
        <v>47</v>
      </c>
      <c r="B10" s="3">
        <v>18</v>
      </c>
      <c r="C10" s="3" t="s">
        <v>49</v>
      </c>
      <c r="D10" s="19">
        <v>1345693</v>
      </c>
      <c r="E10" s="19">
        <v>204796190</v>
      </c>
      <c r="F10" s="19"/>
      <c r="G10" s="23">
        <f t="shared" si="0"/>
        <v>206141883</v>
      </c>
      <c r="H10" s="24">
        <f t="shared" si="1"/>
        <v>3.4759715424902368E-3</v>
      </c>
    </row>
    <row r="11" spans="1:11" ht="14.5" x14ac:dyDescent="0.35">
      <c r="A11" s="1" t="s">
        <v>50</v>
      </c>
      <c r="B11" s="3">
        <v>19</v>
      </c>
      <c r="C11" s="3" t="s">
        <v>51</v>
      </c>
      <c r="D11" s="19">
        <v>1731917983</v>
      </c>
      <c r="E11" s="19">
        <v>1903553790</v>
      </c>
      <c r="F11" s="19"/>
      <c r="G11" s="23">
        <f t="shared" si="0"/>
        <v>3635471773</v>
      </c>
      <c r="H11" s="24">
        <f t="shared" si="1"/>
        <v>6.130145045038967E-2</v>
      </c>
    </row>
    <row r="12" spans="1:11" ht="14.5" x14ac:dyDescent="0.35">
      <c r="A12" s="22" t="s">
        <v>52</v>
      </c>
      <c r="B12" s="3">
        <v>20</v>
      </c>
      <c r="C12" s="3" t="s">
        <v>53</v>
      </c>
      <c r="D12" s="19">
        <v>1095954589</v>
      </c>
      <c r="E12" s="19">
        <v>4890031989</v>
      </c>
      <c r="F12" s="19">
        <v>651990</v>
      </c>
      <c r="G12" s="23">
        <f t="shared" si="0"/>
        <v>5986638568</v>
      </c>
      <c r="H12" s="24">
        <f t="shared" si="1"/>
        <v>0.10094690605665274</v>
      </c>
    </row>
    <row r="13" spans="1:11" ht="14.5" x14ac:dyDescent="0.35">
      <c r="A13" s="22" t="s">
        <v>54</v>
      </c>
      <c r="B13" s="3">
        <v>21</v>
      </c>
      <c r="C13" s="3" t="s">
        <v>55</v>
      </c>
      <c r="D13" s="19">
        <v>70276995</v>
      </c>
      <c r="E13" s="19">
        <v>961022320</v>
      </c>
      <c r="F13" s="19"/>
      <c r="G13" s="23">
        <f t="shared" si="0"/>
        <v>1031299315</v>
      </c>
      <c r="H13" s="24">
        <f t="shared" si="1"/>
        <v>1.7389804626601158E-2</v>
      </c>
    </row>
    <row r="14" spans="1:11" ht="14.5" x14ac:dyDescent="0.35">
      <c r="A14" s="22" t="s">
        <v>54</v>
      </c>
      <c r="B14" s="3">
        <v>22</v>
      </c>
      <c r="C14" s="3" t="s">
        <v>56</v>
      </c>
      <c r="D14" s="19">
        <v>46767718</v>
      </c>
      <c r="E14" s="19">
        <v>3210602634</v>
      </c>
      <c r="F14" s="19">
        <v>2550</v>
      </c>
      <c r="G14" s="23">
        <f t="shared" si="0"/>
        <v>3257372902</v>
      </c>
      <c r="H14" s="24">
        <f t="shared" si="1"/>
        <v>5.492593424418675E-2</v>
      </c>
    </row>
    <row r="15" spans="1:11" ht="14.5" x14ac:dyDescent="0.35">
      <c r="A15" s="22" t="s">
        <v>57</v>
      </c>
      <c r="B15" s="3">
        <v>23</v>
      </c>
      <c r="C15" s="3" t="s">
        <v>58</v>
      </c>
      <c r="D15" s="19">
        <v>1258964689</v>
      </c>
      <c r="E15" s="19">
        <v>7777749770</v>
      </c>
      <c r="F15" s="19">
        <v>66455455</v>
      </c>
      <c r="G15" s="23">
        <f t="shared" si="0"/>
        <v>9103169914</v>
      </c>
      <c r="H15" s="24">
        <f t="shared" si="1"/>
        <v>0.1534979651249101</v>
      </c>
    </row>
    <row r="16" spans="1:11" ht="14.5" x14ac:dyDescent="0.35">
      <c r="A16" s="1" t="s">
        <v>59</v>
      </c>
      <c r="B16" s="3">
        <v>24</v>
      </c>
      <c r="C16" s="3" t="s">
        <v>60</v>
      </c>
      <c r="D16" s="19">
        <v>5623272221</v>
      </c>
      <c r="E16" s="19">
        <v>5245970518</v>
      </c>
      <c r="F16" s="19">
        <v>44782959</v>
      </c>
      <c r="G16" s="23">
        <f t="shared" si="0"/>
        <v>10914025698</v>
      </c>
      <c r="H16" s="24">
        <f t="shared" si="1"/>
        <v>0.18403267782440477</v>
      </c>
    </row>
    <row r="17" spans="1:8" ht="14.5" x14ac:dyDescent="0.35">
      <c r="A17" s="22" t="s">
        <v>61</v>
      </c>
      <c r="B17" s="3">
        <v>25</v>
      </c>
      <c r="C17" s="3" t="s">
        <v>62</v>
      </c>
      <c r="D17" s="19">
        <v>2672759</v>
      </c>
      <c r="E17" s="19">
        <v>697453265</v>
      </c>
      <c r="F17" s="19"/>
      <c r="G17" s="23">
        <f t="shared" si="0"/>
        <v>700126024</v>
      </c>
      <c r="H17" s="24">
        <f t="shared" si="1"/>
        <v>1.1805549169165378E-2</v>
      </c>
    </row>
    <row r="18" spans="1:8" ht="14.5" x14ac:dyDescent="0.35">
      <c r="A18" s="22" t="s">
        <v>61</v>
      </c>
      <c r="B18" s="3">
        <v>26</v>
      </c>
      <c r="C18" s="3" t="s">
        <v>63</v>
      </c>
      <c r="D18" s="19">
        <v>1142023</v>
      </c>
      <c r="E18" s="19">
        <v>586300435</v>
      </c>
      <c r="F18" s="19"/>
      <c r="G18" s="23">
        <f t="shared" si="0"/>
        <v>587442458</v>
      </c>
      <c r="H18" s="24">
        <f t="shared" si="1"/>
        <v>9.9054749919913945E-3</v>
      </c>
    </row>
    <row r="19" spans="1:8" ht="14.5" x14ac:dyDescent="0.35">
      <c r="A19" s="22" t="s">
        <v>61</v>
      </c>
      <c r="B19" s="3">
        <v>27</v>
      </c>
      <c r="C19" s="3" t="s">
        <v>64</v>
      </c>
      <c r="D19" s="19">
        <v>5053647</v>
      </c>
      <c r="E19" s="19">
        <v>1176542830</v>
      </c>
      <c r="F19" s="19"/>
      <c r="G19" s="23">
        <f t="shared" si="0"/>
        <v>1181596477</v>
      </c>
      <c r="H19" s="24">
        <f t="shared" si="1"/>
        <v>1.9924120557095713E-2</v>
      </c>
    </row>
    <row r="20" spans="1:8" ht="14.5" x14ac:dyDescent="0.35">
      <c r="A20" s="22" t="s">
        <v>61</v>
      </c>
      <c r="B20" s="3">
        <v>28</v>
      </c>
      <c r="C20" s="3" t="s">
        <v>65</v>
      </c>
      <c r="D20" s="19">
        <v>6295645</v>
      </c>
      <c r="E20" s="19">
        <v>491681038</v>
      </c>
      <c r="F20" s="19"/>
      <c r="G20" s="23">
        <f t="shared" si="0"/>
        <v>497976683</v>
      </c>
      <c r="H20" s="24">
        <f t="shared" si="1"/>
        <v>8.3969000076111727E-3</v>
      </c>
    </row>
    <row r="21" spans="1:8" ht="15.75" customHeight="1" x14ac:dyDescent="0.35">
      <c r="A21" s="25" t="s">
        <v>66</v>
      </c>
      <c r="B21" s="3">
        <v>29</v>
      </c>
      <c r="C21" s="3" t="s">
        <v>67</v>
      </c>
      <c r="D21" s="19">
        <v>1763488</v>
      </c>
      <c r="E21" s="19">
        <v>986190413</v>
      </c>
      <c r="F21" s="19"/>
      <c r="G21" s="23">
        <f t="shared" si="0"/>
        <v>987953901</v>
      </c>
      <c r="H21" s="24">
        <f t="shared" si="1"/>
        <v>1.6658912760432177E-2</v>
      </c>
    </row>
    <row r="22" spans="1:8" ht="15.75" customHeight="1" x14ac:dyDescent="0.35">
      <c r="A22" s="25" t="s">
        <v>66</v>
      </c>
      <c r="B22" s="3">
        <v>30</v>
      </c>
      <c r="C22" s="3" t="s">
        <v>68</v>
      </c>
      <c r="D22" s="19">
        <v>1864277</v>
      </c>
      <c r="E22" s="19">
        <v>422697029</v>
      </c>
      <c r="F22" s="19"/>
      <c r="G22" s="23">
        <f t="shared" si="0"/>
        <v>424561306</v>
      </c>
      <c r="H22" s="24">
        <f t="shared" si="1"/>
        <v>7.1589673880028031E-3</v>
      </c>
    </row>
    <row r="23" spans="1:8" ht="15.75" customHeight="1" x14ac:dyDescent="0.35">
      <c r="A23" s="22" t="s">
        <v>54</v>
      </c>
      <c r="B23" s="3">
        <v>31</v>
      </c>
      <c r="C23" s="3" t="s">
        <v>69</v>
      </c>
      <c r="D23" s="19">
        <v>7551270</v>
      </c>
      <c r="E23" s="19">
        <v>299696458</v>
      </c>
      <c r="F23" s="19">
        <v>200</v>
      </c>
      <c r="G23" s="23">
        <f t="shared" si="0"/>
        <v>307247928</v>
      </c>
      <c r="H23" s="24">
        <f t="shared" si="1"/>
        <v>5.1808251611686748E-3</v>
      </c>
    </row>
    <row r="24" spans="1:8" ht="15.75" customHeight="1" x14ac:dyDescent="0.35">
      <c r="A24" s="22" t="s">
        <v>54</v>
      </c>
      <c r="B24" s="3">
        <v>32</v>
      </c>
      <c r="C24" s="3" t="s">
        <v>70</v>
      </c>
      <c r="D24" s="19">
        <v>503898</v>
      </c>
      <c r="E24" s="19">
        <v>328090178</v>
      </c>
      <c r="F24" s="19"/>
      <c r="G24" s="23">
        <f t="shared" si="0"/>
        <v>328594076</v>
      </c>
      <c r="H24" s="24">
        <f t="shared" si="1"/>
        <v>5.5407646451297527E-3</v>
      </c>
    </row>
    <row r="25" spans="1:8" ht="15.75" customHeight="1" x14ac:dyDescent="0.35">
      <c r="A25" s="22" t="s">
        <v>54</v>
      </c>
      <c r="B25" s="3">
        <v>33</v>
      </c>
      <c r="C25" s="3" t="s">
        <v>71</v>
      </c>
      <c r="D25" s="19">
        <v>3581429</v>
      </c>
      <c r="E25" s="19">
        <v>85602679</v>
      </c>
      <c r="F25" s="19"/>
      <c r="G25" s="23">
        <f t="shared" si="0"/>
        <v>89184108</v>
      </c>
      <c r="H25" s="24">
        <f t="shared" si="1"/>
        <v>1.5038255057094625E-3</v>
      </c>
    </row>
    <row r="26" spans="1:8" ht="15.75" customHeight="1" x14ac:dyDescent="0.35"/>
    <row r="27" spans="1:8" ht="15.75" customHeight="1" x14ac:dyDescent="0.35">
      <c r="C27" s="3" t="s">
        <v>72</v>
      </c>
      <c r="D27" s="19">
        <f t="shared" ref="D27:F27" si="2">SUM(D2:D25)</f>
        <v>12169864299</v>
      </c>
      <c r="E27" s="19">
        <f t="shared" si="2"/>
        <v>46638393098</v>
      </c>
      <c r="F27" s="19">
        <f t="shared" si="2"/>
        <v>496567306</v>
      </c>
      <c r="H27" s="24">
        <f>SUM(H1:H25)</f>
        <v>1</v>
      </c>
    </row>
    <row r="28" spans="1:8" ht="15.75" customHeight="1" x14ac:dyDescent="0.35"/>
    <row r="29" spans="1:8" ht="15.75" customHeight="1" x14ac:dyDescent="0.35">
      <c r="D29" s="19">
        <f>SUM(D27:F27)</f>
        <v>59304824703</v>
      </c>
    </row>
    <row r="30" spans="1:8" ht="15.75" customHeight="1" x14ac:dyDescent="0.35"/>
    <row r="31" spans="1:8" ht="15.75" customHeight="1" x14ac:dyDescent="0.35">
      <c r="A31" s="4"/>
    </row>
    <row r="32" spans="1:8" ht="15.75" customHeight="1" x14ac:dyDescent="0.35">
      <c r="A32" s="4"/>
    </row>
    <row r="33" spans="1:1" ht="15.75" customHeight="1" x14ac:dyDescent="0.35">
      <c r="A33" s="4"/>
    </row>
    <row r="34" spans="1:1" ht="15.75" customHeight="1" x14ac:dyDescent="0.35">
      <c r="A34" s="4"/>
    </row>
    <row r="35" spans="1:1" ht="15.75" customHeight="1" x14ac:dyDescent="0.35">
      <c r="A35" s="4"/>
    </row>
    <row r="36" spans="1:1" ht="15.75" customHeight="1" x14ac:dyDescent="0.35">
      <c r="A36" s="4"/>
    </row>
    <row r="37" spans="1:1" ht="15.75" customHeight="1" x14ac:dyDescent="0.35">
      <c r="A37" s="4"/>
    </row>
    <row r="38" spans="1:1" ht="15.75" customHeight="1" x14ac:dyDescent="0.35">
      <c r="A38" s="4"/>
    </row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>
      <c r="A46" s="4"/>
    </row>
    <row r="47" spans="1:1" ht="15.75" customHeight="1" x14ac:dyDescent="0.35">
      <c r="A47" s="4" t="s">
        <v>66</v>
      </c>
    </row>
    <row r="48" spans="1:1" ht="15.75" customHeight="1" x14ac:dyDescent="0.35">
      <c r="A48" s="4" t="s">
        <v>41</v>
      </c>
    </row>
    <row r="49" spans="1:1" ht="15.75" customHeight="1" x14ac:dyDescent="0.35">
      <c r="A49" s="4"/>
    </row>
    <row r="50" spans="1:1" ht="15.75" customHeight="1" x14ac:dyDescent="0.35"/>
    <row r="51" spans="1:1" ht="15.75" customHeight="1" x14ac:dyDescent="0.35"/>
    <row r="52" spans="1:1" ht="15.75" customHeight="1" x14ac:dyDescent="0.35"/>
    <row r="53" spans="1:1" ht="15.75" customHeight="1" x14ac:dyDescent="0.35"/>
    <row r="54" spans="1:1" ht="15.75" customHeight="1" x14ac:dyDescent="0.35"/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B1" workbookViewId="0">
      <selection activeCell="E32" sqref="E32"/>
    </sheetView>
    <sheetView workbookViewId="1"/>
  </sheetViews>
  <sheetFormatPr defaultColWidth="14.453125" defaultRowHeight="15" customHeight="1" x14ac:dyDescent="0.35"/>
  <cols>
    <col min="1" max="1" width="17.81640625" customWidth="1"/>
    <col min="2" max="2" width="28.54296875" customWidth="1"/>
    <col min="3" max="3" width="10.26953125" customWidth="1"/>
    <col min="4" max="4" width="67.453125" customWidth="1"/>
    <col min="5" max="26" width="8.7265625" customWidth="1"/>
  </cols>
  <sheetData>
    <row r="1" spans="1:7" ht="14.5" x14ac:dyDescent="0.35">
      <c r="A1" s="26" t="s">
        <v>73</v>
      </c>
      <c r="B1" s="26" t="s">
        <v>74</v>
      </c>
      <c r="C1" s="1" t="s">
        <v>75</v>
      </c>
      <c r="D1" s="1" t="s">
        <v>76</v>
      </c>
      <c r="E1" s="1">
        <v>2018</v>
      </c>
      <c r="F1" s="1">
        <v>2019</v>
      </c>
      <c r="G1" s="1">
        <v>2020</v>
      </c>
    </row>
    <row r="2" spans="1:7" ht="14.5" x14ac:dyDescent="0.35">
      <c r="A2" s="3" t="str">
        <f t="shared" ref="A2:A161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  <c r="F2" s="3">
        <v>0</v>
      </c>
      <c r="G2" s="3">
        <v>0</v>
      </c>
    </row>
    <row r="3" spans="1:7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338706730112000.06</v>
      </c>
      <c r="F3" s="3">
        <v>400738989951999.94</v>
      </c>
      <c r="G3" s="3">
        <v>115903236480000</v>
      </c>
    </row>
    <row r="4" spans="1:7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  <c r="F4" s="3">
        <v>0</v>
      </c>
      <c r="G4" s="3">
        <v>0</v>
      </c>
    </row>
    <row r="5" spans="1:7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  <c r="F5" s="3">
        <v>0</v>
      </c>
      <c r="G5" s="3">
        <v>0</v>
      </c>
    </row>
    <row r="6" spans="1:7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  <c r="F6" s="3">
        <v>0</v>
      </c>
      <c r="G6" s="3">
        <v>0</v>
      </c>
    </row>
    <row r="7" spans="1:7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  <c r="F7" s="3">
        <v>0</v>
      </c>
      <c r="G7" s="3">
        <v>0</v>
      </c>
    </row>
    <row r="8" spans="1:7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  <c r="F8" s="3">
        <v>0</v>
      </c>
      <c r="G8" s="3">
        <v>0</v>
      </c>
    </row>
    <row r="9" spans="1:7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84090153600000</v>
      </c>
      <c r="F9" s="3">
        <v>289971734272000</v>
      </c>
      <c r="G9" s="3">
        <v>368405579264000</v>
      </c>
    </row>
    <row r="10" spans="1:7" ht="14.5" x14ac:dyDescent="0.35">
      <c r="A10" s="3" t="str">
        <f t="shared" si="0"/>
        <v>hard coal</v>
      </c>
      <c r="B10" s="3" t="str">
        <f t="array" ref="B10">IFERROR(INDEX(crosswalk!C:C,MATCH(D10,crosswalk!B:B,0)),"")</f>
        <v/>
      </c>
      <c r="C10" s="3" t="s">
        <v>77</v>
      </c>
      <c r="D10" s="3" t="s">
        <v>82</v>
      </c>
      <c r="E10" s="3">
        <v>0</v>
      </c>
      <c r="F10" s="3">
        <v>0</v>
      </c>
      <c r="G10" s="3">
        <v>0</v>
      </c>
    </row>
    <row r="11" spans="1:7" ht="14.5" x14ac:dyDescent="0.35">
      <c r="A11" s="3" t="str">
        <f t="shared" si="0"/>
        <v>hard coal</v>
      </c>
      <c r="B11" s="3" t="str">
        <f t="array" ref="B11">IFERROR(INDEX(crosswalk!C:C,MATCH(D11,crosswalk!B:B,0)),"")</f>
        <v>metal products except machinery and vehicles 25</v>
      </c>
      <c r="C11" s="3" t="s">
        <v>77</v>
      </c>
      <c r="D11" s="3" t="s">
        <v>61</v>
      </c>
      <c r="E11" s="3">
        <v>0</v>
      </c>
      <c r="F11" s="3">
        <v>0</v>
      </c>
      <c r="G11" s="3">
        <v>0</v>
      </c>
    </row>
    <row r="12" spans="1:7" ht="14.5" x14ac:dyDescent="0.35">
      <c r="A12" s="3" t="str">
        <f t="shared" si="0"/>
        <v>hard coal</v>
      </c>
      <c r="B12" s="3" t="str">
        <f t="array" ref="B12">IFERROR(INDEX(crosswalk!C:C,MATCH(D12,crosswalk!B:B,0)),"")</f>
        <v>oil and gas extraction 06</v>
      </c>
      <c r="C12" s="3" t="s">
        <v>77</v>
      </c>
      <c r="D12" s="3" t="s">
        <v>83</v>
      </c>
      <c r="E12" s="3">
        <v>0</v>
      </c>
      <c r="F12" s="3">
        <v>0</v>
      </c>
      <c r="G12" s="3">
        <v>0</v>
      </c>
    </row>
    <row r="13" spans="1:7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manufacturing 31T33</v>
      </c>
      <c r="C13" s="3" t="s">
        <v>77</v>
      </c>
      <c r="D13" s="3" t="s">
        <v>54</v>
      </c>
      <c r="E13" s="3">
        <v>189547392000</v>
      </c>
      <c r="F13" s="3">
        <v>70901493760000</v>
      </c>
      <c r="G13" s="3">
        <v>95000368000000</v>
      </c>
    </row>
    <row r="14" spans="1:7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metals 242</v>
      </c>
      <c r="C14" s="3" t="s">
        <v>77</v>
      </c>
      <c r="D14" s="3" t="s">
        <v>84</v>
      </c>
      <c r="E14" s="3">
        <v>104858510848000</v>
      </c>
      <c r="F14" s="3">
        <v>153667117056000</v>
      </c>
      <c r="G14" s="3">
        <v>188640783360000</v>
      </c>
    </row>
    <row r="15" spans="1:7" ht="14.5" x14ac:dyDescent="0.35">
      <c r="A15" s="3" t="str">
        <f t="shared" si="0"/>
        <v>hard coal</v>
      </c>
      <c r="B15" s="3" t="str">
        <f t="array" ref="B15">IFERROR(INDEX(crosswalk!C:C,MATCH(D15,crosswalk!B:B,0)),"")</f>
        <v>other mining and quarrying 07T08</v>
      </c>
      <c r="C15" s="3" t="s">
        <v>77</v>
      </c>
      <c r="D15" s="3" t="s">
        <v>85</v>
      </c>
      <c r="E15" s="3">
        <v>0</v>
      </c>
      <c r="F15" s="3">
        <v>0</v>
      </c>
      <c r="G15" s="3">
        <v>0</v>
      </c>
    </row>
    <row r="16" spans="1:7" ht="14.5" x14ac:dyDescent="0.35">
      <c r="A16" s="3" t="str">
        <f t="shared" si="0"/>
        <v>hard coal</v>
      </c>
      <c r="B16" s="3" t="str">
        <f t="array" ref="B16">IFERROR(INDEX(crosswalk!C:C,MATCH(D16,crosswalk!B:B,0)),"")</f>
        <v>pulp paper and printing 17T18</v>
      </c>
      <c r="C16" s="3" t="s">
        <v>77</v>
      </c>
      <c r="D16" s="3" t="s">
        <v>47</v>
      </c>
      <c r="E16" s="3">
        <v>56065486976000.008</v>
      </c>
      <c r="F16" s="3">
        <v>58823909632000</v>
      </c>
      <c r="G16" s="3">
        <v>35604022784000</v>
      </c>
    </row>
    <row r="17" spans="1:7" ht="14.5" x14ac:dyDescent="0.35">
      <c r="A17" s="3" t="str">
        <f t="shared" si="0"/>
        <v>hard coal</v>
      </c>
      <c r="B17" s="3" t="str">
        <f t="array" ref="B17">IFERROR(INDEX(crosswalk!C:C,MATCH(D17,crosswalk!B:B,0)),"")</f>
        <v>refined petroleum and coke 19</v>
      </c>
      <c r="C17" s="3" t="s">
        <v>77</v>
      </c>
      <c r="D17" s="3" t="s">
        <v>50</v>
      </c>
      <c r="E17" s="3">
        <v>0</v>
      </c>
      <c r="F17" s="3">
        <v>0</v>
      </c>
      <c r="G17" s="3">
        <v>0</v>
      </c>
    </row>
    <row r="18" spans="1:7" ht="14.5" x14ac:dyDescent="0.35">
      <c r="A18" s="3" t="str">
        <f t="shared" si="0"/>
        <v>hard coal</v>
      </c>
      <c r="B18" s="3" t="str">
        <f t="array" ref="B18">IFERROR(INDEX(crosswalk!C:C,MATCH(D18,crosswalk!B:B,0)),"")</f>
        <v>road vehicles 29</v>
      </c>
      <c r="C18" s="3" t="s">
        <v>77</v>
      </c>
      <c r="D18" s="3" t="s">
        <v>66</v>
      </c>
      <c r="E18" s="3">
        <v>0</v>
      </c>
      <c r="F18" s="3">
        <v>0</v>
      </c>
      <c r="G18" s="3">
        <v>0</v>
      </c>
    </row>
    <row r="19" spans="1:7" ht="14.5" x14ac:dyDescent="0.35">
      <c r="A19" s="3" t="str">
        <f t="shared" si="0"/>
        <v>hard coal</v>
      </c>
      <c r="B19" s="3" t="str">
        <f t="array" ref="B19">IFERROR(INDEX(crosswalk!C:C,MATCH(D19,crosswalk!B:B,0)),"")</f>
        <v>textiles apparel and leather 13T15</v>
      </c>
      <c r="C19" s="3" t="s">
        <v>77</v>
      </c>
      <c r="D19" s="3" t="s">
        <v>41</v>
      </c>
      <c r="E19" s="3">
        <v>0</v>
      </c>
      <c r="F19" s="3">
        <v>0</v>
      </c>
      <c r="G19" s="3">
        <v>0</v>
      </c>
    </row>
    <row r="20" spans="1:7" ht="14.5" x14ac:dyDescent="0.35">
      <c r="A20" s="3" t="str">
        <f t="shared" si="0"/>
        <v>hard coal</v>
      </c>
      <c r="B20" s="3" t="str">
        <f t="array" ref="B20">IFERROR(INDEX(crosswalk!C:C,MATCH(D20,crosswalk!B:B,0)),"")</f>
        <v>wood products 16</v>
      </c>
      <c r="C20" s="3" t="s">
        <v>77</v>
      </c>
      <c r="D20" s="3" t="s">
        <v>45</v>
      </c>
      <c r="E20" s="3">
        <v>0</v>
      </c>
      <c r="F20" s="3">
        <v>0</v>
      </c>
      <c r="G20" s="3">
        <v>0</v>
      </c>
    </row>
    <row r="21" spans="1:7" ht="15.75" customHeight="1" x14ac:dyDescent="0.35">
      <c r="A21" s="3">
        <f t="shared" si="0"/>
        <v>0</v>
      </c>
      <c r="B21" s="3" t="str">
        <f t="array" ref="B21">IFERROR(INDEX(crosswalk!C:C,MATCH(D21,crosswalk!B:B,0)),"")</f>
        <v/>
      </c>
    </row>
    <row r="22" spans="1:7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agriculture and forestry 01T03</v>
      </c>
      <c r="C22" s="3" t="s">
        <v>86</v>
      </c>
      <c r="D22" s="3" t="s">
        <v>78</v>
      </c>
      <c r="E22" s="3">
        <v>0</v>
      </c>
      <c r="F22" s="3">
        <v>0</v>
      </c>
      <c r="G22" s="3">
        <v>0</v>
      </c>
    </row>
    <row r="23" spans="1:7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cement and other nonmetallic minerals 239</v>
      </c>
      <c r="C23" s="3" t="s">
        <v>86</v>
      </c>
      <c r="D23" s="3" t="s">
        <v>57</v>
      </c>
      <c r="E23" s="3">
        <v>0</v>
      </c>
      <c r="F23" s="3">
        <v>0</v>
      </c>
      <c r="G23" s="3">
        <v>0</v>
      </c>
    </row>
    <row r="24" spans="1:7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chemicals 20</v>
      </c>
      <c r="C24" s="3" t="s">
        <v>86</v>
      </c>
      <c r="D24" s="3" t="s">
        <v>52</v>
      </c>
      <c r="E24" s="3">
        <v>120052839936000</v>
      </c>
      <c r="F24" s="3">
        <v>118799134464000</v>
      </c>
      <c r="G24" s="3">
        <v>123197968000000</v>
      </c>
    </row>
    <row r="25" spans="1:7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coal mining 05</v>
      </c>
      <c r="C25" s="3" t="s">
        <v>86</v>
      </c>
      <c r="D25" s="3" t="s">
        <v>79</v>
      </c>
      <c r="E25" s="3">
        <v>0</v>
      </c>
      <c r="F25" s="3">
        <v>0</v>
      </c>
      <c r="G25" s="3">
        <v>0</v>
      </c>
    </row>
    <row r="26" spans="1:7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construction 41T43</v>
      </c>
      <c r="C26" s="3" t="s">
        <v>86</v>
      </c>
      <c r="D26" s="3" t="s">
        <v>80</v>
      </c>
      <c r="E26" s="3">
        <v>0</v>
      </c>
      <c r="F26" s="3">
        <v>0</v>
      </c>
      <c r="G26" s="3">
        <v>0</v>
      </c>
    </row>
    <row r="27" spans="1:7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energy pipelines and gas processing 352T353</v>
      </c>
      <c r="C27" s="3" t="s">
        <v>86</v>
      </c>
      <c r="D27" s="3" t="s">
        <v>81</v>
      </c>
      <c r="E27" s="3">
        <v>36927664256000</v>
      </c>
      <c r="F27" s="3">
        <v>20041641856000</v>
      </c>
      <c r="G27" s="3">
        <v>55402438144000</v>
      </c>
    </row>
    <row r="28" spans="1:7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food beverage and tobacco 10T12</v>
      </c>
      <c r="C28" s="3" t="s">
        <v>86</v>
      </c>
      <c r="D28" s="3" t="s">
        <v>37</v>
      </c>
      <c r="E28" s="3">
        <v>0</v>
      </c>
      <c r="F28" s="3">
        <v>0</v>
      </c>
      <c r="G28" s="3">
        <v>0</v>
      </c>
    </row>
    <row r="29" spans="1:7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iron and steel 241</v>
      </c>
      <c r="C29" s="3" t="s">
        <v>86</v>
      </c>
      <c r="D29" s="3" t="s">
        <v>59</v>
      </c>
      <c r="E29" s="3">
        <v>4466027648000</v>
      </c>
      <c r="F29" s="3">
        <v>6186421504000</v>
      </c>
      <c r="G29" s="3">
        <v>9297111296000</v>
      </c>
    </row>
    <row r="30" spans="1:7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/>
      </c>
      <c r="C30" s="3" t="s">
        <v>86</v>
      </c>
      <c r="D30" s="3" t="s">
        <v>82</v>
      </c>
      <c r="E30" s="3">
        <v>0</v>
      </c>
      <c r="F30" s="3">
        <v>0</v>
      </c>
      <c r="G30" s="3">
        <v>0</v>
      </c>
    </row>
    <row r="31" spans="1:7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metal products except machinery and vehicles 25</v>
      </c>
      <c r="C31" s="3" t="s">
        <v>86</v>
      </c>
      <c r="D31" s="3" t="s">
        <v>61</v>
      </c>
      <c r="E31" s="3">
        <v>0</v>
      </c>
      <c r="F31" s="3">
        <v>0</v>
      </c>
      <c r="G31" s="3">
        <v>0</v>
      </c>
    </row>
    <row r="32" spans="1:7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oil and gas extraction 06</v>
      </c>
      <c r="C32" s="3" t="s">
        <v>86</v>
      </c>
      <c r="D32" s="3" t="s">
        <v>83</v>
      </c>
      <c r="E32" s="3">
        <v>192617798656000</v>
      </c>
      <c r="F32" s="3">
        <v>178811444224000</v>
      </c>
      <c r="G32" s="3">
        <v>157525151872000</v>
      </c>
    </row>
    <row r="33" spans="1:7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manufacturing 31T33</v>
      </c>
      <c r="C33" s="3" t="s">
        <v>86</v>
      </c>
      <c r="D33" s="3" t="s">
        <v>54</v>
      </c>
      <c r="E33" s="3">
        <v>388392680960000</v>
      </c>
      <c r="F33" s="3">
        <v>382569688576000</v>
      </c>
      <c r="G33" s="3">
        <v>393853652864000.06</v>
      </c>
    </row>
    <row r="34" spans="1:7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other metals 242</v>
      </c>
      <c r="C34" s="3" t="s">
        <v>86</v>
      </c>
      <c r="D34" s="3" t="s">
        <v>84</v>
      </c>
      <c r="E34" s="3">
        <v>0</v>
      </c>
      <c r="F34" s="3">
        <v>0</v>
      </c>
      <c r="G34" s="3">
        <v>0</v>
      </c>
    </row>
    <row r="35" spans="1:7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other mining and quarrying 07T08</v>
      </c>
      <c r="C35" s="3" t="s">
        <v>86</v>
      </c>
      <c r="D35" s="3" t="s">
        <v>85</v>
      </c>
      <c r="E35" s="3">
        <v>0</v>
      </c>
      <c r="F35" s="3">
        <v>0</v>
      </c>
      <c r="G35" s="3">
        <v>0</v>
      </c>
    </row>
    <row r="36" spans="1:7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pulp paper and printing 17T18</v>
      </c>
      <c r="C36" s="3" t="s">
        <v>86</v>
      </c>
      <c r="D36" s="3" t="s">
        <v>47</v>
      </c>
      <c r="E36" s="3">
        <v>0</v>
      </c>
      <c r="F36" s="3">
        <v>0</v>
      </c>
      <c r="G36" s="3">
        <v>0</v>
      </c>
    </row>
    <row r="37" spans="1:7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refined petroleum and coke 19</v>
      </c>
      <c r="C37" s="3" t="s">
        <v>86</v>
      </c>
      <c r="D37" s="3" t="s">
        <v>50</v>
      </c>
      <c r="E37" s="3">
        <v>36332083328000</v>
      </c>
      <c r="F37" s="3">
        <v>40124257280000</v>
      </c>
      <c r="G37" s="3">
        <v>34895119744000</v>
      </c>
    </row>
    <row r="38" spans="1:7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road vehicles 29</v>
      </c>
      <c r="C38" s="3" t="s">
        <v>86</v>
      </c>
      <c r="D38" s="3" t="s">
        <v>66</v>
      </c>
      <c r="E38" s="3">
        <v>0</v>
      </c>
      <c r="F38" s="3">
        <v>0</v>
      </c>
      <c r="G38" s="3">
        <v>0</v>
      </c>
    </row>
    <row r="39" spans="1:7" ht="15.75" customHeight="1" x14ac:dyDescent="0.35">
      <c r="A39" s="3" t="str">
        <f t="shared" si="0"/>
        <v>natural gas</v>
      </c>
      <c r="B39" s="3" t="str">
        <f t="array" ref="B39">IFERROR(INDEX(crosswalk!C:C,MATCH(D39,crosswalk!B:B,0)),"")</f>
        <v>textiles apparel and leather 13T15</v>
      </c>
      <c r="C39" s="3" t="s">
        <v>86</v>
      </c>
      <c r="D39" s="3" t="s">
        <v>41</v>
      </c>
      <c r="E39" s="3">
        <v>0</v>
      </c>
      <c r="F39" s="3">
        <v>0</v>
      </c>
      <c r="G39" s="3">
        <v>0</v>
      </c>
    </row>
    <row r="40" spans="1:7" ht="15.75" customHeight="1" x14ac:dyDescent="0.35">
      <c r="A40" s="3" t="str">
        <f t="shared" si="0"/>
        <v>natural gas</v>
      </c>
      <c r="B40" s="3" t="str">
        <f t="array" ref="B40">IFERROR(INDEX(crosswalk!C:C,MATCH(D40,crosswalk!B:B,0)),"")</f>
        <v>wood products 16</v>
      </c>
      <c r="C40" s="3" t="s">
        <v>86</v>
      </c>
      <c r="D40" s="3" t="s">
        <v>45</v>
      </c>
      <c r="E40" s="3">
        <v>0</v>
      </c>
      <c r="F40" s="3">
        <v>0</v>
      </c>
      <c r="G40" s="3">
        <v>0</v>
      </c>
    </row>
    <row r="41" spans="1:7" ht="15.75" customHeight="1" x14ac:dyDescent="0.35">
      <c r="A41" s="3">
        <f t="shared" si="0"/>
        <v>0</v>
      </c>
      <c r="B41" s="3" t="str">
        <f t="array" ref="B41">IFERROR(INDEX(crosswalk!C:C,MATCH(D41,crosswalk!B:B,0)),"")</f>
        <v/>
      </c>
    </row>
    <row r="42" spans="1:7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agriculture and forestry 01T03</v>
      </c>
      <c r="C42" s="3" t="s">
        <v>87</v>
      </c>
      <c r="D42" s="3" t="s">
        <v>78</v>
      </c>
      <c r="E42" s="3">
        <v>0</v>
      </c>
      <c r="F42" s="3">
        <v>0</v>
      </c>
      <c r="G42" s="3">
        <v>0</v>
      </c>
    </row>
    <row r="43" spans="1:7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cement and other nonmetallic minerals 239</v>
      </c>
      <c r="C43" s="3" t="s">
        <v>87</v>
      </c>
      <c r="D43" s="3" t="s">
        <v>57</v>
      </c>
      <c r="E43" s="3">
        <v>0</v>
      </c>
      <c r="F43" s="3">
        <v>0</v>
      </c>
      <c r="G43" s="3">
        <v>0</v>
      </c>
    </row>
    <row r="44" spans="1:7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chemicals 20</v>
      </c>
      <c r="C44" s="3" t="s">
        <v>87</v>
      </c>
      <c r="D44" s="3" t="s">
        <v>52</v>
      </c>
      <c r="E44" s="3">
        <v>0</v>
      </c>
      <c r="F44" s="3">
        <v>0</v>
      </c>
      <c r="G44" s="3">
        <v>0</v>
      </c>
    </row>
    <row r="45" spans="1:7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coal mining 05</v>
      </c>
      <c r="C45" s="3" t="s">
        <v>87</v>
      </c>
      <c r="D45" s="3" t="s">
        <v>79</v>
      </c>
      <c r="E45" s="3">
        <v>0</v>
      </c>
      <c r="F45" s="3">
        <v>0</v>
      </c>
      <c r="G45" s="3">
        <v>0</v>
      </c>
    </row>
    <row r="46" spans="1:7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construction 41T43</v>
      </c>
      <c r="C46" s="3" t="s">
        <v>87</v>
      </c>
      <c r="D46" s="3" t="s">
        <v>80</v>
      </c>
      <c r="E46" s="3">
        <v>0</v>
      </c>
      <c r="F46" s="3">
        <v>0</v>
      </c>
      <c r="G46" s="3">
        <v>0</v>
      </c>
    </row>
    <row r="47" spans="1:7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energy pipelines and gas processing 352T353</v>
      </c>
      <c r="C47" s="3" t="s">
        <v>87</v>
      </c>
      <c r="D47" s="3" t="s">
        <v>81</v>
      </c>
      <c r="E47" s="3">
        <v>0</v>
      </c>
      <c r="F47" s="3">
        <v>0</v>
      </c>
      <c r="G47" s="3">
        <v>0</v>
      </c>
    </row>
    <row r="48" spans="1:7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food beverage and tobacco 10T12</v>
      </c>
      <c r="C48" s="3" t="s">
        <v>87</v>
      </c>
      <c r="D48" s="3" t="s">
        <v>37</v>
      </c>
      <c r="E48" s="3">
        <v>0</v>
      </c>
      <c r="F48" s="3">
        <v>0</v>
      </c>
      <c r="G48" s="3">
        <v>0</v>
      </c>
    </row>
    <row r="49" spans="1:7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iron and steel 241</v>
      </c>
      <c r="C49" s="3" t="s">
        <v>87</v>
      </c>
      <c r="D49" s="3" t="s">
        <v>59</v>
      </c>
      <c r="E49" s="3">
        <v>0</v>
      </c>
      <c r="F49" s="3">
        <v>0</v>
      </c>
      <c r="G49" s="3">
        <v>0</v>
      </c>
    </row>
    <row r="50" spans="1:7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/>
      </c>
      <c r="C50" s="3" t="s">
        <v>87</v>
      </c>
      <c r="D50" s="3" t="s">
        <v>82</v>
      </c>
      <c r="E50" s="3">
        <v>0</v>
      </c>
      <c r="F50" s="3">
        <v>0</v>
      </c>
      <c r="G50" s="3">
        <v>0</v>
      </c>
    </row>
    <row r="51" spans="1:7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metal products except machinery and vehicles 25</v>
      </c>
      <c r="C51" s="3" t="s">
        <v>87</v>
      </c>
      <c r="D51" s="3" t="s">
        <v>61</v>
      </c>
      <c r="E51" s="3">
        <v>0</v>
      </c>
      <c r="F51" s="3">
        <v>0</v>
      </c>
      <c r="G51" s="3">
        <v>0</v>
      </c>
    </row>
    <row r="52" spans="1:7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oil and gas extraction 06</v>
      </c>
      <c r="C52" s="3" t="s">
        <v>87</v>
      </c>
      <c r="D52" s="3" t="s">
        <v>83</v>
      </c>
      <c r="E52" s="3">
        <v>0</v>
      </c>
      <c r="F52" s="3">
        <v>0</v>
      </c>
      <c r="G52" s="3">
        <v>0</v>
      </c>
    </row>
    <row r="53" spans="1:7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other manufacturing 31T33</v>
      </c>
      <c r="C53" s="3" t="s">
        <v>87</v>
      </c>
      <c r="D53" s="3" t="s">
        <v>54</v>
      </c>
      <c r="E53" s="3">
        <v>115629309568000</v>
      </c>
      <c r="F53" s="3">
        <v>119614102144000</v>
      </c>
      <c r="G53" s="3">
        <v>142666904448000</v>
      </c>
    </row>
    <row r="54" spans="1:7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other metals 242</v>
      </c>
      <c r="C54" s="3" t="s">
        <v>87</v>
      </c>
      <c r="D54" s="3" t="s">
        <v>84</v>
      </c>
      <c r="E54" s="3">
        <v>0</v>
      </c>
      <c r="F54" s="3">
        <v>0</v>
      </c>
      <c r="G54" s="3">
        <v>0</v>
      </c>
    </row>
    <row r="55" spans="1:7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other mining and quarrying 07T08</v>
      </c>
      <c r="C55" s="3" t="s">
        <v>87</v>
      </c>
      <c r="D55" s="3" t="s">
        <v>85</v>
      </c>
      <c r="E55" s="3">
        <v>0</v>
      </c>
      <c r="F55" s="3">
        <v>0</v>
      </c>
      <c r="G55" s="3">
        <v>0</v>
      </c>
    </row>
    <row r="56" spans="1:7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pulp paper and printing 17T18</v>
      </c>
      <c r="C56" s="3" t="s">
        <v>87</v>
      </c>
      <c r="D56" s="3" t="s">
        <v>47</v>
      </c>
      <c r="E56" s="3">
        <v>0</v>
      </c>
      <c r="F56" s="3">
        <v>0</v>
      </c>
      <c r="G56" s="3">
        <v>0</v>
      </c>
    </row>
    <row r="57" spans="1:7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refined petroleum and coke 19</v>
      </c>
      <c r="C57" s="3" t="s">
        <v>87</v>
      </c>
      <c r="D57" s="3" t="s">
        <v>50</v>
      </c>
      <c r="E57" s="3">
        <v>0</v>
      </c>
      <c r="F57" s="3">
        <v>0</v>
      </c>
      <c r="G57" s="3">
        <v>0</v>
      </c>
    </row>
    <row r="58" spans="1:7" ht="15.75" customHeight="1" x14ac:dyDescent="0.35">
      <c r="A58" s="3" t="str">
        <f t="shared" si="0"/>
        <v>crude oil</v>
      </c>
      <c r="B58" s="3" t="str">
        <f t="array" ref="B58">IFERROR(INDEX(crosswalk!C:C,MATCH(D58,crosswalk!B:B,0)),"")</f>
        <v>road vehicles 29</v>
      </c>
      <c r="C58" s="3" t="s">
        <v>87</v>
      </c>
      <c r="D58" s="3" t="s">
        <v>66</v>
      </c>
      <c r="E58" s="3">
        <v>0</v>
      </c>
      <c r="F58" s="3">
        <v>0</v>
      </c>
      <c r="G58" s="3">
        <v>0</v>
      </c>
    </row>
    <row r="59" spans="1:7" ht="15.75" customHeight="1" x14ac:dyDescent="0.35">
      <c r="A59" s="3" t="str">
        <f t="shared" si="0"/>
        <v>crude oil</v>
      </c>
      <c r="B59" s="3" t="str">
        <f t="array" ref="B59">IFERROR(INDEX(crosswalk!C:C,MATCH(D59,crosswalk!B:B,0)),"")</f>
        <v>textiles apparel and leather 13T15</v>
      </c>
      <c r="C59" s="3" t="s">
        <v>87</v>
      </c>
      <c r="D59" s="3" t="s">
        <v>41</v>
      </c>
      <c r="E59" s="3">
        <v>0</v>
      </c>
      <c r="F59" s="3">
        <v>0</v>
      </c>
      <c r="G59" s="3">
        <v>0</v>
      </c>
    </row>
    <row r="60" spans="1:7" ht="15.75" customHeight="1" x14ac:dyDescent="0.35">
      <c r="A60" s="3" t="str">
        <f t="shared" si="0"/>
        <v>crude oil</v>
      </c>
      <c r="B60" s="3" t="str">
        <f t="array" ref="B60">IFERROR(INDEX(crosswalk!C:C,MATCH(D60,crosswalk!B:B,0)),"")</f>
        <v>wood products 16</v>
      </c>
      <c r="C60" s="3" t="s">
        <v>87</v>
      </c>
      <c r="D60" s="3" t="s">
        <v>45</v>
      </c>
      <c r="E60" s="3">
        <v>0</v>
      </c>
      <c r="F60" s="3">
        <v>0</v>
      </c>
      <c r="G60" s="3">
        <v>0</v>
      </c>
    </row>
    <row r="61" spans="1:7" ht="15.75" customHeight="1" x14ac:dyDescent="0.35">
      <c r="A61" s="3">
        <f t="shared" si="0"/>
        <v>0</v>
      </c>
      <c r="B61" s="3" t="str">
        <f t="array" ref="B61">IFERROR(INDEX(crosswalk!C:C,MATCH(D61,crosswalk!B:B,0)),"")</f>
        <v/>
      </c>
    </row>
    <row r="62" spans="1:7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agriculture and forestry 01T03</v>
      </c>
      <c r="C62" s="3" t="s">
        <v>17</v>
      </c>
      <c r="D62" s="3" t="s">
        <v>78</v>
      </c>
      <c r="E62" s="3">
        <v>0</v>
      </c>
      <c r="F62" s="3">
        <v>0</v>
      </c>
      <c r="G62" s="3">
        <v>0</v>
      </c>
    </row>
    <row r="63" spans="1:7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cement and other nonmetallic minerals 239</v>
      </c>
      <c r="C63" s="3" t="s">
        <v>17</v>
      </c>
      <c r="D63" s="3" t="s">
        <v>57</v>
      </c>
      <c r="E63" s="3">
        <v>0</v>
      </c>
      <c r="F63" s="3">
        <v>0</v>
      </c>
      <c r="G63" s="3">
        <v>0</v>
      </c>
    </row>
    <row r="64" spans="1:7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chemicals 20</v>
      </c>
      <c r="C64" s="3" t="s">
        <v>17</v>
      </c>
      <c r="D64" s="3" t="s">
        <v>52</v>
      </c>
      <c r="E64" s="3">
        <v>0</v>
      </c>
      <c r="F64" s="3">
        <v>0</v>
      </c>
      <c r="G64" s="3">
        <v>0</v>
      </c>
    </row>
    <row r="65" spans="1:7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coal mining 05</v>
      </c>
      <c r="C65" s="3" t="s">
        <v>17</v>
      </c>
      <c r="D65" s="3" t="s">
        <v>79</v>
      </c>
      <c r="E65" s="3">
        <v>0</v>
      </c>
      <c r="F65" s="3">
        <v>0</v>
      </c>
      <c r="G65" s="3">
        <v>0</v>
      </c>
    </row>
    <row r="66" spans="1:7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construction 41T43</v>
      </c>
      <c r="C66" s="3" t="s">
        <v>17</v>
      </c>
      <c r="D66" s="3" t="s">
        <v>80</v>
      </c>
      <c r="E66" s="3">
        <v>0</v>
      </c>
      <c r="F66" s="3">
        <v>0</v>
      </c>
      <c r="G66" s="3">
        <v>0</v>
      </c>
    </row>
    <row r="67" spans="1:7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energy pipelines and gas processing 352T353</v>
      </c>
      <c r="C67" s="3" t="s">
        <v>17</v>
      </c>
      <c r="D67" s="3" t="s">
        <v>81</v>
      </c>
      <c r="E67" s="3">
        <v>0</v>
      </c>
      <c r="F67" s="3">
        <v>0</v>
      </c>
      <c r="G67" s="3">
        <v>0</v>
      </c>
    </row>
    <row r="68" spans="1:7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food beverage and tobacco 10T12</v>
      </c>
      <c r="C68" s="3" t="s">
        <v>17</v>
      </c>
      <c r="D68" s="3" t="s">
        <v>37</v>
      </c>
      <c r="E68" s="3">
        <v>0</v>
      </c>
      <c r="F68" s="3">
        <v>0</v>
      </c>
      <c r="G68" s="3">
        <v>0</v>
      </c>
    </row>
    <row r="69" spans="1:7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iron and steel 241</v>
      </c>
      <c r="C69" s="3" t="s">
        <v>17</v>
      </c>
      <c r="D69" s="3" t="s">
        <v>59</v>
      </c>
      <c r="E69" s="3">
        <v>0</v>
      </c>
      <c r="F69" s="3">
        <v>0</v>
      </c>
      <c r="G69" s="3">
        <v>0</v>
      </c>
    </row>
    <row r="70" spans="1:7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/>
      </c>
      <c r="C70" s="3" t="s">
        <v>17</v>
      </c>
      <c r="D70" s="3" t="s">
        <v>82</v>
      </c>
      <c r="E70" s="3">
        <v>0</v>
      </c>
      <c r="F70" s="3">
        <v>0</v>
      </c>
      <c r="G70" s="3">
        <v>0</v>
      </c>
    </row>
    <row r="71" spans="1:7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metal products except machinery and vehicles 25</v>
      </c>
      <c r="C71" s="3" t="s">
        <v>17</v>
      </c>
      <c r="D71" s="3" t="s">
        <v>61</v>
      </c>
      <c r="E71" s="3">
        <v>0</v>
      </c>
      <c r="F71" s="3">
        <v>0</v>
      </c>
      <c r="G71" s="3">
        <v>0</v>
      </c>
    </row>
    <row r="72" spans="1:7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oil and gas extraction 06</v>
      </c>
      <c r="C72" s="3" t="s">
        <v>17</v>
      </c>
      <c r="D72" s="3" t="s">
        <v>83</v>
      </c>
      <c r="E72" s="3">
        <v>0</v>
      </c>
      <c r="F72" s="3">
        <v>0</v>
      </c>
      <c r="G72" s="3">
        <v>0</v>
      </c>
    </row>
    <row r="73" spans="1:7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other manufacturing 31T33</v>
      </c>
      <c r="C73" s="3" t="s">
        <v>17</v>
      </c>
      <c r="D73" s="3" t="s">
        <v>54</v>
      </c>
      <c r="E73" s="3">
        <v>250340786688000</v>
      </c>
      <c r="F73" s="3">
        <v>248520169088000</v>
      </c>
      <c r="G73" s="3">
        <v>302454530560000</v>
      </c>
    </row>
    <row r="74" spans="1:7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other metals 242</v>
      </c>
      <c r="C74" s="3" t="s">
        <v>17</v>
      </c>
      <c r="D74" s="3" t="s">
        <v>84</v>
      </c>
      <c r="E74" s="3">
        <v>0</v>
      </c>
      <c r="F74" s="3">
        <v>0</v>
      </c>
      <c r="G74" s="3">
        <v>0</v>
      </c>
    </row>
    <row r="75" spans="1:7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other mining and quarrying 07T08</v>
      </c>
      <c r="C75" s="3" t="s">
        <v>17</v>
      </c>
      <c r="D75" s="3" t="s">
        <v>85</v>
      </c>
      <c r="E75" s="3">
        <v>0</v>
      </c>
      <c r="F75" s="3">
        <v>0</v>
      </c>
      <c r="G75" s="3">
        <v>0</v>
      </c>
    </row>
    <row r="76" spans="1:7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pulp paper and printing 17T18</v>
      </c>
      <c r="C76" s="3" t="s">
        <v>17</v>
      </c>
      <c r="D76" s="3" t="s">
        <v>47</v>
      </c>
      <c r="E76" s="3">
        <v>0</v>
      </c>
      <c r="F76" s="3">
        <v>0</v>
      </c>
      <c r="G76" s="3">
        <v>0</v>
      </c>
    </row>
    <row r="77" spans="1:7" ht="15.75" customHeight="1" x14ac:dyDescent="0.35">
      <c r="A77" s="3" t="str">
        <f t="shared" si="0"/>
        <v>biomass</v>
      </c>
      <c r="B77" s="3" t="str">
        <f t="array" ref="B77">IFERROR(INDEX(crosswalk!C:C,MATCH(D77,crosswalk!B:B,0)),"")</f>
        <v>refined petroleum and coke 19</v>
      </c>
      <c r="C77" s="3" t="s">
        <v>17</v>
      </c>
      <c r="D77" s="3" t="s">
        <v>50</v>
      </c>
      <c r="E77" s="3">
        <v>0</v>
      </c>
      <c r="F77" s="3">
        <v>0</v>
      </c>
      <c r="G77" s="3">
        <v>0</v>
      </c>
    </row>
    <row r="78" spans="1:7" ht="15.75" customHeight="1" x14ac:dyDescent="0.35">
      <c r="A78" s="3" t="str">
        <f t="shared" si="0"/>
        <v>biomass</v>
      </c>
      <c r="B78" s="3" t="str">
        <f t="array" ref="B78">IFERROR(INDEX(crosswalk!C:C,MATCH(D78,crosswalk!B:B,0)),"")</f>
        <v>road vehicles 29</v>
      </c>
      <c r="C78" s="3" t="s">
        <v>17</v>
      </c>
      <c r="D78" s="3" t="s">
        <v>66</v>
      </c>
      <c r="E78" s="3">
        <v>0</v>
      </c>
      <c r="F78" s="3">
        <v>0</v>
      </c>
      <c r="G78" s="3">
        <v>0</v>
      </c>
    </row>
    <row r="79" spans="1:7" ht="15.75" customHeight="1" x14ac:dyDescent="0.35">
      <c r="A79" s="3" t="str">
        <f t="shared" si="0"/>
        <v>biomass</v>
      </c>
      <c r="B79" s="3" t="str">
        <f t="array" ref="B79">IFERROR(INDEX(crosswalk!C:C,MATCH(D79,crosswalk!B:B,0)),"")</f>
        <v>textiles apparel and leather 13T15</v>
      </c>
      <c r="C79" s="3" t="s">
        <v>17</v>
      </c>
      <c r="D79" s="3" t="s">
        <v>41</v>
      </c>
      <c r="E79" s="3">
        <v>0</v>
      </c>
      <c r="F79" s="3">
        <v>0</v>
      </c>
      <c r="G79" s="3">
        <v>0</v>
      </c>
    </row>
    <row r="80" spans="1:7" ht="15.75" customHeight="1" x14ac:dyDescent="0.35">
      <c r="A80" s="3" t="str">
        <f t="shared" si="0"/>
        <v>biomass</v>
      </c>
      <c r="B80" s="3" t="str">
        <f t="array" ref="B80">IFERROR(INDEX(crosswalk!C:C,MATCH(D80,crosswalk!B:B,0)),"")</f>
        <v>wood products 16</v>
      </c>
      <c r="C80" s="3" t="s">
        <v>17</v>
      </c>
      <c r="D80" s="3" t="s">
        <v>45</v>
      </c>
      <c r="E80" s="3">
        <v>0</v>
      </c>
      <c r="F80" s="3">
        <v>0</v>
      </c>
      <c r="G80" s="3">
        <v>0</v>
      </c>
    </row>
    <row r="81" spans="1:7" ht="15.75" customHeight="1" x14ac:dyDescent="0.35">
      <c r="A81" s="3">
        <f t="shared" si="0"/>
        <v>0</v>
      </c>
      <c r="B81" s="3" t="str">
        <f t="array" ref="B81">IFERROR(INDEX(crosswalk!C:C,MATCH(D81,crosswalk!B:B,0)),"")</f>
        <v/>
      </c>
    </row>
    <row r="82" spans="1:7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agriculture and forestry 01T03</v>
      </c>
      <c r="C82" s="3" t="s">
        <v>88</v>
      </c>
      <c r="D82" s="3" t="s">
        <v>78</v>
      </c>
      <c r="E82" s="3">
        <v>50412844799999.992</v>
      </c>
      <c r="F82" s="3">
        <v>32168333952000</v>
      </c>
      <c r="G82" s="3">
        <v>29405590144000</v>
      </c>
    </row>
    <row r="83" spans="1:7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cement and other nonmetallic minerals 239</v>
      </c>
      <c r="C83" s="3" t="s">
        <v>88</v>
      </c>
      <c r="D83" s="3" t="s">
        <v>57</v>
      </c>
      <c r="E83" s="3">
        <v>13608537728000.002</v>
      </c>
      <c r="F83" s="3">
        <v>8714612864000</v>
      </c>
      <c r="G83" s="3">
        <v>7939868800000</v>
      </c>
    </row>
    <row r="84" spans="1:7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chemicals 20</v>
      </c>
      <c r="C84" s="3" t="s">
        <v>88</v>
      </c>
      <c r="D84" s="3" t="s">
        <v>52</v>
      </c>
      <c r="E84" s="3">
        <v>9322823936000</v>
      </c>
      <c r="F84" s="3">
        <v>5970125823999.999</v>
      </c>
      <c r="G84" s="3">
        <v>5439393920000</v>
      </c>
    </row>
    <row r="85" spans="1:7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coal mining 05</v>
      </c>
      <c r="C85" s="3" t="s">
        <v>88</v>
      </c>
      <c r="D85" s="3" t="s">
        <v>79</v>
      </c>
      <c r="E85" s="3">
        <v>0</v>
      </c>
      <c r="F85" s="3">
        <v>0</v>
      </c>
      <c r="G85" s="3">
        <v>0</v>
      </c>
    </row>
    <row r="86" spans="1:7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construction 41T43</v>
      </c>
      <c r="C86" s="3" t="s">
        <v>88</v>
      </c>
      <c r="D86" s="3" t="s">
        <v>80</v>
      </c>
      <c r="E86" s="3">
        <v>7291279360000</v>
      </c>
      <c r="F86" s="3">
        <v>4669169408000</v>
      </c>
      <c r="G86" s="3">
        <v>4254076928000</v>
      </c>
    </row>
    <row r="87" spans="1:7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energy pipelines and gas processing 352T353</v>
      </c>
      <c r="C87" s="3" t="s">
        <v>88</v>
      </c>
      <c r="D87" s="3" t="s">
        <v>81</v>
      </c>
      <c r="E87" s="3">
        <v>0</v>
      </c>
      <c r="F87" s="3">
        <v>0</v>
      </c>
      <c r="G87" s="3">
        <v>0</v>
      </c>
    </row>
    <row r="88" spans="1:7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food beverage and tobacco 10T12</v>
      </c>
      <c r="C88" s="3" t="s">
        <v>88</v>
      </c>
      <c r="D88" s="3" t="s">
        <v>37</v>
      </c>
      <c r="E88" s="3">
        <v>11688327296000</v>
      </c>
      <c r="F88" s="3">
        <v>7484933632000</v>
      </c>
      <c r="G88" s="3">
        <v>6819515904000</v>
      </c>
    </row>
    <row r="89" spans="1:7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iron and steel 241</v>
      </c>
      <c r="C89" s="3" t="s">
        <v>88</v>
      </c>
      <c r="D89" s="3" t="s">
        <v>59</v>
      </c>
      <c r="E89" s="3">
        <v>4452695168000</v>
      </c>
      <c r="F89" s="3">
        <v>2851384960000</v>
      </c>
      <c r="G89" s="3">
        <v>2597897216000</v>
      </c>
    </row>
    <row r="90" spans="1:7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/>
      </c>
      <c r="C90" s="3" t="s">
        <v>88</v>
      </c>
      <c r="D90" s="3" t="s">
        <v>82</v>
      </c>
      <c r="E90" s="3">
        <v>0</v>
      </c>
      <c r="F90" s="3">
        <v>0</v>
      </c>
      <c r="G90" s="3">
        <v>0</v>
      </c>
    </row>
    <row r="91" spans="1:7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metal products except machinery and vehicles 25</v>
      </c>
      <c r="C91" s="3" t="s">
        <v>88</v>
      </c>
      <c r="D91" s="3" t="s">
        <v>61</v>
      </c>
      <c r="E91" s="3">
        <v>1502780800000</v>
      </c>
      <c r="F91" s="3">
        <v>962363008000</v>
      </c>
      <c r="G91" s="3">
        <v>876801024000.00012</v>
      </c>
    </row>
    <row r="92" spans="1:7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oil and gas extraction 06</v>
      </c>
      <c r="C92" s="3" t="s">
        <v>88</v>
      </c>
      <c r="D92" s="3" t="s">
        <v>83</v>
      </c>
      <c r="E92" s="3">
        <v>0</v>
      </c>
      <c r="F92" s="3">
        <v>0</v>
      </c>
      <c r="G92" s="3">
        <v>0</v>
      </c>
    </row>
    <row r="93" spans="1:7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other manufacturing 31T33</v>
      </c>
      <c r="C93" s="3" t="s">
        <v>88</v>
      </c>
      <c r="D93" s="3" t="s">
        <v>54</v>
      </c>
      <c r="E93" s="3">
        <v>11174522880000</v>
      </c>
      <c r="F93" s="3">
        <v>20059747840000</v>
      </c>
      <c r="G93" s="3">
        <v>24542623616000</v>
      </c>
    </row>
    <row r="94" spans="1:7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other metals 242</v>
      </c>
      <c r="C94" s="3" t="s">
        <v>88</v>
      </c>
      <c r="D94" s="3" t="s">
        <v>84</v>
      </c>
      <c r="E94" s="3">
        <v>0</v>
      </c>
      <c r="F94" s="3">
        <v>0</v>
      </c>
      <c r="G94" s="3">
        <v>0</v>
      </c>
    </row>
    <row r="95" spans="1:7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other mining and quarrying 07T08</v>
      </c>
      <c r="C95" s="3" t="s">
        <v>88</v>
      </c>
      <c r="D95" s="3" t="s">
        <v>85</v>
      </c>
      <c r="E95" s="3">
        <v>20398916608000</v>
      </c>
      <c r="F95" s="3">
        <v>13062989312000</v>
      </c>
      <c r="G95" s="3">
        <v>11901722368000.002</v>
      </c>
    </row>
    <row r="96" spans="1:7" ht="15.75" customHeight="1" x14ac:dyDescent="0.35">
      <c r="A96" s="3" t="str">
        <f t="shared" si="0"/>
        <v>petroleum diesel</v>
      </c>
      <c r="B96" s="3" t="str">
        <f t="array" ref="B96">IFERROR(INDEX(crosswalk!C:C,MATCH(D96,crosswalk!B:B,0)),"")</f>
        <v>pulp paper and printing 17T18</v>
      </c>
      <c r="C96" s="3" t="s">
        <v>88</v>
      </c>
      <c r="D96" s="3" t="s">
        <v>47</v>
      </c>
      <c r="E96" s="3">
        <v>0</v>
      </c>
      <c r="F96" s="3">
        <v>0</v>
      </c>
      <c r="G96" s="3">
        <v>0</v>
      </c>
    </row>
    <row r="97" spans="1:7" ht="15.75" customHeight="1" x14ac:dyDescent="0.35">
      <c r="A97" s="3" t="str">
        <f t="shared" si="0"/>
        <v>petroleum diesel</v>
      </c>
      <c r="B97" s="3" t="str">
        <f t="array" ref="B97">IFERROR(INDEX(crosswalk!C:C,MATCH(D97,crosswalk!B:B,0)),"")</f>
        <v>refined petroleum and coke 19</v>
      </c>
      <c r="C97" s="3" t="s">
        <v>88</v>
      </c>
      <c r="D97" s="3" t="s">
        <v>50</v>
      </c>
      <c r="E97" s="3">
        <v>36424172672000</v>
      </c>
      <c r="F97" s="3">
        <v>36625588352000</v>
      </c>
      <c r="G97" s="3">
        <v>33400465408000</v>
      </c>
    </row>
    <row r="98" spans="1:7" ht="15.75" customHeight="1" x14ac:dyDescent="0.35">
      <c r="A98" s="3" t="str">
        <f t="shared" si="0"/>
        <v>petroleum diesel</v>
      </c>
      <c r="B98" s="3" t="str">
        <f t="array" ref="B98">IFERROR(INDEX(crosswalk!C:C,MATCH(D98,crosswalk!B:B,0)),"")</f>
        <v>road vehicles 29</v>
      </c>
      <c r="C98" s="3" t="s">
        <v>88</v>
      </c>
      <c r="D98" s="3" t="s">
        <v>66</v>
      </c>
      <c r="E98" s="3">
        <v>0</v>
      </c>
      <c r="F98" s="3">
        <v>0</v>
      </c>
      <c r="G98" s="3">
        <v>0</v>
      </c>
    </row>
    <row r="99" spans="1:7" ht="15.75" customHeight="1" x14ac:dyDescent="0.35">
      <c r="A99" s="3" t="str">
        <f t="shared" si="0"/>
        <v>petroleum diesel</v>
      </c>
      <c r="B99" s="3" t="str">
        <f t="array" ref="B99">IFERROR(INDEX(crosswalk!C:C,MATCH(D99,crosswalk!B:B,0)),"")</f>
        <v>textiles apparel and leather 13T15</v>
      </c>
      <c r="C99" s="3" t="s">
        <v>88</v>
      </c>
      <c r="D99" s="3" t="s">
        <v>41</v>
      </c>
      <c r="E99" s="3">
        <v>22541755648000</v>
      </c>
      <c r="F99" s="3">
        <v>14435234816000</v>
      </c>
      <c r="G99" s="3">
        <v>13151959808000</v>
      </c>
    </row>
    <row r="100" spans="1:7" ht="15.75" customHeight="1" x14ac:dyDescent="0.35">
      <c r="A100" s="3" t="str">
        <f t="shared" si="0"/>
        <v>petroleum diesel</v>
      </c>
      <c r="B100" s="3" t="str">
        <f t="array" ref="B100">IFERROR(INDEX(crosswalk!C:C,MATCH(D100,crosswalk!B:B,0)),"")</f>
        <v>wood products 16</v>
      </c>
      <c r="C100" s="3" t="s">
        <v>88</v>
      </c>
      <c r="D100" s="3" t="s">
        <v>45</v>
      </c>
      <c r="E100" s="3">
        <v>0</v>
      </c>
      <c r="F100" s="3">
        <v>0</v>
      </c>
      <c r="G100" s="3">
        <v>0</v>
      </c>
    </row>
    <row r="101" spans="1:7" ht="15.75" customHeight="1" x14ac:dyDescent="0.35">
      <c r="A101" s="3">
        <f t="shared" si="0"/>
        <v>0</v>
      </c>
      <c r="B101" s="3" t="str">
        <f t="array" ref="B101">IFERROR(INDEX(crosswalk!C:C,MATCH(D101,crosswalk!B:B,0)),"")</f>
        <v/>
      </c>
    </row>
    <row r="102" spans="1:7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agriculture and forestry 01T03</v>
      </c>
      <c r="C102" s="3" t="s">
        <v>27</v>
      </c>
      <c r="D102" s="3" t="s">
        <v>78</v>
      </c>
      <c r="E102" s="3">
        <v>0</v>
      </c>
      <c r="F102" s="3">
        <v>0</v>
      </c>
      <c r="G102" s="3">
        <v>0</v>
      </c>
    </row>
    <row r="103" spans="1:7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cement and other nonmetallic minerals 239</v>
      </c>
      <c r="C103" s="3" t="s">
        <v>27</v>
      </c>
      <c r="D103" s="3" t="s">
        <v>57</v>
      </c>
      <c r="E103" s="3">
        <v>0</v>
      </c>
      <c r="F103" s="3">
        <v>0</v>
      </c>
      <c r="G103" s="3">
        <v>0</v>
      </c>
    </row>
    <row r="104" spans="1:7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chemicals 20</v>
      </c>
      <c r="C104" s="3" t="s">
        <v>27</v>
      </c>
      <c r="D104" s="3" t="s">
        <v>52</v>
      </c>
      <c r="E104" s="3">
        <v>0</v>
      </c>
      <c r="F104" s="3">
        <v>0</v>
      </c>
      <c r="G104" s="3">
        <v>0</v>
      </c>
    </row>
    <row r="105" spans="1:7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coal mining 05</v>
      </c>
      <c r="C105" s="3" t="s">
        <v>27</v>
      </c>
      <c r="D105" s="3" t="s">
        <v>79</v>
      </c>
      <c r="E105" s="3">
        <v>0</v>
      </c>
      <c r="F105" s="3">
        <v>0</v>
      </c>
      <c r="G105" s="3">
        <v>0</v>
      </c>
    </row>
    <row r="106" spans="1:7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construction 41T43</v>
      </c>
      <c r="C106" s="3" t="s">
        <v>27</v>
      </c>
      <c r="D106" s="3" t="s">
        <v>80</v>
      </c>
      <c r="E106" s="3">
        <v>0</v>
      </c>
      <c r="F106" s="3">
        <v>0</v>
      </c>
      <c r="G106" s="3">
        <v>0</v>
      </c>
    </row>
    <row r="107" spans="1:7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energy pipelines and gas processing 352T353</v>
      </c>
      <c r="C107" s="3" t="s">
        <v>27</v>
      </c>
      <c r="D107" s="3" t="s">
        <v>81</v>
      </c>
      <c r="E107" s="3">
        <v>0</v>
      </c>
      <c r="F107" s="3">
        <v>0</v>
      </c>
      <c r="G107" s="3">
        <v>0</v>
      </c>
    </row>
    <row r="108" spans="1:7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food beverage and tobacco 10T12</v>
      </c>
      <c r="C108" s="3" t="s">
        <v>27</v>
      </c>
      <c r="D108" s="3" t="s">
        <v>37</v>
      </c>
      <c r="E108" s="3">
        <v>0</v>
      </c>
      <c r="F108" s="3">
        <v>0</v>
      </c>
      <c r="G108" s="3">
        <v>0</v>
      </c>
    </row>
    <row r="109" spans="1:7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iron and steel 241</v>
      </c>
      <c r="C109" s="3" t="s">
        <v>27</v>
      </c>
      <c r="D109" s="3" t="s">
        <v>59</v>
      </c>
      <c r="E109" s="3">
        <v>0</v>
      </c>
      <c r="F109" s="3">
        <v>0</v>
      </c>
      <c r="G109" s="3">
        <v>0</v>
      </c>
    </row>
    <row r="110" spans="1:7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/>
      </c>
      <c r="C110" s="3" t="s">
        <v>27</v>
      </c>
      <c r="D110" s="3" t="s">
        <v>82</v>
      </c>
      <c r="E110" s="3">
        <v>0</v>
      </c>
      <c r="F110" s="3">
        <v>0</v>
      </c>
      <c r="G110" s="3">
        <v>0</v>
      </c>
    </row>
    <row r="111" spans="1:7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metal products except machinery and vehicles 25</v>
      </c>
      <c r="C111" s="3" t="s">
        <v>27</v>
      </c>
      <c r="D111" s="3" t="s">
        <v>61</v>
      </c>
      <c r="E111" s="3">
        <v>0</v>
      </c>
      <c r="F111" s="3">
        <v>0</v>
      </c>
      <c r="G111" s="3">
        <v>0</v>
      </c>
    </row>
    <row r="112" spans="1:7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oil and gas extraction 06</v>
      </c>
      <c r="C112" s="3" t="s">
        <v>27</v>
      </c>
      <c r="D112" s="3" t="s">
        <v>83</v>
      </c>
      <c r="E112" s="3">
        <v>0</v>
      </c>
      <c r="F112" s="3">
        <v>0</v>
      </c>
      <c r="G112" s="3">
        <v>0</v>
      </c>
    </row>
    <row r="113" spans="1:7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other manufacturing 31T33</v>
      </c>
      <c r="C113" s="3" t="s">
        <v>27</v>
      </c>
      <c r="D113" s="3" t="s">
        <v>54</v>
      </c>
      <c r="E113" s="3">
        <v>4931093120000</v>
      </c>
      <c r="F113" s="3">
        <v>5065576576000</v>
      </c>
      <c r="G113" s="3">
        <v>5200064000000</v>
      </c>
    </row>
    <row r="114" spans="1:7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other metals 242</v>
      </c>
      <c r="C114" s="3" t="s">
        <v>27</v>
      </c>
      <c r="D114" s="3" t="s">
        <v>84</v>
      </c>
      <c r="E114" s="3">
        <v>0</v>
      </c>
      <c r="F114" s="3">
        <v>0</v>
      </c>
      <c r="G114" s="3">
        <v>0</v>
      </c>
    </row>
    <row r="115" spans="1:7" ht="15.75" customHeight="1" x14ac:dyDescent="0.35">
      <c r="A115" s="3" t="str">
        <f t="shared" si="0"/>
        <v>lpg</v>
      </c>
      <c r="B115" s="3" t="str">
        <f t="array" ref="B115">IFERROR(INDEX(crosswalk!C:C,MATCH(D115,crosswalk!B:B,0)),"")</f>
        <v>other mining and quarrying 07T08</v>
      </c>
      <c r="C115" s="3" t="s">
        <v>27</v>
      </c>
      <c r="D115" s="3" t="s">
        <v>85</v>
      </c>
      <c r="E115" s="3">
        <v>0</v>
      </c>
      <c r="F115" s="3">
        <v>0</v>
      </c>
      <c r="G115" s="3">
        <v>0</v>
      </c>
    </row>
    <row r="116" spans="1:7" ht="15.75" customHeight="1" x14ac:dyDescent="0.35">
      <c r="A116" s="3" t="str">
        <f t="shared" si="0"/>
        <v>lpg</v>
      </c>
      <c r="B116" s="3" t="str">
        <f t="array" ref="B116">IFERROR(INDEX(crosswalk!C:C,MATCH(D116,crosswalk!B:B,0)),"")</f>
        <v>pulp paper and printing 17T18</v>
      </c>
      <c r="C116" s="3" t="s">
        <v>27</v>
      </c>
      <c r="D116" s="3" t="s">
        <v>47</v>
      </c>
      <c r="E116" s="3">
        <v>0</v>
      </c>
      <c r="F116" s="3">
        <v>0</v>
      </c>
      <c r="G116" s="3">
        <v>0</v>
      </c>
    </row>
    <row r="117" spans="1:7" ht="15.75" customHeight="1" x14ac:dyDescent="0.35">
      <c r="A117" s="3" t="str">
        <f t="shared" si="0"/>
        <v>lpg</v>
      </c>
      <c r="B117" s="3" t="str">
        <f t="array" ref="B117">IFERROR(INDEX(crosswalk!C:C,MATCH(D117,crosswalk!B:B,0)),"")</f>
        <v>refined petroleum and coke 19</v>
      </c>
      <c r="C117" s="3" t="s">
        <v>27</v>
      </c>
      <c r="D117" s="3" t="s">
        <v>50</v>
      </c>
      <c r="E117" s="3">
        <v>0</v>
      </c>
      <c r="F117" s="3">
        <v>0</v>
      </c>
      <c r="G117" s="3">
        <v>0</v>
      </c>
    </row>
    <row r="118" spans="1:7" ht="15.75" customHeight="1" x14ac:dyDescent="0.35">
      <c r="A118" s="3" t="str">
        <f t="shared" si="0"/>
        <v>lpg</v>
      </c>
      <c r="B118" s="3" t="str">
        <f t="array" ref="B118">IFERROR(INDEX(crosswalk!C:C,MATCH(D118,crosswalk!B:B,0)),"")</f>
        <v>road vehicles 29</v>
      </c>
      <c r="C118" s="3" t="s">
        <v>27</v>
      </c>
      <c r="D118" s="3" t="s">
        <v>66</v>
      </c>
      <c r="E118" s="3">
        <v>0</v>
      </c>
      <c r="F118" s="3">
        <v>0</v>
      </c>
      <c r="G118" s="3">
        <v>0</v>
      </c>
    </row>
    <row r="119" spans="1:7" ht="15.75" customHeight="1" x14ac:dyDescent="0.35">
      <c r="A119" s="3" t="str">
        <f t="shared" si="0"/>
        <v>lpg</v>
      </c>
      <c r="B119" s="3" t="str">
        <f t="array" ref="B119">IFERROR(INDEX(crosswalk!C:C,MATCH(D119,crosswalk!B:B,0)),"")</f>
        <v>textiles apparel and leather 13T15</v>
      </c>
      <c r="C119" s="3" t="s">
        <v>27</v>
      </c>
      <c r="D119" s="3" t="s">
        <v>41</v>
      </c>
      <c r="E119" s="3">
        <v>0</v>
      </c>
      <c r="F119" s="3">
        <v>0</v>
      </c>
      <c r="G119" s="3">
        <v>0</v>
      </c>
    </row>
    <row r="120" spans="1:7" ht="15.75" customHeight="1" x14ac:dyDescent="0.35">
      <c r="A120" s="3" t="str">
        <f t="shared" si="0"/>
        <v>lpg</v>
      </c>
      <c r="B120" s="3" t="str">
        <f t="array" ref="B120">IFERROR(INDEX(crosswalk!C:C,MATCH(D120,crosswalk!B:B,0)),"")</f>
        <v>wood products 16</v>
      </c>
      <c r="C120" s="3" t="s">
        <v>27</v>
      </c>
      <c r="D120" s="3" t="s">
        <v>45</v>
      </c>
      <c r="E120" s="3">
        <v>0</v>
      </c>
      <c r="F120" s="3">
        <v>0</v>
      </c>
      <c r="G120" s="3">
        <v>0</v>
      </c>
    </row>
    <row r="121" spans="1:7" ht="15.75" customHeight="1" x14ac:dyDescent="0.35">
      <c r="A121" s="3">
        <f t="shared" si="0"/>
        <v>0</v>
      </c>
      <c r="B121" s="3" t="str">
        <f t="array" ref="B121">IFERROR(INDEX(crosswalk!C:C,MATCH(D121,crosswalk!B:B,0)),"")</f>
        <v/>
      </c>
    </row>
    <row r="122" spans="1:7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agriculture and forestry 01T03</v>
      </c>
      <c r="C122" s="3" t="s">
        <v>89</v>
      </c>
      <c r="D122" s="3" t="s">
        <v>78</v>
      </c>
      <c r="E122" s="3">
        <v>0</v>
      </c>
      <c r="F122" s="3">
        <v>0</v>
      </c>
      <c r="G122" s="3">
        <v>0</v>
      </c>
    </row>
    <row r="123" spans="1:7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cement and other nonmetallic minerals 239</v>
      </c>
      <c r="C123" s="3" t="s">
        <v>89</v>
      </c>
      <c r="D123" s="3" t="s">
        <v>57</v>
      </c>
      <c r="E123" s="3">
        <v>14570531712000</v>
      </c>
      <c r="F123" s="3">
        <v>10930728960000</v>
      </c>
      <c r="G123" s="3">
        <v>8482056320000.001</v>
      </c>
    </row>
    <row r="124" spans="1:7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chemicals 20</v>
      </c>
      <c r="C124" s="3" t="s">
        <v>89</v>
      </c>
      <c r="D124" s="3" t="s">
        <v>52</v>
      </c>
      <c r="E124" s="3">
        <v>11639449472000</v>
      </c>
      <c r="F124" s="3">
        <v>8731833984000</v>
      </c>
      <c r="G124" s="3">
        <v>6775744896000</v>
      </c>
    </row>
    <row r="125" spans="1:7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coal mining 05</v>
      </c>
      <c r="C125" s="3" t="s">
        <v>89</v>
      </c>
      <c r="D125" s="3" t="s">
        <v>79</v>
      </c>
      <c r="E125" s="3">
        <v>0</v>
      </c>
      <c r="F125" s="3">
        <v>0</v>
      </c>
      <c r="G125" s="3">
        <v>0</v>
      </c>
    </row>
    <row r="126" spans="1:7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construction 41T43</v>
      </c>
      <c r="C126" s="3" t="s">
        <v>89</v>
      </c>
      <c r="D126" s="3" t="s">
        <v>80</v>
      </c>
      <c r="E126" s="3">
        <v>0</v>
      </c>
      <c r="F126" s="3">
        <v>0</v>
      </c>
      <c r="G126" s="3">
        <v>0</v>
      </c>
    </row>
    <row r="127" spans="1:7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energy pipelines and gas processing 352T353</v>
      </c>
      <c r="C127" s="3" t="s">
        <v>89</v>
      </c>
      <c r="D127" s="3" t="s">
        <v>81</v>
      </c>
      <c r="E127" s="3">
        <v>0</v>
      </c>
      <c r="F127" s="3">
        <v>0</v>
      </c>
      <c r="G127" s="3">
        <v>0</v>
      </c>
    </row>
    <row r="128" spans="1:7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food beverage and tobacco 10T12</v>
      </c>
      <c r="C128" s="3" t="s">
        <v>89</v>
      </c>
      <c r="D128" s="3" t="s">
        <v>37</v>
      </c>
      <c r="E128" s="3">
        <v>4502826880000</v>
      </c>
      <c r="F128" s="3">
        <v>3377986176000</v>
      </c>
      <c r="G128" s="3">
        <v>2621260800000</v>
      </c>
    </row>
    <row r="129" spans="1:7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iron and steel 241</v>
      </c>
      <c r="C129" s="3" t="s">
        <v>89</v>
      </c>
      <c r="D129" s="3" t="s">
        <v>59</v>
      </c>
      <c r="E129" s="3">
        <v>18733550976000</v>
      </c>
      <c r="F129" s="3">
        <v>14053790976000</v>
      </c>
      <c r="G129" s="3">
        <v>10905468672000</v>
      </c>
    </row>
    <row r="130" spans="1:7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/>
      </c>
      <c r="C130" s="3" t="s">
        <v>89</v>
      </c>
      <c r="D130" s="3" t="s">
        <v>82</v>
      </c>
      <c r="E130" s="3">
        <v>0</v>
      </c>
      <c r="F130" s="3">
        <v>0</v>
      </c>
      <c r="G130" s="3">
        <v>0</v>
      </c>
    </row>
    <row r="131" spans="1:7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metal products except machinery and vehicles 25</v>
      </c>
      <c r="C131" s="3" t="s">
        <v>89</v>
      </c>
      <c r="D131" s="3" t="s">
        <v>61</v>
      </c>
      <c r="E131" s="3">
        <v>0</v>
      </c>
      <c r="F131" s="3">
        <v>0</v>
      </c>
      <c r="G131" s="3">
        <v>0</v>
      </c>
    </row>
    <row r="132" spans="1:7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oil and gas extraction 06</v>
      </c>
      <c r="C132" s="3" t="s">
        <v>89</v>
      </c>
      <c r="D132" s="3" t="s">
        <v>83</v>
      </c>
      <c r="E132" s="3">
        <v>0</v>
      </c>
      <c r="F132" s="3">
        <v>0</v>
      </c>
      <c r="G132" s="3">
        <v>0</v>
      </c>
    </row>
    <row r="133" spans="1:7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other manufacturing 31T33</v>
      </c>
      <c r="C133" s="3" t="s">
        <v>89</v>
      </c>
      <c r="D133" s="3" t="s">
        <v>54</v>
      </c>
      <c r="E133" s="3">
        <v>10577394432000</v>
      </c>
      <c r="F133" s="3">
        <v>7935142912000</v>
      </c>
      <c r="G133" s="3">
        <v>6157510656000</v>
      </c>
    </row>
    <row r="134" spans="1:7" ht="15.75" customHeight="1" x14ac:dyDescent="0.35">
      <c r="A134" s="3" t="str">
        <f t="shared" si="0"/>
        <v>residual fuel oil</v>
      </c>
      <c r="B134" s="3" t="str">
        <f t="array" ref="B134">IFERROR(INDEX(crosswalk!C:C,MATCH(D134,crosswalk!B:B,0)),"")</f>
        <v>other metals 242</v>
      </c>
      <c r="C134" s="3" t="s">
        <v>89</v>
      </c>
      <c r="D134" s="3" t="s">
        <v>84</v>
      </c>
      <c r="E134" s="3">
        <v>0</v>
      </c>
      <c r="F134" s="3">
        <v>0</v>
      </c>
      <c r="G134" s="3">
        <v>0</v>
      </c>
    </row>
    <row r="135" spans="1:7" ht="15.75" customHeight="1" x14ac:dyDescent="0.35">
      <c r="A135" s="3" t="str">
        <f t="shared" si="0"/>
        <v>residual fuel oil</v>
      </c>
      <c r="B135" s="3" t="str">
        <f t="array" ref="B135">IFERROR(INDEX(crosswalk!C:C,MATCH(D135,crosswalk!B:B,0)),"")</f>
        <v>other mining and quarrying 07T08</v>
      </c>
      <c r="C135" s="3" t="s">
        <v>89</v>
      </c>
      <c r="D135" s="3" t="s">
        <v>85</v>
      </c>
      <c r="E135" s="3">
        <v>3355888384000</v>
      </c>
      <c r="F135" s="3">
        <v>2517553152000</v>
      </c>
      <c r="G135" s="3">
        <v>1953573375999.9998</v>
      </c>
    </row>
    <row r="136" spans="1:7" ht="15.75" customHeight="1" x14ac:dyDescent="0.35">
      <c r="A136" s="3" t="str">
        <f t="shared" si="0"/>
        <v>residual fuel oil</v>
      </c>
      <c r="B136" s="3" t="str">
        <f t="array" ref="B136">IFERROR(INDEX(crosswalk!C:C,MATCH(D136,crosswalk!B:B,0)),"")</f>
        <v>pulp paper and printing 17T18</v>
      </c>
      <c r="C136" s="3" t="s">
        <v>89</v>
      </c>
      <c r="D136" s="3" t="s">
        <v>47</v>
      </c>
      <c r="E136" s="3">
        <v>0</v>
      </c>
      <c r="F136" s="3">
        <v>0</v>
      </c>
      <c r="G136" s="3">
        <v>0</v>
      </c>
    </row>
    <row r="137" spans="1:7" ht="15.75" customHeight="1" x14ac:dyDescent="0.35">
      <c r="A137" s="3" t="str">
        <f t="shared" si="0"/>
        <v>residual fuel oil</v>
      </c>
      <c r="B137" s="3" t="str">
        <f t="array" ref="B137">IFERROR(INDEX(crosswalk!C:C,MATCH(D137,crosswalk!B:B,0)),"")</f>
        <v>refined petroleum and coke 19</v>
      </c>
      <c r="C137" s="3" t="s">
        <v>89</v>
      </c>
      <c r="D137" s="3" t="s">
        <v>50</v>
      </c>
      <c r="E137" s="3">
        <v>59253655936000</v>
      </c>
      <c r="F137" s="3">
        <v>59581345280000</v>
      </c>
      <c r="G137" s="3">
        <v>54334788224000</v>
      </c>
    </row>
    <row r="138" spans="1:7" ht="15.75" customHeight="1" x14ac:dyDescent="0.35">
      <c r="A138" s="3" t="str">
        <f t="shared" si="0"/>
        <v>residual fuel oil</v>
      </c>
      <c r="B138" s="3" t="str">
        <f t="array" ref="B138">IFERROR(INDEX(crosswalk!C:C,MATCH(D138,crosswalk!B:B,0)),"")</f>
        <v>road vehicles 29</v>
      </c>
      <c r="C138" s="3" t="s">
        <v>89</v>
      </c>
      <c r="D138" s="3" t="s">
        <v>66</v>
      </c>
      <c r="E138" s="3">
        <v>0</v>
      </c>
      <c r="F138" s="3">
        <v>0</v>
      </c>
      <c r="G138" s="3">
        <v>0</v>
      </c>
    </row>
    <row r="139" spans="1:7" ht="15.75" customHeight="1" x14ac:dyDescent="0.35">
      <c r="A139" s="3" t="str">
        <f t="shared" si="0"/>
        <v>residual fuel oil</v>
      </c>
      <c r="B139" s="3" t="str">
        <f t="array" ref="B139">IFERROR(INDEX(crosswalk!C:C,MATCH(D139,crosswalk!B:B,0)),"")</f>
        <v>textiles apparel and leather 13T15</v>
      </c>
      <c r="C139" s="3" t="s">
        <v>89</v>
      </c>
      <c r="D139" s="3" t="s">
        <v>41</v>
      </c>
      <c r="E139" s="3">
        <v>4715229952000</v>
      </c>
      <c r="F139" s="3">
        <v>3537356928000</v>
      </c>
      <c r="G139" s="3">
        <v>2744931456000</v>
      </c>
    </row>
    <row r="140" spans="1:7" ht="15.75" customHeight="1" x14ac:dyDescent="0.35">
      <c r="A140" s="3" t="str">
        <f t="shared" si="0"/>
        <v>residual fuel oil</v>
      </c>
      <c r="B140" s="3" t="str">
        <f t="array" ref="B140">IFERROR(INDEX(crosswalk!C:C,MATCH(D140,crosswalk!B:B,0)),"")</f>
        <v>wood products 16</v>
      </c>
      <c r="C140" s="3" t="s">
        <v>89</v>
      </c>
      <c r="D140" s="3" t="s">
        <v>45</v>
      </c>
      <c r="E140" s="3">
        <v>0</v>
      </c>
      <c r="F140" s="3">
        <v>0</v>
      </c>
      <c r="G140" s="3">
        <v>0</v>
      </c>
    </row>
    <row r="141" spans="1:7" ht="15.75" customHeight="1" x14ac:dyDescent="0.35">
      <c r="A141" s="3">
        <f t="shared" si="0"/>
        <v>0</v>
      </c>
      <c r="B141" s="3" t="str">
        <f t="array" ref="B141">IFERROR(INDEX(crosswalk!C:C,MATCH(D141,crosswalk!B:B,0)),"")</f>
        <v/>
      </c>
    </row>
    <row r="142" spans="1:7" ht="15.75" customHeight="1" x14ac:dyDescent="0.35">
      <c r="A142" s="3">
        <f t="shared" si="0"/>
        <v>0</v>
      </c>
      <c r="B142" s="3" t="str">
        <f t="array" ref="B142">IFERROR(INDEX(crosswalk!C:C,MATCH(D142,crosswalk!B:B,0)),"")</f>
        <v/>
      </c>
    </row>
    <row r="143" spans="1:7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agriculture and forestry 01T03</v>
      </c>
      <c r="C143" s="3" t="s">
        <v>28</v>
      </c>
      <c r="D143" s="3" t="s">
        <v>78</v>
      </c>
      <c r="E143" s="3">
        <v>8383415808000</v>
      </c>
      <c r="F143" s="3">
        <v>8383415808000</v>
      </c>
      <c r="G143" s="3">
        <v>8383415808000</v>
      </c>
    </row>
    <row r="144" spans="1:7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cement and other nonmetallic minerals 239</v>
      </c>
      <c r="C144" s="3" t="s">
        <v>28</v>
      </c>
      <c r="D144" s="3" t="s">
        <v>57</v>
      </c>
      <c r="E144" s="3">
        <v>0</v>
      </c>
      <c r="F144" s="3">
        <v>0</v>
      </c>
      <c r="G144" s="3">
        <v>0</v>
      </c>
    </row>
    <row r="145" spans="1:7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chemicals 20</v>
      </c>
      <c r="C145" s="3" t="s">
        <v>28</v>
      </c>
      <c r="D145" s="3" t="s">
        <v>52</v>
      </c>
      <c r="E145" s="3">
        <v>0</v>
      </c>
      <c r="F145" s="3">
        <v>0</v>
      </c>
      <c r="G145" s="3">
        <v>0</v>
      </c>
    </row>
    <row r="146" spans="1:7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coal mining 05</v>
      </c>
      <c r="C146" s="3" t="s">
        <v>28</v>
      </c>
      <c r="D146" s="3" t="s">
        <v>79</v>
      </c>
      <c r="E146" s="3">
        <v>0</v>
      </c>
      <c r="F146" s="3">
        <v>0</v>
      </c>
      <c r="G146" s="3">
        <v>0</v>
      </c>
    </row>
    <row r="147" spans="1:7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construction 41T43</v>
      </c>
      <c r="C147" s="3" t="s">
        <v>28</v>
      </c>
      <c r="D147" s="3" t="s">
        <v>80</v>
      </c>
      <c r="E147" s="3">
        <v>0</v>
      </c>
      <c r="F147" s="3">
        <v>0</v>
      </c>
      <c r="G147" s="3">
        <v>0</v>
      </c>
    </row>
    <row r="148" spans="1:7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energy pipelines and gas processing 352T353</v>
      </c>
      <c r="C148" s="3" t="s">
        <v>28</v>
      </c>
      <c r="D148" s="3" t="s">
        <v>81</v>
      </c>
      <c r="E148" s="3">
        <v>0</v>
      </c>
      <c r="F148" s="3">
        <v>0</v>
      </c>
      <c r="G148" s="3">
        <v>0</v>
      </c>
    </row>
    <row r="149" spans="1:7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food beverage and tobacco 10T12</v>
      </c>
      <c r="C149" s="3" t="s">
        <v>28</v>
      </c>
      <c r="D149" s="3" t="s">
        <v>37</v>
      </c>
      <c r="E149" s="3">
        <v>0</v>
      </c>
      <c r="F149" s="3">
        <v>0</v>
      </c>
      <c r="G149" s="3">
        <v>0</v>
      </c>
    </row>
    <row r="150" spans="1:7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iron and steel 241</v>
      </c>
      <c r="C150" s="3" t="s">
        <v>28</v>
      </c>
      <c r="D150" s="3" t="s">
        <v>59</v>
      </c>
      <c r="E150" s="3">
        <v>0</v>
      </c>
      <c r="F150" s="3">
        <v>0</v>
      </c>
      <c r="G150" s="3">
        <v>0</v>
      </c>
    </row>
    <row r="151" spans="1:7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/>
      </c>
      <c r="C151" s="3" t="s">
        <v>28</v>
      </c>
      <c r="D151" s="3" t="s">
        <v>82</v>
      </c>
      <c r="E151" s="3">
        <v>0</v>
      </c>
      <c r="F151" s="3">
        <v>0</v>
      </c>
      <c r="G151" s="3">
        <v>0</v>
      </c>
    </row>
    <row r="152" spans="1:7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metal products except machinery and vehicles 25</v>
      </c>
      <c r="C152" s="3" t="s">
        <v>28</v>
      </c>
      <c r="D152" s="3" t="s">
        <v>61</v>
      </c>
      <c r="E152" s="3">
        <v>0</v>
      </c>
      <c r="F152" s="3">
        <v>0</v>
      </c>
      <c r="G152" s="3">
        <v>0</v>
      </c>
    </row>
    <row r="153" spans="1:7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oil and gas extraction 06</v>
      </c>
      <c r="C153" s="3" t="s">
        <v>28</v>
      </c>
      <c r="D153" s="3" t="s">
        <v>83</v>
      </c>
      <c r="E153" s="3">
        <v>0</v>
      </c>
      <c r="F153" s="3">
        <v>0</v>
      </c>
      <c r="G153" s="3">
        <v>0</v>
      </c>
    </row>
    <row r="154" spans="1:7" ht="15.75" customHeight="1" x14ac:dyDescent="0.35">
      <c r="A154" s="3" t="str">
        <f t="shared" si="0"/>
        <v>electricity</v>
      </c>
      <c r="B154" s="3" t="str">
        <f t="array" ref="B154">IFERROR(INDEX(crosswalk!C:C,MATCH(D154,crosswalk!B:B,0)),"")</f>
        <v>other manufacturing 31T33</v>
      </c>
      <c r="C154" s="3" t="s">
        <v>28</v>
      </c>
      <c r="D154" s="3" t="s">
        <v>54</v>
      </c>
      <c r="E154" s="3">
        <v>332448344960000</v>
      </c>
      <c r="F154" s="3">
        <v>332477335168000</v>
      </c>
      <c r="G154" s="3">
        <v>314160987648000</v>
      </c>
    </row>
    <row r="155" spans="1:7" ht="15.75" customHeight="1" x14ac:dyDescent="0.35">
      <c r="A155" s="3" t="str">
        <f t="shared" si="0"/>
        <v>electricity</v>
      </c>
      <c r="B155" s="3" t="str">
        <f t="array" ref="B155">IFERROR(INDEX(crosswalk!C:C,MATCH(D155,crosswalk!B:B,0)),"")</f>
        <v>other metals 242</v>
      </c>
      <c r="C155" s="3" t="s">
        <v>28</v>
      </c>
      <c r="D155" s="3" t="s">
        <v>84</v>
      </c>
      <c r="E155" s="3">
        <v>0</v>
      </c>
      <c r="F155" s="3">
        <v>0</v>
      </c>
      <c r="G155" s="3">
        <v>0</v>
      </c>
    </row>
    <row r="156" spans="1:7" ht="15.75" customHeight="1" x14ac:dyDescent="0.35">
      <c r="A156" s="3" t="str">
        <f t="shared" si="0"/>
        <v>electricity</v>
      </c>
      <c r="B156" s="3" t="str">
        <f t="array" ref="B156">IFERROR(INDEX(crosswalk!C:C,MATCH(D156,crosswalk!B:B,0)),"")</f>
        <v>other mining and quarrying 07T08</v>
      </c>
      <c r="C156" s="3" t="s">
        <v>28</v>
      </c>
      <c r="D156" s="3" t="s">
        <v>85</v>
      </c>
      <c r="E156" s="3">
        <v>0</v>
      </c>
      <c r="F156" s="3">
        <v>0</v>
      </c>
      <c r="G156" s="3">
        <v>0</v>
      </c>
    </row>
    <row r="157" spans="1:7" ht="15.75" customHeight="1" x14ac:dyDescent="0.35">
      <c r="A157" s="3" t="str">
        <f t="shared" si="0"/>
        <v>electricity</v>
      </c>
      <c r="B157" s="3" t="str">
        <f t="array" ref="B157">IFERROR(INDEX(crosswalk!C:C,MATCH(D157,crosswalk!B:B,0)),"")</f>
        <v>pulp paper and printing 17T18</v>
      </c>
      <c r="C157" s="3" t="s">
        <v>28</v>
      </c>
      <c r="D157" s="3" t="s">
        <v>47</v>
      </c>
      <c r="E157" s="3">
        <v>0</v>
      </c>
      <c r="F157" s="3">
        <v>0</v>
      </c>
      <c r="G157" s="3">
        <v>0</v>
      </c>
    </row>
    <row r="158" spans="1:7" ht="15.75" customHeight="1" x14ac:dyDescent="0.35">
      <c r="A158" s="3" t="str">
        <f t="shared" si="0"/>
        <v>electricity</v>
      </c>
      <c r="B158" s="3" t="str">
        <f t="array" ref="B158">IFERROR(INDEX(crosswalk!C:C,MATCH(D158,crosswalk!B:B,0)),"")</f>
        <v>refined petroleum and coke 19</v>
      </c>
      <c r="C158" s="3" t="s">
        <v>28</v>
      </c>
      <c r="D158" s="3" t="s">
        <v>50</v>
      </c>
      <c r="E158" s="3">
        <v>0</v>
      </c>
      <c r="F158" s="3">
        <v>0</v>
      </c>
      <c r="G158" s="3">
        <v>0</v>
      </c>
    </row>
    <row r="159" spans="1:7" ht="15.75" customHeight="1" x14ac:dyDescent="0.35">
      <c r="A159" s="3" t="str">
        <f t="shared" si="0"/>
        <v>electricity</v>
      </c>
      <c r="B159" s="3" t="str">
        <f t="array" ref="B159">IFERROR(INDEX(crosswalk!C:C,MATCH(D159,crosswalk!B:B,0)),"")</f>
        <v>road vehicles 29</v>
      </c>
      <c r="C159" s="3" t="s">
        <v>28</v>
      </c>
      <c r="D159" s="3" t="s">
        <v>66</v>
      </c>
      <c r="E159" s="3">
        <v>0</v>
      </c>
      <c r="F159" s="3">
        <v>0</v>
      </c>
      <c r="G159" s="3">
        <v>0</v>
      </c>
    </row>
    <row r="160" spans="1:7" ht="15.75" customHeight="1" x14ac:dyDescent="0.35">
      <c r="A160" s="3" t="str">
        <f t="shared" si="0"/>
        <v>electricity</v>
      </c>
      <c r="B160" s="3" t="str">
        <f t="array" ref="B160">IFERROR(INDEX(crosswalk!C:C,MATCH(D160,crosswalk!B:B,0)),"")</f>
        <v>textiles apparel and leather 13T15</v>
      </c>
      <c r="C160" s="3" t="s">
        <v>28</v>
      </c>
      <c r="D160" s="3" t="s">
        <v>41</v>
      </c>
      <c r="E160" s="3">
        <v>0</v>
      </c>
      <c r="F160" s="3">
        <v>0</v>
      </c>
      <c r="G160" s="3">
        <v>0</v>
      </c>
    </row>
    <row r="161" spans="1:7" ht="15.75" customHeight="1" x14ac:dyDescent="0.35">
      <c r="A161" s="3" t="str">
        <f t="shared" si="0"/>
        <v>electricity</v>
      </c>
      <c r="B161" s="3" t="str">
        <f t="array" ref="B161">IFERROR(INDEX(crosswalk!C:C,MATCH(D161,crosswalk!B:B,0)),"")</f>
        <v>wood products 16</v>
      </c>
      <c r="C161" s="3" t="s">
        <v>28</v>
      </c>
      <c r="D161" s="3" t="s">
        <v>45</v>
      </c>
      <c r="E161" s="3">
        <v>0</v>
      </c>
      <c r="F161" s="3">
        <v>0</v>
      </c>
      <c r="G161" s="3">
        <v>0</v>
      </c>
    </row>
    <row r="162" spans="1:7" ht="15.75" customHeight="1" x14ac:dyDescent="0.35"/>
    <row r="163" spans="1:7" ht="15.75" customHeight="1" x14ac:dyDescent="0.35"/>
    <row r="164" spans="1:7" ht="15.75" customHeight="1" x14ac:dyDescent="0.35"/>
    <row r="165" spans="1:7" ht="15.75" customHeight="1" x14ac:dyDescent="0.35"/>
    <row r="166" spans="1:7" ht="15.75" customHeight="1" x14ac:dyDescent="0.35"/>
    <row r="167" spans="1:7" ht="15.75" customHeight="1" x14ac:dyDescent="0.35"/>
    <row r="168" spans="1:7" ht="15.75" customHeight="1" x14ac:dyDescent="0.35"/>
    <row r="169" spans="1:7" ht="15.75" customHeight="1" x14ac:dyDescent="0.35"/>
    <row r="170" spans="1:7" ht="15.75" customHeight="1" x14ac:dyDescent="0.35"/>
    <row r="171" spans="1:7" ht="15.75" customHeight="1" x14ac:dyDescent="0.35"/>
    <row r="172" spans="1:7" ht="15.75" customHeight="1" x14ac:dyDescent="0.35"/>
    <row r="173" spans="1:7" ht="15.75" customHeight="1" x14ac:dyDescent="0.35"/>
    <row r="174" spans="1:7" ht="15.75" customHeight="1" x14ac:dyDescent="0.35"/>
    <row r="175" spans="1:7" ht="15.75" customHeight="1" x14ac:dyDescent="0.35"/>
    <row r="176" spans="1:7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  <sheetView workbookViewId="1"/>
  </sheetViews>
  <sheetFormatPr defaultColWidth="14.453125" defaultRowHeight="15" customHeight="1" x14ac:dyDescent="0.35"/>
  <cols>
    <col min="1" max="5" width="11.1796875" customWidth="1"/>
    <col min="6" max="26" width="8.7265625" customWidth="1"/>
  </cols>
  <sheetData>
    <row r="1" spans="1:5" ht="14.5" x14ac:dyDescent="0.35">
      <c r="A1" s="26" t="s">
        <v>73</v>
      </c>
      <c r="B1" s="26" t="s">
        <v>74</v>
      </c>
      <c r="C1" s="3" t="s">
        <v>75</v>
      </c>
      <c r="D1" s="3" t="s">
        <v>76</v>
      </c>
      <c r="E1" s="3">
        <v>2020</v>
      </c>
    </row>
    <row r="2" spans="1:5" ht="14.5" x14ac:dyDescent="0.35">
      <c r="A2" s="3" t="str">
        <f t="shared" ref="A2:A153" si="0">C2</f>
        <v>hard coal</v>
      </c>
      <c r="B2" s="3" t="str">
        <f t="array" ref="B2">IFERROR(INDEX(crosswalk!C:C,MATCH(D2,crosswalk!B:B,0)),"")</f>
        <v>agriculture and forestry 01T03</v>
      </c>
      <c r="C2" s="3" t="s">
        <v>77</v>
      </c>
      <c r="D2" s="3" t="s">
        <v>78</v>
      </c>
      <c r="E2" s="3">
        <v>0</v>
      </c>
    </row>
    <row r="3" spans="1:5" ht="14.5" x14ac:dyDescent="0.35">
      <c r="A3" s="3" t="str">
        <f t="shared" si="0"/>
        <v>hard coal</v>
      </c>
      <c r="B3" s="3" t="str">
        <f t="array" ref="B3">IFERROR(INDEX(crosswalk!C:C,MATCH(D3,crosswalk!B:B,0)),"")</f>
        <v>cement and other nonmetallic minerals 239</v>
      </c>
      <c r="C3" s="3" t="s">
        <v>77</v>
      </c>
      <c r="D3" s="3" t="s">
        <v>57</v>
      </c>
      <c r="E3" s="3">
        <v>0</v>
      </c>
    </row>
    <row r="4" spans="1:5" ht="14.5" x14ac:dyDescent="0.35">
      <c r="A4" s="3" t="str">
        <f t="shared" si="0"/>
        <v>hard coal</v>
      </c>
      <c r="B4" s="3" t="str">
        <f t="array" ref="B4">IFERROR(INDEX(crosswalk!C:C,MATCH(D4,crosswalk!B:B,0)),"")</f>
        <v>chemicals 20</v>
      </c>
      <c r="C4" s="3" t="s">
        <v>77</v>
      </c>
      <c r="D4" s="3" t="s">
        <v>52</v>
      </c>
      <c r="E4" s="3">
        <v>0</v>
      </c>
    </row>
    <row r="5" spans="1:5" ht="14.5" x14ac:dyDescent="0.35">
      <c r="A5" s="3" t="str">
        <f t="shared" si="0"/>
        <v>hard coal</v>
      </c>
      <c r="B5" s="3" t="str">
        <f t="array" ref="B5">IFERROR(INDEX(crosswalk!C:C,MATCH(D5,crosswalk!B:B,0)),"")</f>
        <v>coal mining 05</v>
      </c>
      <c r="C5" s="3" t="s">
        <v>77</v>
      </c>
      <c r="D5" s="3" t="s">
        <v>79</v>
      </c>
      <c r="E5" s="3">
        <v>0</v>
      </c>
    </row>
    <row r="6" spans="1:5" ht="14.5" x14ac:dyDescent="0.35">
      <c r="A6" s="3" t="str">
        <f t="shared" si="0"/>
        <v>hard coal</v>
      </c>
      <c r="B6" s="3" t="str">
        <f t="array" ref="B6">IFERROR(INDEX(crosswalk!C:C,MATCH(D6,crosswalk!B:B,0)),"")</f>
        <v>construction 41T43</v>
      </c>
      <c r="C6" s="3" t="s">
        <v>77</v>
      </c>
      <c r="D6" s="3" t="s">
        <v>80</v>
      </c>
      <c r="E6" s="3">
        <v>0</v>
      </c>
    </row>
    <row r="7" spans="1:5" ht="14.5" x14ac:dyDescent="0.35">
      <c r="A7" s="3" t="str">
        <f t="shared" si="0"/>
        <v>hard coal</v>
      </c>
      <c r="B7" s="3" t="str">
        <f t="array" ref="B7">IFERROR(INDEX(crosswalk!C:C,MATCH(D7,crosswalk!B:B,0)),"")</f>
        <v>energy pipelines and gas processing 352T353</v>
      </c>
      <c r="C7" s="3" t="s">
        <v>77</v>
      </c>
      <c r="D7" s="3" t="s">
        <v>81</v>
      </c>
      <c r="E7" s="3">
        <v>0</v>
      </c>
    </row>
    <row r="8" spans="1:5" ht="14.5" x14ac:dyDescent="0.35">
      <c r="A8" s="3" t="str">
        <f t="shared" si="0"/>
        <v>hard coal</v>
      </c>
      <c r="B8" s="3" t="str">
        <f t="array" ref="B8">IFERROR(INDEX(crosswalk!C:C,MATCH(D8,crosswalk!B:B,0)),"")</f>
        <v>food beverage and tobacco 10T12</v>
      </c>
      <c r="C8" s="3" t="s">
        <v>77</v>
      </c>
      <c r="D8" s="3" t="s">
        <v>37</v>
      </c>
      <c r="E8" s="3">
        <v>0</v>
      </c>
    </row>
    <row r="9" spans="1:5" ht="14.5" x14ac:dyDescent="0.35">
      <c r="A9" s="3" t="str">
        <f t="shared" si="0"/>
        <v>hard coal</v>
      </c>
      <c r="B9" s="3" t="str">
        <f t="array" ref="B9">IFERROR(INDEX(crosswalk!C:C,MATCH(D9,crosswalk!B:B,0)),"")</f>
        <v>iron and steel 241</v>
      </c>
      <c r="C9" s="3" t="s">
        <v>77</v>
      </c>
      <c r="D9" s="3" t="s">
        <v>59</v>
      </c>
      <c r="E9" s="3">
        <v>0</v>
      </c>
    </row>
    <row r="10" spans="1:5" ht="14.5" x14ac:dyDescent="0.35">
      <c r="A10" s="3" t="str">
        <f t="shared" si="0"/>
        <v>hard coal</v>
      </c>
      <c r="B10" s="3" t="str">
        <f t="array" ref="B10">IFERROR(INDEX(crosswalk!C:C,MATCH(D10,crosswalk!B:B,0)),"")</f>
        <v>metal products except machinery and vehicles 25</v>
      </c>
      <c r="C10" s="3" t="s">
        <v>77</v>
      </c>
      <c r="D10" s="3" t="s">
        <v>61</v>
      </c>
      <c r="E10" s="3">
        <v>0</v>
      </c>
    </row>
    <row r="11" spans="1:5" ht="14.5" x14ac:dyDescent="0.35">
      <c r="A11" s="3" t="str">
        <f t="shared" si="0"/>
        <v>hard coal</v>
      </c>
      <c r="B11" s="3" t="str">
        <f t="array" ref="B11">IFERROR(INDEX(crosswalk!C:C,MATCH(D11,crosswalk!B:B,0)),"")</f>
        <v>oil and gas extraction 06</v>
      </c>
      <c r="C11" s="3" t="s">
        <v>77</v>
      </c>
      <c r="D11" s="3" t="s">
        <v>83</v>
      </c>
      <c r="E11" s="3">
        <v>0</v>
      </c>
    </row>
    <row r="12" spans="1:5" ht="14.5" x14ac:dyDescent="0.35">
      <c r="A12" s="3" t="str">
        <f t="shared" si="0"/>
        <v>hard coal</v>
      </c>
      <c r="B12" s="3" t="str">
        <f t="array" ref="B12">IFERROR(INDEX(crosswalk!C:C,MATCH(D12,crosswalk!B:B,0)),"")</f>
        <v>other manufacturing 31T33</v>
      </c>
      <c r="C12" s="3" t="s">
        <v>77</v>
      </c>
      <c r="D12" s="3" t="s">
        <v>54</v>
      </c>
      <c r="E12" s="3">
        <v>0</v>
      </c>
    </row>
    <row r="13" spans="1:5" ht="14.5" x14ac:dyDescent="0.35">
      <c r="A13" s="3" t="str">
        <f t="shared" si="0"/>
        <v>hard coal</v>
      </c>
      <c r="B13" s="3" t="str">
        <f t="array" ref="B13">IFERROR(INDEX(crosswalk!C:C,MATCH(D13,crosswalk!B:B,0)),"")</f>
        <v>other metals 242</v>
      </c>
      <c r="C13" s="3" t="s">
        <v>77</v>
      </c>
      <c r="D13" s="3" t="s">
        <v>84</v>
      </c>
      <c r="E13" s="3">
        <v>0</v>
      </c>
    </row>
    <row r="14" spans="1:5" ht="14.5" x14ac:dyDescent="0.35">
      <c r="A14" s="3" t="str">
        <f t="shared" si="0"/>
        <v>hard coal</v>
      </c>
      <c r="B14" s="3" t="str">
        <f t="array" ref="B14">IFERROR(INDEX(crosswalk!C:C,MATCH(D14,crosswalk!B:B,0)),"")</f>
        <v>other mining and quarrying 07T08</v>
      </c>
      <c r="C14" s="3" t="s">
        <v>77</v>
      </c>
      <c r="D14" s="3" t="s">
        <v>85</v>
      </c>
      <c r="E14" s="3">
        <v>0</v>
      </c>
    </row>
    <row r="15" spans="1:5" ht="14.5" x14ac:dyDescent="0.35">
      <c r="A15" s="3" t="str">
        <f t="shared" si="0"/>
        <v>hard coal</v>
      </c>
      <c r="B15" s="3" t="str">
        <f t="array" ref="B15">IFERROR(INDEX(crosswalk!C:C,MATCH(D15,crosswalk!B:B,0)),"")</f>
        <v>pulp paper and printing 17T18</v>
      </c>
      <c r="C15" s="3" t="s">
        <v>77</v>
      </c>
      <c r="D15" s="3" t="s">
        <v>47</v>
      </c>
      <c r="E15" s="3">
        <v>0</v>
      </c>
    </row>
    <row r="16" spans="1:5" ht="14.5" x14ac:dyDescent="0.35">
      <c r="A16" s="3" t="str">
        <f t="shared" si="0"/>
        <v>hard coal</v>
      </c>
      <c r="B16" s="3" t="str">
        <f t="array" ref="B16">IFERROR(INDEX(crosswalk!C:C,MATCH(D16,crosswalk!B:B,0)),"")</f>
        <v>refined petroleum and coke 19</v>
      </c>
      <c r="C16" s="3" t="s">
        <v>77</v>
      </c>
      <c r="D16" s="3" t="s">
        <v>50</v>
      </c>
      <c r="E16" s="3">
        <v>0</v>
      </c>
    </row>
    <row r="17" spans="1:5" ht="14.5" x14ac:dyDescent="0.35">
      <c r="A17" s="3" t="str">
        <f t="shared" si="0"/>
        <v>hard coal</v>
      </c>
      <c r="B17" s="3" t="str">
        <f t="array" ref="B17">IFERROR(INDEX(crosswalk!C:C,MATCH(D17,crosswalk!B:B,0)),"")</f>
        <v>road vehicles 29</v>
      </c>
      <c r="C17" s="3" t="s">
        <v>77</v>
      </c>
      <c r="D17" s="3" t="s">
        <v>66</v>
      </c>
      <c r="E17" s="3">
        <v>0</v>
      </c>
    </row>
    <row r="18" spans="1:5" ht="14.5" x14ac:dyDescent="0.35">
      <c r="A18" s="3" t="str">
        <f t="shared" si="0"/>
        <v>hard coal</v>
      </c>
      <c r="B18" s="3" t="str">
        <f t="array" ref="B18">IFERROR(INDEX(crosswalk!C:C,MATCH(D18,crosswalk!B:B,0)),"")</f>
        <v>textiles apparel and leather 13T15</v>
      </c>
      <c r="C18" s="3" t="s">
        <v>77</v>
      </c>
      <c r="D18" s="3" t="s">
        <v>41</v>
      </c>
      <c r="E18" s="3">
        <v>0</v>
      </c>
    </row>
    <row r="19" spans="1:5" ht="14.5" x14ac:dyDescent="0.35">
      <c r="A19" s="3" t="str">
        <f t="shared" si="0"/>
        <v>hard coal</v>
      </c>
      <c r="B19" s="3" t="str">
        <f t="array" ref="B19">IFERROR(INDEX(crosswalk!C:C,MATCH(D19,crosswalk!B:B,0)),"")</f>
        <v>wood products 16</v>
      </c>
      <c r="C19" s="3" t="s">
        <v>77</v>
      </c>
      <c r="D19" s="3" t="s">
        <v>45</v>
      </c>
      <c r="E19" s="3">
        <v>0</v>
      </c>
    </row>
    <row r="20" spans="1:5" ht="14.5" x14ac:dyDescent="0.35">
      <c r="A20" s="3">
        <f t="shared" si="0"/>
        <v>0</v>
      </c>
      <c r="B20" s="3" t="str">
        <f t="array" ref="B20">IFERROR(INDEX(crosswalk!C:C,MATCH(D20,crosswalk!B:B,0)),"")</f>
        <v/>
      </c>
    </row>
    <row r="21" spans="1:5" ht="15.75" customHeight="1" x14ac:dyDescent="0.35">
      <c r="A21" s="3" t="str">
        <f t="shared" si="0"/>
        <v>natural gas</v>
      </c>
      <c r="B21" s="3" t="str">
        <f t="array" ref="B21">IFERROR(INDEX(crosswalk!C:C,MATCH(D21,crosswalk!B:B,0)),"")</f>
        <v>agriculture and forestry 01T03</v>
      </c>
      <c r="C21" s="3" t="s">
        <v>86</v>
      </c>
      <c r="D21" s="3" t="s">
        <v>78</v>
      </c>
      <c r="E21" s="3">
        <v>0</v>
      </c>
    </row>
    <row r="22" spans="1:5" ht="15.75" customHeight="1" x14ac:dyDescent="0.35">
      <c r="A22" s="3" t="str">
        <f t="shared" si="0"/>
        <v>natural gas</v>
      </c>
      <c r="B22" s="3" t="str">
        <f t="array" ref="B22">IFERROR(INDEX(crosswalk!C:C,MATCH(D22,crosswalk!B:B,0)),"")</f>
        <v>cement and other nonmetallic minerals 239</v>
      </c>
      <c r="C22" s="3" t="s">
        <v>86</v>
      </c>
      <c r="D22" s="3" t="s">
        <v>57</v>
      </c>
      <c r="E22" s="3">
        <v>0</v>
      </c>
    </row>
    <row r="23" spans="1:5" ht="15.75" customHeight="1" x14ac:dyDescent="0.35">
      <c r="A23" s="3" t="str">
        <f t="shared" si="0"/>
        <v>natural gas</v>
      </c>
      <c r="B23" s="3" t="str">
        <f t="array" ref="B23">IFERROR(INDEX(crosswalk!C:C,MATCH(D23,crosswalk!B:B,0)),"")</f>
        <v>chemicals 20</v>
      </c>
      <c r="C23" s="3" t="s">
        <v>86</v>
      </c>
      <c r="D23" s="3" t="s">
        <v>52</v>
      </c>
      <c r="E23" s="3">
        <v>134404568191999.98</v>
      </c>
    </row>
    <row r="24" spans="1:5" ht="15.75" customHeight="1" x14ac:dyDescent="0.35">
      <c r="A24" s="3" t="str">
        <f t="shared" si="0"/>
        <v>natural gas</v>
      </c>
      <c r="B24" s="3" t="str">
        <f t="array" ref="B24">IFERROR(INDEX(crosswalk!C:C,MATCH(D24,crosswalk!B:B,0)),"")</f>
        <v>coal mining 05</v>
      </c>
      <c r="C24" s="3" t="s">
        <v>86</v>
      </c>
      <c r="D24" s="3" t="s">
        <v>79</v>
      </c>
      <c r="E24" s="3">
        <v>0</v>
      </c>
    </row>
    <row r="25" spans="1:5" ht="15.75" customHeight="1" x14ac:dyDescent="0.35">
      <c r="A25" s="3" t="str">
        <f t="shared" si="0"/>
        <v>natural gas</v>
      </c>
      <c r="B25" s="3" t="str">
        <f t="array" ref="B25">IFERROR(INDEX(crosswalk!C:C,MATCH(D25,crosswalk!B:B,0)),"")</f>
        <v>construction 41T43</v>
      </c>
      <c r="C25" s="3" t="s">
        <v>86</v>
      </c>
      <c r="D25" s="3" t="s">
        <v>80</v>
      </c>
      <c r="E25" s="3">
        <v>0</v>
      </c>
    </row>
    <row r="26" spans="1:5" ht="15.75" customHeight="1" x14ac:dyDescent="0.35">
      <c r="A26" s="3" t="str">
        <f t="shared" si="0"/>
        <v>natural gas</v>
      </c>
      <c r="B26" s="3" t="str">
        <f t="array" ref="B26">IFERROR(INDEX(crosswalk!C:C,MATCH(D26,crosswalk!B:B,0)),"")</f>
        <v>energy pipelines and gas processing 352T353</v>
      </c>
      <c r="C26" s="3" t="s">
        <v>86</v>
      </c>
      <c r="D26" s="3" t="s">
        <v>81</v>
      </c>
      <c r="E26" s="3">
        <v>0</v>
      </c>
    </row>
    <row r="27" spans="1:5" ht="15.75" customHeight="1" x14ac:dyDescent="0.35">
      <c r="A27" s="3" t="str">
        <f t="shared" si="0"/>
        <v>natural gas</v>
      </c>
      <c r="B27" s="3" t="str">
        <f t="array" ref="B27">IFERROR(INDEX(crosswalk!C:C,MATCH(D27,crosswalk!B:B,0)),"")</f>
        <v>food beverage and tobacco 10T12</v>
      </c>
      <c r="C27" s="3" t="s">
        <v>86</v>
      </c>
      <c r="D27" s="3" t="s">
        <v>37</v>
      </c>
      <c r="E27" s="3">
        <v>0</v>
      </c>
    </row>
    <row r="28" spans="1:5" ht="15.75" customHeight="1" x14ac:dyDescent="0.35">
      <c r="A28" s="3" t="str">
        <f t="shared" si="0"/>
        <v>natural gas</v>
      </c>
      <c r="B28" s="3" t="str">
        <f t="array" ref="B28">IFERROR(INDEX(crosswalk!C:C,MATCH(D28,crosswalk!B:B,0)),"")</f>
        <v>iron and steel 241</v>
      </c>
      <c r="C28" s="3" t="s">
        <v>86</v>
      </c>
      <c r="D28" s="3" t="s">
        <v>59</v>
      </c>
      <c r="E28" s="3">
        <v>0</v>
      </c>
    </row>
    <row r="29" spans="1:5" ht="15.75" customHeight="1" x14ac:dyDescent="0.35">
      <c r="A29" s="3" t="str">
        <f t="shared" si="0"/>
        <v>natural gas</v>
      </c>
      <c r="B29" s="3" t="str">
        <f t="array" ref="B29">IFERROR(INDEX(crosswalk!C:C,MATCH(D29,crosswalk!B:B,0)),"")</f>
        <v>metal products except machinery and vehicles 25</v>
      </c>
      <c r="C29" s="3" t="s">
        <v>86</v>
      </c>
      <c r="D29" s="3" t="s">
        <v>61</v>
      </c>
      <c r="E29" s="3">
        <v>0</v>
      </c>
    </row>
    <row r="30" spans="1:5" ht="15.75" customHeight="1" x14ac:dyDescent="0.35">
      <c r="A30" s="3" t="str">
        <f t="shared" si="0"/>
        <v>natural gas</v>
      </c>
      <c r="B30" s="3" t="str">
        <f t="array" ref="B30">IFERROR(INDEX(crosswalk!C:C,MATCH(D30,crosswalk!B:B,0)),"")</f>
        <v>oil and gas extraction 06</v>
      </c>
      <c r="C30" s="3" t="s">
        <v>86</v>
      </c>
      <c r="D30" s="3" t="s">
        <v>83</v>
      </c>
      <c r="E30" s="3">
        <v>0</v>
      </c>
    </row>
    <row r="31" spans="1:5" ht="15.75" customHeight="1" x14ac:dyDescent="0.35">
      <c r="A31" s="3" t="str">
        <f t="shared" si="0"/>
        <v>natural gas</v>
      </c>
      <c r="B31" s="3" t="str">
        <f t="array" ref="B31">IFERROR(INDEX(crosswalk!C:C,MATCH(D31,crosswalk!B:B,0)),"")</f>
        <v>other manufacturing 31T33</v>
      </c>
      <c r="C31" s="3" t="s">
        <v>86</v>
      </c>
      <c r="D31" s="3" t="s">
        <v>54</v>
      </c>
      <c r="E31" s="3">
        <v>0</v>
      </c>
    </row>
    <row r="32" spans="1:5" ht="15.75" customHeight="1" x14ac:dyDescent="0.35">
      <c r="A32" s="3" t="str">
        <f t="shared" si="0"/>
        <v>natural gas</v>
      </c>
      <c r="B32" s="3" t="str">
        <f t="array" ref="B32">IFERROR(INDEX(crosswalk!C:C,MATCH(D32,crosswalk!B:B,0)),"")</f>
        <v>other metals 242</v>
      </c>
      <c r="C32" s="3" t="s">
        <v>86</v>
      </c>
      <c r="D32" s="3" t="s">
        <v>84</v>
      </c>
      <c r="E32" s="3">
        <v>0</v>
      </c>
    </row>
    <row r="33" spans="1:5" ht="15.75" customHeight="1" x14ac:dyDescent="0.35">
      <c r="A33" s="3" t="str">
        <f t="shared" si="0"/>
        <v>natural gas</v>
      </c>
      <c r="B33" s="3" t="str">
        <f t="array" ref="B33">IFERROR(INDEX(crosswalk!C:C,MATCH(D33,crosswalk!B:B,0)),"")</f>
        <v>other mining and quarrying 07T08</v>
      </c>
      <c r="C33" s="3" t="s">
        <v>86</v>
      </c>
      <c r="D33" s="3" t="s">
        <v>85</v>
      </c>
      <c r="E33" s="3">
        <v>0</v>
      </c>
    </row>
    <row r="34" spans="1:5" ht="15.75" customHeight="1" x14ac:dyDescent="0.35">
      <c r="A34" s="3" t="str">
        <f t="shared" si="0"/>
        <v>natural gas</v>
      </c>
      <c r="B34" s="3" t="str">
        <f t="array" ref="B34">IFERROR(INDEX(crosswalk!C:C,MATCH(D34,crosswalk!B:B,0)),"")</f>
        <v>pulp paper and printing 17T18</v>
      </c>
      <c r="C34" s="3" t="s">
        <v>86</v>
      </c>
      <c r="D34" s="3" t="s">
        <v>47</v>
      </c>
      <c r="E34" s="3">
        <v>0</v>
      </c>
    </row>
    <row r="35" spans="1:5" ht="15.75" customHeight="1" x14ac:dyDescent="0.35">
      <c r="A35" s="3" t="str">
        <f t="shared" si="0"/>
        <v>natural gas</v>
      </c>
      <c r="B35" s="3" t="str">
        <f t="array" ref="B35">IFERROR(INDEX(crosswalk!C:C,MATCH(D35,crosswalk!B:B,0)),"")</f>
        <v>refined petroleum and coke 19</v>
      </c>
      <c r="C35" s="3" t="s">
        <v>86</v>
      </c>
      <c r="D35" s="3" t="s">
        <v>50</v>
      </c>
      <c r="E35" s="3">
        <v>0</v>
      </c>
    </row>
    <row r="36" spans="1:5" ht="15.75" customHeight="1" x14ac:dyDescent="0.35">
      <c r="A36" s="3" t="str">
        <f t="shared" si="0"/>
        <v>natural gas</v>
      </c>
      <c r="B36" s="3" t="str">
        <f t="array" ref="B36">IFERROR(INDEX(crosswalk!C:C,MATCH(D36,crosswalk!B:B,0)),"")</f>
        <v>road vehicles 29</v>
      </c>
      <c r="C36" s="3" t="s">
        <v>86</v>
      </c>
      <c r="D36" s="3" t="s">
        <v>66</v>
      </c>
      <c r="E36" s="3">
        <v>0</v>
      </c>
    </row>
    <row r="37" spans="1:5" ht="15.75" customHeight="1" x14ac:dyDescent="0.35">
      <c r="A37" s="3" t="str">
        <f t="shared" si="0"/>
        <v>natural gas</v>
      </c>
      <c r="B37" s="3" t="str">
        <f t="array" ref="B37">IFERROR(INDEX(crosswalk!C:C,MATCH(D37,crosswalk!B:B,0)),"")</f>
        <v>textiles apparel and leather 13T15</v>
      </c>
      <c r="C37" s="3" t="s">
        <v>86</v>
      </c>
      <c r="D37" s="3" t="s">
        <v>41</v>
      </c>
      <c r="E37" s="3">
        <v>0</v>
      </c>
    </row>
    <row r="38" spans="1:5" ht="15.75" customHeight="1" x14ac:dyDescent="0.35">
      <c r="A38" s="3" t="str">
        <f t="shared" si="0"/>
        <v>natural gas</v>
      </c>
      <c r="B38" s="3" t="str">
        <f t="array" ref="B38">IFERROR(INDEX(crosswalk!C:C,MATCH(D38,crosswalk!B:B,0)),"")</f>
        <v>wood products 16</v>
      </c>
      <c r="C38" s="3" t="s">
        <v>86</v>
      </c>
      <c r="D38" s="3" t="s">
        <v>45</v>
      </c>
      <c r="E38" s="3">
        <v>0</v>
      </c>
    </row>
    <row r="39" spans="1:5" ht="15.75" customHeight="1" x14ac:dyDescent="0.35">
      <c r="A39" s="3">
        <f t="shared" si="0"/>
        <v>0</v>
      </c>
      <c r="B39" s="3" t="str">
        <f t="array" ref="B39">IFERROR(INDEX(crosswalk!C:C,MATCH(D39,crosswalk!B:B,0)),"")</f>
        <v/>
      </c>
    </row>
    <row r="40" spans="1:5" ht="15.75" customHeight="1" x14ac:dyDescent="0.35">
      <c r="A40" s="3" t="str">
        <f t="shared" si="0"/>
        <v>crude oil</v>
      </c>
      <c r="B40" s="3" t="str">
        <f t="array" ref="B40">IFERROR(INDEX(crosswalk!C:C,MATCH(D40,crosswalk!B:B,0)),"")</f>
        <v>agriculture and forestry 01T03</v>
      </c>
      <c r="C40" s="3" t="s">
        <v>87</v>
      </c>
      <c r="D40" s="3" t="s">
        <v>78</v>
      </c>
      <c r="E40" s="3">
        <v>0</v>
      </c>
    </row>
    <row r="41" spans="1:5" ht="15.75" customHeight="1" x14ac:dyDescent="0.35">
      <c r="A41" s="3" t="str">
        <f t="shared" si="0"/>
        <v>crude oil</v>
      </c>
      <c r="B41" s="3" t="str">
        <f t="array" ref="B41">IFERROR(INDEX(crosswalk!C:C,MATCH(D41,crosswalk!B:B,0)),"")</f>
        <v>cement and other nonmetallic minerals 239</v>
      </c>
      <c r="C41" s="3" t="s">
        <v>87</v>
      </c>
      <c r="D41" s="3" t="s">
        <v>57</v>
      </c>
      <c r="E41" s="3">
        <v>0</v>
      </c>
    </row>
    <row r="42" spans="1:5" ht="15.75" customHeight="1" x14ac:dyDescent="0.35">
      <c r="A42" s="3" t="str">
        <f t="shared" si="0"/>
        <v>crude oil</v>
      </c>
      <c r="B42" s="3" t="str">
        <f t="array" ref="B42">IFERROR(INDEX(crosswalk!C:C,MATCH(D42,crosswalk!B:B,0)),"")</f>
        <v>chemicals 20</v>
      </c>
      <c r="C42" s="3" t="s">
        <v>87</v>
      </c>
      <c r="D42" s="3" t="s">
        <v>52</v>
      </c>
      <c r="E42" s="3">
        <v>86482790144000</v>
      </c>
    </row>
    <row r="43" spans="1:5" ht="15.75" customHeight="1" x14ac:dyDescent="0.35">
      <c r="A43" s="3" t="str">
        <f t="shared" si="0"/>
        <v>crude oil</v>
      </c>
      <c r="B43" s="3" t="str">
        <f t="array" ref="B43">IFERROR(INDEX(crosswalk!C:C,MATCH(D43,crosswalk!B:B,0)),"")</f>
        <v>coal mining 05</v>
      </c>
      <c r="C43" s="3" t="s">
        <v>87</v>
      </c>
      <c r="D43" s="3" t="s">
        <v>79</v>
      </c>
      <c r="E43" s="3">
        <v>0</v>
      </c>
    </row>
    <row r="44" spans="1:5" ht="15.75" customHeight="1" x14ac:dyDescent="0.35">
      <c r="A44" s="3" t="str">
        <f t="shared" si="0"/>
        <v>crude oil</v>
      </c>
      <c r="B44" s="3" t="str">
        <f t="array" ref="B44">IFERROR(INDEX(crosswalk!C:C,MATCH(D44,crosswalk!B:B,0)),"")</f>
        <v>construction 41T43</v>
      </c>
      <c r="C44" s="3" t="s">
        <v>87</v>
      </c>
      <c r="D44" s="3" t="s">
        <v>80</v>
      </c>
      <c r="E44" s="3">
        <v>0</v>
      </c>
    </row>
    <row r="45" spans="1:5" ht="15.75" customHeight="1" x14ac:dyDescent="0.35">
      <c r="A45" s="3" t="str">
        <f t="shared" si="0"/>
        <v>crude oil</v>
      </c>
      <c r="B45" s="3" t="str">
        <f t="array" ref="B45">IFERROR(INDEX(crosswalk!C:C,MATCH(D45,crosswalk!B:B,0)),"")</f>
        <v>energy pipelines and gas processing 352T353</v>
      </c>
      <c r="C45" s="3" t="s">
        <v>87</v>
      </c>
      <c r="D45" s="3" t="s">
        <v>81</v>
      </c>
      <c r="E45" s="3">
        <v>0</v>
      </c>
    </row>
    <row r="46" spans="1:5" ht="15.75" customHeight="1" x14ac:dyDescent="0.35">
      <c r="A46" s="3" t="str">
        <f t="shared" si="0"/>
        <v>crude oil</v>
      </c>
      <c r="B46" s="3" t="str">
        <f t="array" ref="B46">IFERROR(INDEX(crosswalk!C:C,MATCH(D46,crosswalk!B:B,0)),"")</f>
        <v>food beverage and tobacco 10T12</v>
      </c>
      <c r="C46" s="3" t="s">
        <v>87</v>
      </c>
      <c r="D46" s="3" t="s">
        <v>37</v>
      </c>
      <c r="E46" s="3">
        <v>0</v>
      </c>
    </row>
    <row r="47" spans="1:5" ht="15.75" customHeight="1" x14ac:dyDescent="0.35">
      <c r="A47" s="3" t="str">
        <f t="shared" si="0"/>
        <v>crude oil</v>
      </c>
      <c r="B47" s="3" t="str">
        <f t="array" ref="B47">IFERROR(INDEX(crosswalk!C:C,MATCH(D47,crosswalk!B:B,0)),"")</f>
        <v>iron and steel 241</v>
      </c>
      <c r="C47" s="3" t="s">
        <v>87</v>
      </c>
      <c r="D47" s="3" t="s">
        <v>59</v>
      </c>
      <c r="E47" s="3">
        <v>0</v>
      </c>
    </row>
    <row r="48" spans="1:5" ht="15.75" customHeight="1" x14ac:dyDescent="0.35">
      <c r="A48" s="3" t="str">
        <f t="shared" si="0"/>
        <v>crude oil</v>
      </c>
      <c r="B48" s="3" t="str">
        <f t="array" ref="B48">IFERROR(INDEX(crosswalk!C:C,MATCH(D48,crosswalk!B:B,0)),"")</f>
        <v>metal products except machinery and vehicles 25</v>
      </c>
      <c r="C48" s="3" t="s">
        <v>87</v>
      </c>
      <c r="D48" s="3" t="s">
        <v>61</v>
      </c>
      <c r="E48" s="3">
        <v>0</v>
      </c>
    </row>
    <row r="49" spans="1:5" ht="15.75" customHeight="1" x14ac:dyDescent="0.35">
      <c r="A49" s="3" t="str">
        <f t="shared" si="0"/>
        <v>crude oil</v>
      </c>
      <c r="B49" s="3" t="str">
        <f t="array" ref="B49">IFERROR(INDEX(crosswalk!C:C,MATCH(D49,crosswalk!B:B,0)),"")</f>
        <v>oil and gas extraction 06</v>
      </c>
      <c r="C49" s="3" t="s">
        <v>87</v>
      </c>
      <c r="D49" s="3" t="s">
        <v>83</v>
      </c>
      <c r="E49" s="3">
        <v>0</v>
      </c>
    </row>
    <row r="50" spans="1:5" ht="15.75" customHeight="1" x14ac:dyDescent="0.35">
      <c r="A50" s="3" t="str">
        <f t="shared" si="0"/>
        <v>crude oil</v>
      </c>
      <c r="B50" s="3" t="str">
        <f t="array" ref="B50">IFERROR(INDEX(crosswalk!C:C,MATCH(D50,crosswalk!B:B,0)),"")</f>
        <v>other manufacturing 31T33</v>
      </c>
      <c r="C50" s="3" t="s">
        <v>87</v>
      </c>
      <c r="D50" s="3" t="s">
        <v>54</v>
      </c>
      <c r="E50" s="3">
        <v>0</v>
      </c>
    </row>
    <row r="51" spans="1:5" ht="15.75" customHeight="1" x14ac:dyDescent="0.35">
      <c r="A51" s="3" t="str">
        <f t="shared" si="0"/>
        <v>crude oil</v>
      </c>
      <c r="B51" s="3" t="str">
        <f t="array" ref="B51">IFERROR(INDEX(crosswalk!C:C,MATCH(D51,crosswalk!B:B,0)),"")</f>
        <v>other metals 242</v>
      </c>
      <c r="C51" s="3" t="s">
        <v>87</v>
      </c>
      <c r="D51" s="3" t="s">
        <v>84</v>
      </c>
      <c r="E51" s="3">
        <v>0</v>
      </c>
    </row>
    <row r="52" spans="1:5" ht="15.75" customHeight="1" x14ac:dyDescent="0.35">
      <c r="A52" s="3" t="str">
        <f t="shared" si="0"/>
        <v>crude oil</v>
      </c>
      <c r="B52" s="3" t="str">
        <f t="array" ref="B52">IFERROR(INDEX(crosswalk!C:C,MATCH(D52,crosswalk!B:B,0)),"")</f>
        <v>other mining and quarrying 07T08</v>
      </c>
      <c r="C52" s="3" t="s">
        <v>87</v>
      </c>
      <c r="D52" s="3" t="s">
        <v>85</v>
      </c>
      <c r="E52" s="3">
        <v>0</v>
      </c>
    </row>
    <row r="53" spans="1:5" ht="15.75" customHeight="1" x14ac:dyDescent="0.35">
      <c r="A53" s="3" t="str">
        <f t="shared" si="0"/>
        <v>crude oil</v>
      </c>
      <c r="B53" s="3" t="str">
        <f t="array" ref="B53">IFERROR(INDEX(crosswalk!C:C,MATCH(D53,crosswalk!B:B,0)),"")</f>
        <v>pulp paper and printing 17T18</v>
      </c>
      <c r="C53" s="3" t="s">
        <v>87</v>
      </c>
      <c r="D53" s="3" t="s">
        <v>47</v>
      </c>
      <c r="E53" s="3">
        <v>0</v>
      </c>
    </row>
    <row r="54" spans="1:5" ht="15.75" customHeight="1" x14ac:dyDescent="0.35">
      <c r="A54" s="3" t="str">
        <f t="shared" si="0"/>
        <v>crude oil</v>
      </c>
      <c r="B54" s="3" t="str">
        <f t="array" ref="B54">IFERROR(INDEX(crosswalk!C:C,MATCH(D54,crosswalk!B:B,0)),"")</f>
        <v>refined petroleum and coke 19</v>
      </c>
      <c r="C54" s="3" t="s">
        <v>87</v>
      </c>
      <c r="D54" s="3" t="s">
        <v>50</v>
      </c>
      <c r="E54" s="3">
        <v>0</v>
      </c>
    </row>
    <row r="55" spans="1:5" ht="15.75" customHeight="1" x14ac:dyDescent="0.35">
      <c r="A55" s="3" t="str">
        <f t="shared" si="0"/>
        <v>crude oil</v>
      </c>
      <c r="B55" s="3" t="str">
        <f t="array" ref="B55">IFERROR(INDEX(crosswalk!C:C,MATCH(D55,crosswalk!B:B,0)),"")</f>
        <v>road vehicles 29</v>
      </c>
      <c r="C55" s="3" t="s">
        <v>87</v>
      </c>
      <c r="D55" s="3" t="s">
        <v>66</v>
      </c>
      <c r="E55" s="3">
        <v>0</v>
      </c>
    </row>
    <row r="56" spans="1:5" ht="15.75" customHeight="1" x14ac:dyDescent="0.35">
      <c r="A56" s="3" t="str">
        <f t="shared" si="0"/>
        <v>crude oil</v>
      </c>
      <c r="B56" s="3" t="str">
        <f t="array" ref="B56">IFERROR(INDEX(crosswalk!C:C,MATCH(D56,crosswalk!B:B,0)),"")</f>
        <v>textiles apparel and leather 13T15</v>
      </c>
      <c r="C56" s="3" t="s">
        <v>87</v>
      </c>
      <c r="D56" s="3" t="s">
        <v>41</v>
      </c>
      <c r="E56" s="3">
        <v>0</v>
      </c>
    </row>
    <row r="57" spans="1:5" ht="15.75" customHeight="1" x14ac:dyDescent="0.35">
      <c r="A57" s="3" t="str">
        <f t="shared" si="0"/>
        <v>crude oil</v>
      </c>
      <c r="B57" s="3" t="str">
        <f t="array" ref="B57">IFERROR(INDEX(crosswalk!C:C,MATCH(D57,crosswalk!B:B,0)),"")</f>
        <v>wood products 16</v>
      </c>
      <c r="C57" s="3" t="s">
        <v>87</v>
      </c>
      <c r="D57" s="3" t="s">
        <v>45</v>
      </c>
      <c r="E57" s="3">
        <v>0</v>
      </c>
    </row>
    <row r="58" spans="1:5" ht="15.75" customHeight="1" x14ac:dyDescent="0.35">
      <c r="A58" s="3">
        <f t="shared" si="0"/>
        <v>0</v>
      </c>
      <c r="B58" s="3" t="str">
        <f t="array" ref="B58">IFERROR(INDEX(crosswalk!C:C,MATCH(D58,crosswalk!B:B,0)),"")</f>
        <v/>
      </c>
    </row>
    <row r="59" spans="1:5" ht="15.75" customHeight="1" x14ac:dyDescent="0.35">
      <c r="A59" s="3" t="str">
        <f t="shared" si="0"/>
        <v>biomass</v>
      </c>
      <c r="B59" s="3" t="str">
        <f t="array" ref="B59">IFERROR(INDEX(crosswalk!C:C,MATCH(D59,crosswalk!B:B,0)),"")</f>
        <v>agriculture and forestry 01T03</v>
      </c>
      <c r="C59" s="3" t="s">
        <v>17</v>
      </c>
      <c r="D59" s="3" t="s">
        <v>78</v>
      </c>
      <c r="E59" s="3">
        <v>0</v>
      </c>
    </row>
    <row r="60" spans="1:5" ht="15.75" customHeight="1" x14ac:dyDescent="0.35">
      <c r="A60" s="3" t="str">
        <f t="shared" si="0"/>
        <v>biomass</v>
      </c>
      <c r="B60" s="3" t="str">
        <f t="array" ref="B60">IFERROR(INDEX(crosswalk!C:C,MATCH(D60,crosswalk!B:B,0)),"")</f>
        <v>cement and other nonmetallic minerals 239</v>
      </c>
      <c r="C60" s="3" t="s">
        <v>17</v>
      </c>
      <c r="D60" s="3" t="s">
        <v>57</v>
      </c>
      <c r="E60" s="3">
        <v>0</v>
      </c>
    </row>
    <row r="61" spans="1:5" ht="15.75" customHeight="1" x14ac:dyDescent="0.35">
      <c r="A61" s="3" t="str">
        <f t="shared" si="0"/>
        <v>biomass</v>
      </c>
      <c r="B61" s="3" t="str">
        <f t="array" ref="B61">IFERROR(INDEX(crosswalk!C:C,MATCH(D61,crosswalk!B:B,0)),"")</f>
        <v>chemicals 20</v>
      </c>
      <c r="C61" s="3" t="s">
        <v>17</v>
      </c>
      <c r="D61" s="3" t="s">
        <v>52</v>
      </c>
      <c r="E61" s="3">
        <v>0</v>
      </c>
    </row>
    <row r="62" spans="1:5" ht="15.75" customHeight="1" x14ac:dyDescent="0.35">
      <c r="A62" s="3" t="str">
        <f t="shared" si="0"/>
        <v>biomass</v>
      </c>
      <c r="B62" s="3" t="str">
        <f t="array" ref="B62">IFERROR(INDEX(crosswalk!C:C,MATCH(D62,crosswalk!B:B,0)),"")</f>
        <v>coal mining 05</v>
      </c>
      <c r="C62" s="3" t="s">
        <v>17</v>
      </c>
      <c r="D62" s="3" t="s">
        <v>79</v>
      </c>
      <c r="E62" s="3">
        <v>0</v>
      </c>
    </row>
    <row r="63" spans="1:5" ht="15.75" customHeight="1" x14ac:dyDescent="0.35">
      <c r="A63" s="3" t="str">
        <f t="shared" si="0"/>
        <v>biomass</v>
      </c>
      <c r="B63" s="3" t="str">
        <f t="array" ref="B63">IFERROR(INDEX(crosswalk!C:C,MATCH(D63,crosswalk!B:B,0)),"")</f>
        <v>construction 41T43</v>
      </c>
      <c r="C63" s="3" t="s">
        <v>17</v>
      </c>
      <c r="D63" s="3" t="s">
        <v>80</v>
      </c>
      <c r="E63" s="3">
        <v>0</v>
      </c>
    </row>
    <row r="64" spans="1:5" ht="15.75" customHeight="1" x14ac:dyDescent="0.35">
      <c r="A64" s="3" t="str">
        <f t="shared" si="0"/>
        <v>biomass</v>
      </c>
      <c r="B64" s="3" t="str">
        <f t="array" ref="B64">IFERROR(INDEX(crosswalk!C:C,MATCH(D64,crosswalk!B:B,0)),"")</f>
        <v>energy pipelines and gas processing 352T353</v>
      </c>
      <c r="C64" s="3" t="s">
        <v>17</v>
      </c>
      <c r="D64" s="3" t="s">
        <v>81</v>
      </c>
      <c r="E64" s="3">
        <v>0</v>
      </c>
    </row>
    <row r="65" spans="1:5" ht="15.75" customHeight="1" x14ac:dyDescent="0.35">
      <c r="A65" s="3" t="str">
        <f t="shared" si="0"/>
        <v>biomass</v>
      </c>
      <c r="B65" s="3" t="str">
        <f t="array" ref="B65">IFERROR(INDEX(crosswalk!C:C,MATCH(D65,crosswalk!B:B,0)),"")</f>
        <v>food beverage and tobacco 10T12</v>
      </c>
      <c r="C65" s="3" t="s">
        <v>17</v>
      </c>
      <c r="D65" s="3" t="s">
        <v>37</v>
      </c>
      <c r="E65" s="3">
        <v>0</v>
      </c>
    </row>
    <row r="66" spans="1:5" ht="15.75" customHeight="1" x14ac:dyDescent="0.35">
      <c r="A66" s="3" t="str">
        <f t="shared" si="0"/>
        <v>biomass</v>
      </c>
      <c r="B66" s="3" t="str">
        <f t="array" ref="B66">IFERROR(INDEX(crosswalk!C:C,MATCH(D66,crosswalk!B:B,0)),"")</f>
        <v>iron and steel 241</v>
      </c>
      <c r="C66" s="3" t="s">
        <v>17</v>
      </c>
      <c r="D66" s="3" t="s">
        <v>59</v>
      </c>
      <c r="E66" s="3">
        <v>0</v>
      </c>
    </row>
    <row r="67" spans="1:5" ht="15.75" customHeight="1" x14ac:dyDescent="0.35">
      <c r="A67" s="3" t="str">
        <f t="shared" si="0"/>
        <v>biomass</v>
      </c>
      <c r="B67" s="3" t="str">
        <f t="array" ref="B67">IFERROR(INDEX(crosswalk!C:C,MATCH(D67,crosswalk!B:B,0)),"")</f>
        <v>metal products except machinery and vehicles 25</v>
      </c>
      <c r="C67" s="3" t="s">
        <v>17</v>
      </c>
      <c r="D67" s="3" t="s">
        <v>61</v>
      </c>
      <c r="E67" s="3">
        <v>0</v>
      </c>
    </row>
    <row r="68" spans="1:5" ht="15.75" customHeight="1" x14ac:dyDescent="0.35">
      <c r="A68" s="3" t="str">
        <f t="shared" si="0"/>
        <v>biomass</v>
      </c>
      <c r="B68" s="3" t="str">
        <f t="array" ref="B68">IFERROR(INDEX(crosswalk!C:C,MATCH(D68,crosswalk!B:B,0)),"")</f>
        <v>oil and gas extraction 06</v>
      </c>
      <c r="C68" s="3" t="s">
        <v>17</v>
      </c>
      <c r="D68" s="3" t="s">
        <v>83</v>
      </c>
      <c r="E68" s="3">
        <v>0</v>
      </c>
    </row>
    <row r="69" spans="1:5" ht="15.75" customHeight="1" x14ac:dyDescent="0.35">
      <c r="A69" s="3" t="str">
        <f t="shared" si="0"/>
        <v>biomass</v>
      </c>
      <c r="B69" s="3" t="str">
        <f t="array" ref="B69">IFERROR(INDEX(crosswalk!C:C,MATCH(D69,crosswalk!B:B,0)),"")</f>
        <v>other manufacturing 31T33</v>
      </c>
      <c r="C69" s="3" t="s">
        <v>17</v>
      </c>
      <c r="D69" s="3" t="s">
        <v>54</v>
      </c>
      <c r="E69" s="3">
        <v>0</v>
      </c>
    </row>
    <row r="70" spans="1:5" ht="15.75" customHeight="1" x14ac:dyDescent="0.35">
      <c r="A70" s="3" t="str">
        <f t="shared" si="0"/>
        <v>biomass</v>
      </c>
      <c r="B70" s="3" t="str">
        <f t="array" ref="B70">IFERROR(INDEX(crosswalk!C:C,MATCH(D70,crosswalk!B:B,0)),"")</f>
        <v>other metals 242</v>
      </c>
      <c r="C70" s="3" t="s">
        <v>17</v>
      </c>
      <c r="D70" s="3" t="s">
        <v>84</v>
      </c>
      <c r="E70" s="3">
        <v>0</v>
      </c>
    </row>
    <row r="71" spans="1:5" ht="15.75" customHeight="1" x14ac:dyDescent="0.35">
      <c r="A71" s="3" t="str">
        <f t="shared" si="0"/>
        <v>biomass</v>
      </c>
      <c r="B71" s="3" t="str">
        <f t="array" ref="B71">IFERROR(INDEX(crosswalk!C:C,MATCH(D71,crosswalk!B:B,0)),"")</f>
        <v>other mining and quarrying 07T08</v>
      </c>
      <c r="C71" s="3" t="s">
        <v>17</v>
      </c>
      <c r="D71" s="3" t="s">
        <v>85</v>
      </c>
      <c r="E71" s="3">
        <v>0</v>
      </c>
    </row>
    <row r="72" spans="1:5" ht="15.75" customHeight="1" x14ac:dyDescent="0.35">
      <c r="A72" s="3" t="str">
        <f t="shared" si="0"/>
        <v>biomass</v>
      </c>
      <c r="B72" s="3" t="str">
        <f t="array" ref="B72">IFERROR(INDEX(crosswalk!C:C,MATCH(D72,crosswalk!B:B,0)),"")</f>
        <v>pulp paper and printing 17T18</v>
      </c>
      <c r="C72" s="3" t="s">
        <v>17</v>
      </c>
      <c r="D72" s="3" t="s">
        <v>47</v>
      </c>
      <c r="E72" s="3">
        <v>0</v>
      </c>
    </row>
    <row r="73" spans="1:5" ht="15.75" customHeight="1" x14ac:dyDescent="0.35">
      <c r="A73" s="3" t="str">
        <f t="shared" si="0"/>
        <v>biomass</v>
      </c>
      <c r="B73" s="3" t="str">
        <f t="array" ref="B73">IFERROR(INDEX(crosswalk!C:C,MATCH(D73,crosswalk!B:B,0)),"")</f>
        <v>refined petroleum and coke 19</v>
      </c>
      <c r="C73" s="3" t="s">
        <v>17</v>
      </c>
      <c r="D73" s="3" t="s">
        <v>50</v>
      </c>
      <c r="E73" s="3">
        <v>0</v>
      </c>
    </row>
    <row r="74" spans="1:5" ht="15.75" customHeight="1" x14ac:dyDescent="0.35">
      <c r="A74" s="3" t="str">
        <f t="shared" si="0"/>
        <v>biomass</v>
      </c>
      <c r="B74" s="3" t="str">
        <f t="array" ref="B74">IFERROR(INDEX(crosswalk!C:C,MATCH(D74,crosswalk!B:B,0)),"")</f>
        <v>road vehicles 29</v>
      </c>
      <c r="C74" s="3" t="s">
        <v>17</v>
      </c>
      <c r="D74" s="3" t="s">
        <v>66</v>
      </c>
      <c r="E74" s="3">
        <v>0</v>
      </c>
    </row>
    <row r="75" spans="1:5" ht="15.75" customHeight="1" x14ac:dyDescent="0.35">
      <c r="A75" s="3" t="str">
        <f t="shared" si="0"/>
        <v>biomass</v>
      </c>
      <c r="B75" s="3" t="str">
        <f t="array" ref="B75">IFERROR(INDEX(crosswalk!C:C,MATCH(D75,crosswalk!B:B,0)),"")</f>
        <v>textiles apparel and leather 13T15</v>
      </c>
      <c r="C75" s="3" t="s">
        <v>17</v>
      </c>
      <c r="D75" s="3" t="s">
        <v>41</v>
      </c>
      <c r="E75" s="3">
        <v>0</v>
      </c>
    </row>
    <row r="76" spans="1:5" ht="15.75" customHeight="1" x14ac:dyDescent="0.35">
      <c r="A76" s="3" t="str">
        <f t="shared" si="0"/>
        <v>biomass</v>
      </c>
      <c r="B76" s="3" t="str">
        <f t="array" ref="B76">IFERROR(INDEX(crosswalk!C:C,MATCH(D76,crosswalk!B:B,0)),"")</f>
        <v>wood products 16</v>
      </c>
      <c r="C76" s="3" t="s">
        <v>17</v>
      </c>
      <c r="D76" s="3" t="s">
        <v>45</v>
      </c>
      <c r="E76" s="3">
        <v>0</v>
      </c>
    </row>
    <row r="77" spans="1:5" ht="15.75" customHeight="1" x14ac:dyDescent="0.35">
      <c r="A77" s="3">
        <f t="shared" si="0"/>
        <v>0</v>
      </c>
      <c r="B77" s="3" t="str">
        <f t="array" ref="B77">IFERROR(INDEX(crosswalk!C:C,MATCH(D77,crosswalk!B:B,0)),"")</f>
        <v/>
      </c>
    </row>
    <row r="78" spans="1:5" ht="15.75" customHeight="1" x14ac:dyDescent="0.35">
      <c r="A78" s="3" t="str">
        <f t="shared" si="0"/>
        <v>petroleum diesel</v>
      </c>
      <c r="B78" s="3" t="str">
        <f t="array" ref="B78">IFERROR(INDEX(crosswalk!C:C,MATCH(D78,crosswalk!B:B,0)),"")</f>
        <v>agriculture and forestry 01T03</v>
      </c>
      <c r="C78" s="3" t="s">
        <v>88</v>
      </c>
      <c r="D78" s="3" t="s">
        <v>78</v>
      </c>
      <c r="E78" s="3">
        <v>0</v>
      </c>
    </row>
    <row r="79" spans="1:5" ht="15.75" customHeight="1" x14ac:dyDescent="0.35">
      <c r="A79" s="3" t="str">
        <f t="shared" si="0"/>
        <v>petroleum diesel</v>
      </c>
      <c r="B79" s="3" t="str">
        <f t="array" ref="B79">IFERROR(INDEX(crosswalk!C:C,MATCH(D79,crosswalk!B:B,0)),"")</f>
        <v>cement and other nonmetallic minerals 239</v>
      </c>
      <c r="C79" s="3" t="s">
        <v>88</v>
      </c>
      <c r="D79" s="3" t="s">
        <v>57</v>
      </c>
      <c r="E79" s="3">
        <v>0</v>
      </c>
    </row>
    <row r="80" spans="1:5" ht="15.75" customHeight="1" x14ac:dyDescent="0.35">
      <c r="A80" s="3" t="str">
        <f t="shared" si="0"/>
        <v>petroleum diesel</v>
      </c>
      <c r="B80" s="3" t="str">
        <f t="array" ref="B80">IFERROR(INDEX(crosswalk!C:C,MATCH(D80,crosswalk!B:B,0)),"")</f>
        <v>chemicals 20</v>
      </c>
      <c r="C80" s="3" t="s">
        <v>88</v>
      </c>
      <c r="D80" s="3" t="s">
        <v>52</v>
      </c>
      <c r="E80" s="3">
        <v>77951494912000</v>
      </c>
    </row>
    <row r="81" spans="1:5" ht="15.75" customHeight="1" x14ac:dyDescent="0.35">
      <c r="A81" s="3" t="str">
        <f t="shared" si="0"/>
        <v>petroleum diesel</v>
      </c>
      <c r="B81" s="3" t="str">
        <f t="array" ref="B81">IFERROR(INDEX(crosswalk!C:C,MATCH(D81,crosswalk!B:B,0)),"")</f>
        <v>coal mining 05</v>
      </c>
      <c r="C81" s="3" t="s">
        <v>88</v>
      </c>
      <c r="D81" s="3" t="s">
        <v>79</v>
      </c>
      <c r="E81" s="3">
        <v>0</v>
      </c>
    </row>
    <row r="82" spans="1:5" ht="15.75" customHeight="1" x14ac:dyDescent="0.35">
      <c r="A82" s="3" t="str">
        <f t="shared" si="0"/>
        <v>petroleum diesel</v>
      </c>
      <c r="B82" s="3" t="str">
        <f t="array" ref="B82">IFERROR(INDEX(crosswalk!C:C,MATCH(D82,crosswalk!B:B,0)),"")</f>
        <v>construction 41T43</v>
      </c>
      <c r="C82" s="3" t="s">
        <v>88</v>
      </c>
      <c r="D82" s="3" t="s">
        <v>80</v>
      </c>
      <c r="E82" s="3">
        <v>0</v>
      </c>
    </row>
    <row r="83" spans="1:5" ht="15.75" customHeight="1" x14ac:dyDescent="0.35">
      <c r="A83" s="3" t="str">
        <f t="shared" si="0"/>
        <v>petroleum diesel</v>
      </c>
      <c r="B83" s="3" t="str">
        <f t="array" ref="B83">IFERROR(INDEX(crosswalk!C:C,MATCH(D83,crosswalk!B:B,0)),"")</f>
        <v>energy pipelines and gas processing 352T353</v>
      </c>
      <c r="C83" s="3" t="s">
        <v>88</v>
      </c>
      <c r="D83" s="3" t="s">
        <v>81</v>
      </c>
      <c r="E83" s="3">
        <v>0</v>
      </c>
    </row>
    <row r="84" spans="1:5" ht="15.75" customHeight="1" x14ac:dyDescent="0.35">
      <c r="A84" s="3" t="str">
        <f t="shared" si="0"/>
        <v>petroleum diesel</v>
      </c>
      <c r="B84" s="3" t="str">
        <f t="array" ref="B84">IFERROR(INDEX(crosswalk!C:C,MATCH(D84,crosswalk!B:B,0)),"")</f>
        <v>food beverage and tobacco 10T12</v>
      </c>
      <c r="C84" s="3" t="s">
        <v>88</v>
      </c>
      <c r="D84" s="3" t="s">
        <v>37</v>
      </c>
      <c r="E84" s="3">
        <v>0</v>
      </c>
    </row>
    <row r="85" spans="1:5" ht="15.75" customHeight="1" x14ac:dyDescent="0.35">
      <c r="A85" s="3" t="str">
        <f t="shared" si="0"/>
        <v>petroleum diesel</v>
      </c>
      <c r="B85" s="3" t="str">
        <f t="array" ref="B85">IFERROR(INDEX(crosswalk!C:C,MATCH(D85,crosswalk!B:B,0)),"")</f>
        <v>iron and steel 241</v>
      </c>
      <c r="C85" s="3" t="s">
        <v>88</v>
      </c>
      <c r="D85" s="3" t="s">
        <v>59</v>
      </c>
      <c r="E85" s="3">
        <v>0</v>
      </c>
    </row>
    <row r="86" spans="1:5" ht="15.75" customHeight="1" x14ac:dyDescent="0.35">
      <c r="A86" s="3" t="str">
        <f t="shared" si="0"/>
        <v>petroleum diesel</v>
      </c>
      <c r="B86" s="3" t="str">
        <f t="array" ref="B86">IFERROR(INDEX(crosswalk!C:C,MATCH(D86,crosswalk!B:B,0)),"")</f>
        <v>metal products except machinery and vehicles 25</v>
      </c>
      <c r="C86" s="3" t="s">
        <v>88</v>
      </c>
      <c r="D86" s="3" t="s">
        <v>61</v>
      </c>
      <c r="E86" s="3">
        <v>0</v>
      </c>
    </row>
    <row r="87" spans="1:5" ht="15.75" customHeight="1" x14ac:dyDescent="0.35">
      <c r="A87" s="3" t="str">
        <f t="shared" si="0"/>
        <v>petroleum diesel</v>
      </c>
      <c r="B87" s="3" t="str">
        <f t="array" ref="B87">IFERROR(INDEX(crosswalk!C:C,MATCH(D87,crosswalk!B:B,0)),"")</f>
        <v>oil and gas extraction 06</v>
      </c>
      <c r="C87" s="3" t="s">
        <v>88</v>
      </c>
      <c r="D87" s="3" t="s">
        <v>83</v>
      </c>
      <c r="E87" s="3">
        <v>0</v>
      </c>
    </row>
    <row r="88" spans="1:5" ht="15.75" customHeight="1" x14ac:dyDescent="0.35">
      <c r="A88" s="3" t="str">
        <f t="shared" si="0"/>
        <v>petroleum diesel</v>
      </c>
      <c r="B88" s="3" t="str">
        <f t="array" ref="B88">IFERROR(INDEX(crosswalk!C:C,MATCH(D88,crosswalk!B:B,0)),"")</f>
        <v>other manufacturing 31T33</v>
      </c>
      <c r="C88" s="3" t="s">
        <v>88</v>
      </c>
      <c r="D88" s="3" t="s">
        <v>54</v>
      </c>
      <c r="E88" s="3">
        <v>0</v>
      </c>
    </row>
    <row r="89" spans="1:5" ht="15.75" customHeight="1" x14ac:dyDescent="0.35">
      <c r="A89" s="3" t="str">
        <f t="shared" si="0"/>
        <v>petroleum diesel</v>
      </c>
      <c r="B89" s="3" t="str">
        <f t="array" ref="B89">IFERROR(INDEX(crosswalk!C:C,MATCH(D89,crosswalk!B:B,0)),"")</f>
        <v>other metals 242</v>
      </c>
      <c r="C89" s="3" t="s">
        <v>88</v>
      </c>
      <c r="D89" s="3" t="s">
        <v>84</v>
      </c>
      <c r="E89" s="3">
        <v>0</v>
      </c>
    </row>
    <row r="90" spans="1:5" ht="15.75" customHeight="1" x14ac:dyDescent="0.35">
      <c r="A90" s="3" t="str">
        <f t="shared" si="0"/>
        <v>petroleum diesel</v>
      </c>
      <c r="B90" s="3" t="str">
        <f t="array" ref="B90">IFERROR(INDEX(crosswalk!C:C,MATCH(D90,crosswalk!B:B,0)),"")</f>
        <v>other mining and quarrying 07T08</v>
      </c>
      <c r="C90" s="3" t="s">
        <v>88</v>
      </c>
      <c r="D90" s="3" t="s">
        <v>85</v>
      </c>
      <c r="E90" s="3">
        <v>0</v>
      </c>
    </row>
    <row r="91" spans="1:5" ht="15.75" customHeight="1" x14ac:dyDescent="0.35">
      <c r="A91" s="3" t="str">
        <f t="shared" si="0"/>
        <v>petroleum diesel</v>
      </c>
      <c r="B91" s="3" t="str">
        <f t="array" ref="B91">IFERROR(INDEX(crosswalk!C:C,MATCH(D91,crosswalk!B:B,0)),"")</f>
        <v>pulp paper and printing 17T18</v>
      </c>
      <c r="C91" s="3" t="s">
        <v>88</v>
      </c>
      <c r="D91" s="3" t="s">
        <v>47</v>
      </c>
      <c r="E91" s="3">
        <v>0</v>
      </c>
    </row>
    <row r="92" spans="1:5" ht="15.75" customHeight="1" x14ac:dyDescent="0.35">
      <c r="A92" s="3" t="str">
        <f t="shared" si="0"/>
        <v>petroleum diesel</v>
      </c>
      <c r="B92" s="3" t="str">
        <f t="array" ref="B92">IFERROR(INDEX(crosswalk!C:C,MATCH(D92,crosswalk!B:B,0)),"")</f>
        <v>refined petroleum and coke 19</v>
      </c>
      <c r="C92" s="3" t="s">
        <v>88</v>
      </c>
      <c r="D92" s="3" t="s">
        <v>50</v>
      </c>
      <c r="E92" s="3">
        <v>16707621119999.998</v>
      </c>
    </row>
    <row r="93" spans="1:5" ht="15.75" customHeight="1" x14ac:dyDescent="0.35">
      <c r="A93" s="3" t="str">
        <f t="shared" si="0"/>
        <v>petroleum diesel</v>
      </c>
      <c r="B93" s="3" t="str">
        <f t="array" ref="B93">IFERROR(INDEX(crosswalk!C:C,MATCH(D93,crosswalk!B:B,0)),"")</f>
        <v>road vehicles 29</v>
      </c>
      <c r="C93" s="3" t="s">
        <v>88</v>
      </c>
      <c r="D93" s="3" t="s">
        <v>66</v>
      </c>
      <c r="E93" s="3">
        <v>0</v>
      </c>
    </row>
    <row r="94" spans="1:5" ht="15.75" customHeight="1" x14ac:dyDescent="0.35">
      <c r="A94" s="3" t="str">
        <f t="shared" si="0"/>
        <v>petroleum diesel</v>
      </c>
      <c r="B94" s="3" t="str">
        <f t="array" ref="B94">IFERROR(INDEX(crosswalk!C:C,MATCH(D94,crosswalk!B:B,0)),"")</f>
        <v>textiles apparel and leather 13T15</v>
      </c>
      <c r="C94" s="3" t="s">
        <v>88</v>
      </c>
      <c r="D94" s="3" t="s">
        <v>41</v>
      </c>
      <c r="E94" s="3">
        <v>0</v>
      </c>
    </row>
    <row r="95" spans="1:5" ht="15.75" customHeight="1" x14ac:dyDescent="0.35">
      <c r="A95" s="3" t="str">
        <f t="shared" si="0"/>
        <v>petroleum diesel</v>
      </c>
      <c r="B95" s="3" t="str">
        <f t="array" ref="B95">IFERROR(INDEX(crosswalk!C:C,MATCH(D95,crosswalk!B:B,0)),"")</f>
        <v>wood products 16</v>
      </c>
      <c r="C95" s="3" t="s">
        <v>88</v>
      </c>
      <c r="D95" s="3" t="s">
        <v>45</v>
      </c>
      <c r="E95" s="3">
        <v>0</v>
      </c>
    </row>
    <row r="96" spans="1:5" ht="15.75" customHeight="1" x14ac:dyDescent="0.35">
      <c r="A96" s="3">
        <f t="shared" si="0"/>
        <v>0</v>
      </c>
      <c r="B96" s="3" t="str">
        <f t="array" ref="B96">IFERROR(INDEX(crosswalk!C:C,MATCH(D96,crosswalk!B:B,0)),"")</f>
        <v/>
      </c>
    </row>
    <row r="97" spans="1:5" ht="15.75" customHeight="1" x14ac:dyDescent="0.35">
      <c r="A97" s="3" t="str">
        <f t="shared" si="0"/>
        <v>lpg</v>
      </c>
      <c r="B97" s="3" t="str">
        <f t="array" ref="B97">IFERROR(INDEX(crosswalk!C:C,MATCH(D97,crosswalk!B:B,0)),"")</f>
        <v>agriculture and forestry 01T03</v>
      </c>
      <c r="C97" s="3" t="s">
        <v>27</v>
      </c>
      <c r="D97" s="3" t="s">
        <v>78</v>
      </c>
      <c r="E97" s="3">
        <v>0</v>
      </c>
    </row>
    <row r="98" spans="1:5" ht="15.75" customHeight="1" x14ac:dyDescent="0.35">
      <c r="A98" s="3" t="str">
        <f t="shared" si="0"/>
        <v>lpg</v>
      </c>
      <c r="B98" s="3" t="str">
        <f t="array" ref="B98">IFERROR(INDEX(crosswalk!C:C,MATCH(D98,crosswalk!B:B,0)),"")</f>
        <v>cement and other nonmetallic minerals 239</v>
      </c>
      <c r="C98" s="3" t="s">
        <v>27</v>
      </c>
      <c r="D98" s="3" t="s">
        <v>57</v>
      </c>
      <c r="E98" s="3">
        <v>0</v>
      </c>
    </row>
    <row r="99" spans="1:5" ht="15.75" customHeight="1" x14ac:dyDescent="0.35">
      <c r="A99" s="3" t="str">
        <f t="shared" si="0"/>
        <v>lpg</v>
      </c>
      <c r="B99" s="3" t="str">
        <f t="array" ref="B99">IFERROR(INDEX(crosswalk!C:C,MATCH(D99,crosswalk!B:B,0)),"")</f>
        <v>chemicals 20</v>
      </c>
      <c r="C99" s="3" t="s">
        <v>27</v>
      </c>
      <c r="D99" s="3" t="s">
        <v>52</v>
      </c>
      <c r="E99" s="3">
        <v>0</v>
      </c>
    </row>
    <row r="100" spans="1:5" ht="15.75" customHeight="1" x14ac:dyDescent="0.35">
      <c r="A100" s="3" t="str">
        <f t="shared" si="0"/>
        <v>lpg</v>
      </c>
      <c r="B100" s="3" t="str">
        <f t="array" ref="B100">IFERROR(INDEX(crosswalk!C:C,MATCH(D100,crosswalk!B:B,0)),"")</f>
        <v>coal mining 05</v>
      </c>
      <c r="C100" s="3" t="s">
        <v>27</v>
      </c>
      <c r="D100" s="3" t="s">
        <v>79</v>
      </c>
      <c r="E100" s="3">
        <v>0</v>
      </c>
    </row>
    <row r="101" spans="1:5" ht="15.75" customHeight="1" x14ac:dyDescent="0.35">
      <c r="A101" s="3" t="str">
        <f t="shared" si="0"/>
        <v>lpg</v>
      </c>
      <c r="B101" s="3" t="str">
        <f t="array" ref="B101">IFERROR(INDEX(crosswalk!C:C,MATCH(D101,crosswalk!B:B,0)),"")</f>
        <v>construction 41T43</v>
      </c>
      <c r="C101" s="3" t="s">
        <v>27</v>
      </c>
      <c r="D101" s="3" t="s">
        <v>80</v>
      </c>
      <c r="E101" s="3">
        <v>0</v>
      </c>
    </row>
    <row r="102" spans="1:5" ht="15.75" customHeight="1" x14ac:dyDescent="0.35">
      <c r="A102" s="3" t="str">
        <f t="shared" si="0"/>
        <v>lpg</v>
      </c>
      <c r="B102" s="3" t="str">
        <f t="array" ref="B102">IFERROR(INDEX(crosswalk!C:C,MATCH(D102,crosswalk!B:B,0)),"")</f>
        <v>energy pipelines and gas processing 352T353</v>
      </c>
      <c r="C102" s="3" t="s">
        <v>27</v>
      </c>
      <c r="D102" s="3" t="s">
        <v>81</v>
      </c>
      <c r="E102" s="3">
        <v>0</v>
      </c>
    </row>
    <row r="103" spans="1:5" ht="15.75" customHeight="1" x14ac:dyDescent="0.35">
      <c r="A103" s="3" t="str">
        <f t="shared" si="0"/>
        <v>lpg</v>
      </c>
      <c r="B103" s="3" t="str">
        <f t="array" ref="B103">IFERROR(INDEX(crosswalk!C:C,MATCH(D103,crosswalk!B:B,0)),"")</f>
        <v>food beverage and tobacco 10T12</v>
      </c>
      <c r="C103" s="3" t="s">
        <v>27</v>
      </c>
      <c r="D103" s="3" t="s">
        <v>37</v>
      </c>
      <c r="E103" s="3">
        <v>0</v>
      </c>
    </row>
    <row r="104" spans="1:5" ht="15.75" customHeight="1" x14ac:dyDescent="0.35">
      <c r="A104" s="3" t="str">
        <f t="shared" si="0"/>
        <v>lpg</v>
      </c>
      <c r="B104" s="3" t="str">
        <f t="array" ref="B104">IFERROR(INDEX(crosswalk!C:C,MATCH(D104,crosswalk!B:B,0)),"")</f>
        <v>iron and steel 241</v>
      </c>
      <c r="C104" s="3" t="s">
        <v>27</v>
      </c>
      <c r="D104" s="3" t="s">
        <v>59</v>
      </c>
      <c r="E104" s="3">
        <v>0</v>
      </c>
    </row>
    <row r="105" spans="1:5" ht="15.75" customHeight="1" x14ac:dyDescent="0.35">
      <c r="A105" s="3" t="str">
        <f t="shared" si="0"/>
        <v>lpg</v>
      </c>
      <c r="B105" s="3" t="str">
        <f t="array" ref="B105">IFERROR(INDEX(crosswalk!C:C,MATCH(D105,crosswalk!B:B,0)),"")</f>
        <v>metal products except machinery and vehicles 25</v>
      </c>
      <c r="C105" s="3" t="s">
        <v>27</v>
      </c>
      <c r="D105" s="3" t="s">
        <v>61</v>
      </c>
      <c r="E105" s="3">
        <v>0</v>
      </c>
    </row>
    <row r="106" spans="1:5" ht="15.75" customHeight="1" x14ac:dyDescent="0.35">
      <c r="A106" s="3" t="str">
        <f t="shared" si="0"/>
        <v>lpg</v>
      </c>
      <c r="B106" s="3" t="str">
        <f t="array" ref="B106">IFERROR(INDEX(crosswalk!C:C,MATCH(D106,crosswalk!B:B,0)),"")</f>
        <v>oil and gas extraction 06</v>
      </c>
      <c r="C106" s="3" t="s">
        <v>27</v>
      </c>
      <c r="D106" s="3" t="s">
        <v>83</v>
      </c>
      <c r="E106" s="3">
        <v>0</v>
      </c>
    </row>
    <row r="107" spans="1:5" ht="15.75" customHeight="1" x14ac:dyDescent="0.35">
      <c r="A107" s="3" t="str">
        <f t="shared" si="0"/>
        <v>lpg</v>
      </c>
      <c r="B107" s="3" t="str">
        <f t="array" ref="B107">IFERROR(INDEX(crosswalk!C:C,MATCH(D107,crosswalk!B:B,0)),"")</f>
        <v>other manufacturing 31T33</v>
      </c>
      <c r="C107" s="3" t="s">
        <v>27</v>
      </c>
      <c r="D107" s="3" t="s">
        <v>54</v>
      </c>
      <c r="E107" s="3">
        <v>0</v>
      </c>
    </row>
    <row r="108" spans="1:5" ht="15.75" customHeight="1" x14ac:dyDescent="0.35">
      <c r="A108" s="3" t="str">
        <f t="shared" si="0"/>
        <v>lpg</v>
      </c>
      <c r="B108" s="3" t="str">
        <f t="array" ref="B108">IFERROR(INDEX(crosswalk!C:C,MATCH(D108,crosswalk!B:B,0)),"")</f>
        <v>other metals 242</v>
      </c>
      <c r="C108" s="3" t="s">
        <v>27</v>
      </c>
      <c r="D108" s="3" t="s">
        <v>84</v>
      </c>
      <c r="E108" s="3">
        <v>0</v>
      </c>
    </row>
    <row r="109" spans="1:5" ht="15.75" customHeight="1" x14ac:dyDescent="0.35">
      <c r="A109" s="3" t="str">
        <f t="shared" si="0"/>
        <v>lpg</v>
      </c>
      <c r="B109" s="3" t="str">
        <f t="array" ref="B109">IFERROR(INDEX(crosswalk!C:C,MATCH(D109,crosswalk!B:B,0)),"")</f>
        <v>other mining and quarrying 07T08</v>
      </c>
      <c r="C109" s="3" t="s">
        <v>27</v>
      </c>
      <c r="D109" s="3" t="s">
        <v>85</v>
      </c>
      <c r="E109" s="3">
        <v>0</v>
      </c>
    </row>
    <row r="110" spans="1:5" ht="15.75" customHeight="1" x14ac:dyDescent="0.35">
      <c r="A110" s="3" t="str">
        <f t="shared" si="0"/>
        <v>lpg</v>
      </c>
      <c r="B110" s="3" t="str">
        <f t="array" ref="B110">IFERROR(INDEX(crosswalk!C:C,MATCH(D110,crosswalk!B:B,0)),"")</f>
        <v>pulp paper and printing 17T18</v>
      </c>
      <c r="C110" s="3" t="s">
        <v>27</v>
      </c>
      <c r="D110" s="3" t="s">
        <v>47</v>
      </c>
      <c r="E110" s="3">
        <v>0</v>
      </c>
    </row>
    <row r="111" spans="1:5" ht="15.75" customHeight="1" x14ac:dyDescent="0.35">
      <c r="A111" s="3" t="str">
        <f t="shared" si="0"/>
        <v>lpg</v>
      </c>
      <c r="B111" s="3" t="str">
        <f t="array" ref="B111">IFERROR(INDEX(crosswalk!C:C,MATCH(D111,crosswalk!B:B,0)),"")</f>
        <v>refined petroleum and coke 19</v>
      </c>
      <c r="C111" s="3" t="s">
        <v>27</v>
      </c>
      <c r="D111" s="3" t="s">
        <v>50</v>
      </c>
      <c r="E111" s="3">
        <v>0</v>
      </c>
    </row>
    <row r="112" spans="1:5" ht="15.75" customHeight="1" x14ac:dyDescent="0.35">
      <c r="A112" s="3" t="str">
        <f t="shared" si="0"/>
        <v>lpg</v>
      </c>
      <c r="B112" s="3" t="str">
        <f t="array" ref="B112">IFERROR(INDEX(crosswalk!C:C,MATCH(D112,crosswalk!B:B,0)),"")</f>
        <v>road vehicles 29</v>
      </c>
      <c r="C112" s="3" t="s">
        <v>27</v>
      </c>
      <c r="D112" s="3" t="s">
        <v>66</v>
      </c>
      <c r="E112" s="3">
        <v>0</v>
      </c>
    </row>
    <row r="113" spans="1:5" ht="15.75" customHeight="1" x14ac:dyDescent="0.35">
      <c r="A113" s="3" t="str">
        <f t="shared" si="0"/>
        <v>lpg</v>
      </c>
      <c r="B113" s="3" t="str">
        <f t="array" ref="B113">IFERROR(INDEX(crosswalk!C:C,MATCH(D113,crosswalk!B:B,0)),"")</f>
        <v>textiles apparel and leather 13T15</v>
      </c>
      <c r="C113" s="3" t="s">
        <v>27</v>
      </c>
      <c r="D113" s="3" t="s">
        <v>41</v>
      </c>
      <c r="E113" s="3">
        <v>0</v>
      </c>
    </row>
    <row r="114" spans="1:5" ht="15.75" customHeight="1" x14ac:dyDescent="0.35">
      <c r="A114" s="3" t="str">
        <f t="shared" si="0"/>
        <v>lpg</v>
      </c>
      <c r="B114" s="3" t="str">
        <f t="array" ref="B114">IFERROR(INDEX(crosswalk!C:C,MATCH(D114,crosswalk!B:B,0)),"")</f>
        <v>wood products 16</v>
      </c>
      <c r="C114" s="3" t="s">
        <v>27</v>
      </c>
      <c r="D114" s="3" t="s">
        <v>45</v>
      </c>
      <c r="E114" s="3">
        <v>0</v>
      </c>
    </row>
    <row r="115" spans="1:5" ht="15.75" customHeight="1" x14ac:dyDescent="0.35">
      <c r="A115" s="3">
        <f t="shared" si="0"/>
        <v>0</v>
      </c>
      <c r="B115" s="3" t="str">
        <f t="array" ref="B115">IFERROR(INDEX(crosswalk!C:C,MATCH(D115,crosswalk!B:B,0)),"")</f>
        <v/>
      </c>
    </row>
    <row r="116" spans="1:5" ht="15.75" customHeight="1" x14ac:dyDescent="0.35">
      <c r="A116" s="3" t="str">
        <f t="shared" si="0"/>
        <v>residual fuel oil</v>
      </c>
      <c r="B116" s="3" t="str">
        <f t="array" ref="B116">IFERROR(INDEX(crosswalk!C:C,MATCH(D116,crosswalk!B:B,0)),"")</f>
        <v>agriculture and forestry 01T03</v>
      </c>
      <c r="C116" s="3" t="s">
        <v>89</v>
      </c>
      <c r="D116" s="3" t="s">
        <v>78</v>
      </c>
      <c r="E116" s="3">
        <v>0</v>
      </c>
    </row>
    <row r="117" spans="1:5" ht="15.75" customHeight="1" x14ac:dyDescent="0.35">
      <c r="A117" s="3" t="str">
        <f t="shared" si="0"/>
        <v>residual fuel oil</v>
      </c>
      <c r="B117" s="3" t="str">
        <f t="array" ref="B117">IFERROR(INDEX(crosswalk!C:C,MATCH(D117,crosswalk!B:B,0)),"")</f>
        <v>cement and other nonmetallic minerals 239</v>
      </c>
      <c r="C117" s="3" t="s">
        <v>89</v>
      </c>
      <c r="D117" s="3" t="s">
        <v>57</v>
      </c>
      <c r="E117" s="3">
        <v>0</v>
      </c>
    </row>
    <row r="118" spans="1:5" ht="15.75" customHeight="1" x14ac:dyDescent="0.35">
      <c r="A118" s="3" t="str">
        <f t="shared" si="0"/>
        <v>residual fuel oil</v>
      </c>
      <c r="B118" s="3" t="str">
        <f t="array" ref="B118">IFERROR(INDEX(crosswalk!C:C,MATCH(D118,crosswalk!B:B,0)),"")</f>
        <v>chemicals 20</v>
      </c>
      <c r="C118" s="3" t="s">
        <v>89</v>
      </c>
      <c r="D118" s="3" t="s">
        <v>52</v>
      </c>
      <c r="E118" s="3">
        <v>0</v>
      </c>
    </row>
    <row r="119" spans="1:5" ht="15.75" customHeight="1" x14ac:dyDescent="0.35">
      <c r="A119" s="3" t="str">
        <f t="shared" si="0"/>
        <v>residual fuel oil</v>
      </c>
      <c r="B119" s="3" t="str">
        <f t="array" ref="B119">IFERROR(INDEX(crosswalk!C:C,MATCH(D119,crosswalk!B:B,0)),"")</f>
        <v>coal mining 05</v>
      </c>
      <c r="C119" s="3" t="s">
        <v>89</v>
      </c>
      <c r="D119" s="3" t="s">
        <v>79</v>
      </c>
      <c r="E119" s="3">
        <v>0</v>
      </c>
    </row>
    <row r="120" spans="1:5" ht="15.75" customHeight="1" x14ac:dyDescent="0.35">
      <c r="A120" s="3" t="str">
        <f t="shared" si="0"/>
        <v>residual fuel oil</v>
      </c>
      <c r="B120" s="3" t="str">
        <f t="array" ref="B120">IFERROR(INDEX(crosswalk!C:C,MATCH(D120,crosswalk!B:B,0)),"")</f>
        <v>construction 41T43</v>
      </c>
      <c r="C120" s="3" t="s">
        <v>89</v>
      </c>
      <c r="D120" s="3" t="s">
        <v>80</v>
      </c>
      <c r="E120" s="3">
        <v>0</v>
      </c>
    </row>
    <row r="121" spans="1:5" ht="15.75" customHeight="1" x14ac:dyDescent="0.35">
      <c r="A121" s="3" t="str">
        <f t="shared" si="0"/>
        <v>residual fuel oil</v>
      </c>
      <c r="B121" s="3" t="str">
        <f t="array" ref="B121">IFERROR(INDEX(crosswalk!C:C,MATCH(D121,crosswalk!B:B,0)),"")</f>
        <v>energy pipelines and gas processing 352T353</v>
      </c>
      <c r="C121" s="3" t="s">
        <v>89</v>
      </c>
      <c r="D121" s="3" t="s">
        <v>81</v>
      </c>
      <c r="E121" s="3">
        <v>0</v>
      </c>
    </row>
    <row r="122" spans="1:5" ht="15.75" customHeight="1" x14ac:dyDescent="0.35">
      <c r="A122" s="3" t="str">
        <f t="shared" si="0"/>
        <v>residual fuel oil</v>
      </c>
      <c r="B122" s="3" t="str">
        <f t="array" ref="B122">IFERROR(INDEX(crosswalk!C:C,MATCH(D122,crosswalk!B:B,0)),"")</f>
        <v>food beverage and tobacco 10T12</v>
      </c>
      <c r="C122" s="3" t="s">
        <v>89</v>
      </c>
      <c r="D122" s="3" t="s">
        <v>37</v>
      </c>
      <c r="E122" s="3">
        <v>0</v>
      </c>
    </row>
    <row r="123" spans="1:5" ht="15.75" customHeight="1" x14ac:dyDescent="0.35">
      <c r="A123" s="3" t="str">
        <f t="shared" si="0"/>
        <v>residual fuel oil</v>
      </c>
      <c r="B123" s="3" t="str">
        <f t="array" ref="B123">IFERROR(INDEX(crosswalk!C:C,MATCH(D123,crosswalk!B:B,0)),"")</f>
        <v>iron and steel 241</v>
      </c>
      <c r="C123" s="3" t="s">
        <v>89</v>
      </c>
      <c r="D123" s="3" t="s">
        <v>59</v>
      </c>
      <c r="E123" s="3">
        <v>0</v>
      </c>
    </row>
    <row r="124" spans="1:5" ht="15.75" customHeight="1" x14ac:dyDescent="0.35">
      <c r="A124" s="3" t="str">
        <f t="shared" si="0"/>
        <v>residual fuel oil</v>
      </c>
      <c r="B124" s="3" t="str">
        <f t="array" ref="B124">IFERROR(INDEX(crosswalk!C:C,MATCH(D124,crosswalk!B:B,0)),"")</f>
        <v>metal products except machinery and vehicles 25</v>
      </c>
      <c r="C124" s="3" t="s">
        <v>89</v>
      </c>
      <c r="D124" s="3" t="s">
        <v>61</v>
      </c>
      <c r="E124" s="3">
        <v>0</v>
      </c>
    </row>
    <row r="125" spans="1:5" ht="15.75" customHeight="1" x14ac:dyDescent="0.35">
      <c r="A125" s="3" t="str">
        <f t="shared" si="0"/>
        <v>residual fuel oil</v>
      </c>
      <c r="B125" s="3" t="str">
        <f t="array" ref="B125">IFERROR(INDEX(crosswalk!C:C,MATCH(D125,crosswalk!B:B,0)),"")</f>
        <v>oil and gas extraction 06</v>
      </c>
      <c r="C125" s="3" t="s">
        <v>89</v>
      </c>
      <c r="D125" s="3" t="s">
        <v>83</v>
      </c>
      <c r="E125" s="3">
        <v>0</v>
      </c>
    </row>
    <row r="126" spans="1:5" ht="15.75" customHeight="1" x14ac:dyDescent="0.35">
      <c r="A126" s="3" t="str">
        <f t="shared" si="0"/>
        <v>residual fuel oil</v>
      </c>
      <c r="B126" s="3" t="str">
        <f t="array" ref="B126">IFERROR(INDEX(crosswalk!C:C,MATCH(D126,crosswalk!B:B,0)),"")</f>
        <v>other manufacturing 31T33</v>
      </c>
      <c r="C126" s="3" t="s">
        <v>89</v>
      </c>
      <c r="D126" s="3" t="s">
        <v>54</v>
      </c>
      <c r="E126" s="3">
        <v>0</v>
      </c>
    </row>
    <row r="127" spans="1:5" ht="15.75" customHeight="1" x14ac:dyDescent="0.35">
      <c r="A127" s="3" t="str">
        <f t="shared" si="0"/>
        <v>residual fuel oil</v>
      </c>
      <c r="B127" s="3" t="str">
        <f t="array" ref="B127">IFERROR(INDEX(crosswalk!C:C,MATCH(D127,crosswalk!B:B,0)),"")</f>
        <v>other metals 242</v>
      </c>
      <c r="C127" s="3" t="s">
        <v>89</v>
      </c>
      <c r="D127" s="3" t="s">
        <v>84</v>
      </c>
      <c r="E127" s="3">
        <v>0</v>
      </c>
    </row>
    <row r="128" spans="1:5" ht="15.75" customHeight="1" x14ac:dyDescent="0.35">
      <c r="A128" s="3" t="str">
        <f t="shared" si="0"/>
        <v>residual fuel oil</v>
      </c>
      <c r="B128" s="3" t="str">
        <f t="array" ref="B128">IFERROR(INDEX(crosswalk!C:C,MATCH(D128,crosswalk!B:B,0)),"")</f>
        <v>other mining and quarrying 07T08</v>
      </c>
      <c r="C128" s="3" t="s">
        <v>89</v>
      </c>
      <c r="D128" s="3" t="s">
        <v>85</v>
      </c>
      <c r="E128" s="3">
        <v>0</v>
      </c>
    </row>
    <row r="129" spans="1:5" ht="15.75" customHeight="1" x14ac:dyDescent="0.35">
      <c r="A129" s="3" t="str">
        <f t="shared" si="0"/>
        <v>residual fuel oil</v>
      </c>
      <c r="B129" s="3" t="str">
        <f t="array" ref="B129">IFERROR(INDEX(crosswalk!C:C,MATCH(D129,crosswalk!B:B,0)),"")</f>
        <v>pulp paper and printing 17T18</v>
      </c>
      <c r="C129" s="3" t="s">
        <v>89</v>
      </c>
      <c r="D129" s="3" t="s">
        <v>47</v>
      </c>
      <c r="E129" s="3">
        <v>0</v>
      </c>
    </row>
    <row r="130" spans="1:5" ht="15.75" customHeight="1" x14ac:dyDescent="0.35">
      <c r="A130" s="3" t="str">
        <f t="shared" si="0"/>
        <v>residual fuel oil</v>
      </c>
      <c r="B130" s="3" t="str">
        <f t="array" ref="B130">IFERROR(INDEX(crosswalk!C:C,MATCH(D130,crosswalk!B:B,0)),"")</f>
        <v>refined petroleum and coke 19</v>
      </c>
      <c r="C130" s="3" t="s">
        <v>89</v>
      </c>
      <c r="D130" s="3" t="s">
        <v>50</v>
      </c>
      <c r="E130" s="3">
        <v>0</v>
      </c>
    </row>
    <row r="131" spans="1:5" ht="15.75" customHeight="1" x14ac:dyDescent="0.35">
      <c r="A131" s="3" t="str">
        <f t="shared" si="0"/>
        <v>residual fuel oil</v>
      </c>
      <c r="B131" s="3" t="str">
        <f t="array" ref="B131">IFERROR(INDEX(crosswalk!C:C,MATCH(D131,crosswalk!B:B,0)),"")</f>
        <v>road vehicles 29</v>
      </c>
      <c r="C131" s="3" t="s">
        <v>89</v>
      </c>
      <c r="D131" s="3" t="s">
        <v>66</v>
      </c>
      <c r="E131" s="3">
        <v>0</v>
      </c>
    </row>
    <row r="132" spans="1:5" ht="15.75" customHeight="1" x14ac:dyDescent="0.35">
      <c r="A132" s="3" t="str">
        <f t="shared" si="0"/>
        <v>residual fuel oil</v>
      </c>
      <c r="B132" s="3" t="str">
        <f t="array" ref="B132">IFERROR(INDEX(crosswalk!C:C,MATCH(D132,crosswalk!B:B,0)),"")</f>
        <v>textiles apparel and leather 13T15</v>
      </c>
      <c r="C132" s="3" t="s">
        <v>89</v>
      </c>
      <c r="D132" s="3" t="s">
        <v>41</v>
      </c>
      <c r="E132" s="3">
        <v>0</v>
      </c>
    </row>
    <row r="133" spans="1:5" ht="15.75" customHeight="1" x14ac:dyDescent="0.35">
      <c r="A133" s="3" t="str">
        <f t="shared" si="0"/>
        <v>residual fuel oil</v>
      </c>
      <c r="B133" s="3" t="str">
        <f t="array" ref="B133">IFERROR(INDEX(crosswalk!C:C,MATCH(D133,crosswalk!B:B,0)),"")</f>
        <v>wood products 16</v>
      </c>
      <c r="C133" s="3" t="s">
        <v>89</v>
      </c>
      <c r="D133" s="3" t="s">
        <v>45</v>
      </c>
      <c r="E133" s="3">
        <v>0</v>
      </c>
    </row>
    <row r="134" spans="1:5" ht="15.75" customHeight="1" x14ac:dyDescent="0.35">
      <c r="A134" s="3">
        <f t="shared" si="0"/>
        <v>0</v>
      </c>
      <c r="B134" s="3" t="str">
        <f t="array" ref="B134">IFERROR(INDEX(crosswalk!C:C,MATCH(D134,crosswalk!B:B,0)),"")</f>
        <v/>
      </c>
    </row>
    <row r="135" spans="1:5" ht="15.75" customHeight="1" x14ac:dyDescent="0.35">
      <c r="A135" s="3">
        <f t="shared" si="0"/>
        <v>0</v>
      </c>
      <c r="B135" s="3" t="str">
        <f t="array" ref="B135">IFERROR(INDEX(crosswalk!C:C,MATCH(D135,crosswalk!B:B,0)),"")</f>
        <v/>
      </c>
    </row>
    <row r="136" spans="1:5" ht="15.75" customHeight="1" x14ac:dyDescent="0.35">
      <c r="A136" s="3" t="str">
        <f t="shared" si="0"/>
        <v>electricity</v>
      </c>
      <c r="B136" s="3" t="str">
        <f t="array" ref="B136">IFERROR(INDEX(crosswalk!C:C,MATCH(D136,crosswalk!B:B,0)),"")</f>
        <v>agriculture and forestry 01T03</v>
      </c>
      <c r="C136" s="3" t="s">
        <v>28</v>
      </c>
      <c r="D136" s="3" t="s">
        <v>78</v>
      </c>
      <c r="E136" s="3">
        <v>0</v>
      </c>
    </row>
    <row r="137" spans="1:5" ht="15.75" customHeight="1" x14ac:dyDescent="0.35">
      <c r="A137" s="3" t="str">
        <f t="shared" si="0"/>
        <v>electricity</v>
      </c>
      <c r="B137" s="3" t="str">
        <f t="array" ref="B137">IFERROR(INDEX(crosswalk!C:C,MATCH(D137,crosswalk!B:B,0)),"")</f>
        <v>cement and other nonmetallic minerals 239</v>
      </c>
      <c r="C137" s="3" t="s">
        <v>28</v>
      </c>
      <c r="D137" s="3" t="s">
        <v>57</v>
      </c>
      <c r="E137" s="3">
        <v>0</v>
      </c>
    </row>
    <row r="138" spans="1:5" ht="15.75" customHeight="1" x14ac:dyDescent="0.35">
      <c r="A138" s="3" t="str">
        <f t="shared" si="0"/>
        <v>electricity</v>
      </c>
      <c r="B138" s="3" t="str">
        <f t="array" ref="B138">IFERROR(INDEX(crosswalk!C:C,MATCH(D138,crosswalk!B:B,0)),"")</f>
        <v>chemicals 20</v>
      </c>
      <c r="C138" s="3" t="s">
        <v>28</v>
      </c>
      <c r="D138" s="3" t="s">
        <v>52</v>
      </c>
      <c r="E138" s="3">
        <v>0</v>
      </c>
    </row>
    <row r="139" spans="1:5" ht="15.75" customHeight="1" x14ac:dyDescent="0.35">
      <c r="A139" s="3" t="str">
        <f t="shared" si="0"/>
        <v>electricity</v>
      </c>
      <c r="B139" s="3" t="str">
        <f t="array" ref="B139">IFERROR(INDEX(crosswalk!C:C,MATCH(D139,crosswalk!B:B,0)),"")</f>
        <v>coal mining 05</v>
      </c>
      <c r="C139" s="3" t="s">
        <v>28</v>
      </c>
      <c r="D139" s="3" t="s">
        <v>79</v>
      </c>
      <c r="E139" s="3">
        <v>0</v>
      </c>
    </row>
    <row r="140" spans="1:5" ht="15.75" customHeight="1" x14ac:dyDescent="0.35">
      <c r="A140" s="3" t="str">
        <f t="shared" si="0"/>
        <v>electricity</v>
      </c>
      <c r="B140" s="3" t="str">
        <f t="array" ref="B140">IFERROR(INDEX(crosswalk!C:C,MATCH(D140,crosswalk!B:B,0)),"")</f>
        <v>construction 41T43</v>
      </c>
      <c r="C140" s="3" t="s">
        <v>28</v>
      </c>
      <c r="D140" s="3" t="s">
        <v>80</v>
      </c>
      <c r="E140" s="3">
        <v>0</v>
      </c>
    </row>
    <row r="141" spans="1:5" ht="15.75" customHeight="1" x14ac:dyDescent="0.35">
      <c r="A141" s="3" t="str">
        <f t="shared" si="0"/>
        <v>electricity</v>
      </c>
      <c r="B141" s="3" t="str">
        <f t="array" ref="B141">IFERROR(INDEX(crosswalk!C:C,MATCH(D141,crosswalk!B:B,0)),"")</f>
        <v>energy pipelines and gas processing 352T353</v>
      </c>
      <c r="C141" s="3" t="s">
        <v>28</v>
      </c>
      <c r="D141" s="3" t="s">
        <v>81</v>
      </c>
      <c r="E141" s="3">
        <v>0</v>
      </c>
    </row>
    <row r="142" spans="1:5" ht="15.75" customHeight="1" x14ac:dyDescent="0.35">
      <c r="A142" s="3" t="str">
        <f t="shared" si="0"/>
        <v>electricity</v>
      </c>
      <c r="B142" s="3" t="str">
        <f t="array" ref="B142">IFERROR(INDEX(crosswalk!C:C,MATCH(D142,crosswalk!B:B,0)),"")</f>
        <v>food beverage and tobacco 10T12</v>
      </c>
      <c r="C142" s="3" t="s">
        <v>28</v>
      </c>
      <c r="D142" s="3" t="s">
        <v>37</v>
      </c>
      <c r="E142" s="3">
        <v>0</v>
      </c>
    </row>
    <row r="143" spans="1:5" ht="15.75" customHeight="1" x14ac:dyDescent="0.35">
      <c r="A143" s="3" t="str">
        <f t="shared" si="0"/>
        <v>electricity</v>
      </c>
      <c r="B143" s="3" t="str">
        <f t="array" ref="B143">IFERROR(INDEX(crosswalk!C:C,MATCH(D143,crosswalk!B:B,0)),"")</f>
        <v>iron and steel 241</v>
      </c>
      <c r="C143" s="3" t="s">
        <v>28</v>
      </c>
      <c r="D143" s="3" t="s">
        <v>59</v>
      </c>
      <c r="E143" s="3">
        <v>0</v>
      </c>
    </row>
    <row r="144" spans="1:5" ht="15.75" customHeight="1" x14ac:dyDescent="0.35">
      <c r="A144" s="3" t="str">
        <f t="shared" si="0"/>
        <v>electricity</v>
      </c>
      <c r="B144" s="3" t="str">
        <f t="array" ref="B144">IFERROR(INDEX(crosswalk!C:C,MATCH(D144,crosswalk!B:B,0)),"")</f>
        <v>metal products except machinery and vehicles 25</v>
      </c>
      <c r="C144" s="3" t="s">
        <v>28</v>
      </c>
      <c r="D144" s="3" t="s">
        <v>61</v>
      </c>
      <c r="E144" s="3">
        <v>0</v>
      </c>
    </row>
    <row r="145" spans="1:5" ht="15.75" customHeight="1" x14ac:dyDescent="0.35">
      <c r="A145" s="3" t="str">
        <f t="shared" si="0"/>
        <v>electricity</v>
      </c>
      <c r="B145" s="3" t="str">
        <f t="array" ref="B145">IFERROR(INDEX(crosswalk!C:C,MATCH(D145,crosswalk!B:B,0)),"")</f>
        <v>oil and gas extraction 06</v>
      </c>
      <c r="C145" s="3" t="s">
        <v>28</v>
      </c>
      <c r="D145" s="3" t="s">
        <v>83</v>
      </c>
      <c r="E145" s="3">
        <v>0</v>
      </c>
    </row>
    <row r="146" spans="1:5" ht="15.75" customHeight="1" x14ac:dyDescent="0.35">
      <c r="A146" s="3" t="str">
        <f t="shared" si="0"/>
        <v>electricity</v>
      </c>
      <c r="B146" s="3" t="str">
        <f t="array" ref="B146">IFERROR(INDEX(crosswalk!C:C,MATCH(D146,crosswalk!B:B,0)),"")</f>
        <v>other manufacturing 31T33</v>
      </c>
      <c r="C146" s="3" t="s">
        <v>28</v>
      </c>
      <c r="D146" s="3" t="s">
        <v>54</v>
      </c>
      <c r="E146" s="3">
        <v>0</v>
      </c>
    </row>
    <row r="147" spans="1:5" ht="15.75" customHeight="1" x14ac:dyDescent="0.35">
      <c r="A147" s="3" t="str">
        <f t="shared" si="0"/>
        <v>electricity</v>
      </c>
      <c r="B147" s="3" t="str">
        <f t="array" ref="B147">IFERROR(INDEX(crosswalk!C:C,MATCH(D147,crosswalk!B:B,0)),"")</f>
        <v>other metals 242</v>
      </c>
      <c r="C147" s="3" t="s">
        <v>28</v>
      </c>
      <c r="D147" s="3" t="s">
        <v>84</v>
      </c>
      <c r="E147" s="3">
        <v>0</v>
      </c>
    </row>
    <row r="148" spans="1:5" ht="15.75" customHeight="1" x14ac:dyDescent="0.35">
      <c r="A148" s="3" t="str">
        <f t="shared" si="0"/>
        <v>electricity</v>
      </c>
      <c r="B148" s="3" t="str">
        <f t="array" ref="B148">IFERROR(INDEX(crosswalk!C:C,MATCH(D148,crosswalk!B:B,0)),"")</f>
        <v>other mining and quarrying 07T08</v>
      </c>
      <c r="C148" s="3" t="s">
        <v>28</v>
      </c>
      <c r="D148" s="3" t="s">
        <v>85</v>
      </c>
      <c r="E148" s="3">
        <v>0</v>
      </c>
    </row>
    <row r="149" spans="1:5" ht="15.75" customHeight="1" x14ac:dyDescent="0.35">
      <c r="A149" s="3" t="str">
        <f t="shared" si="0"/>
        <v>electricity</v>
      </c>
      <c r="B149" s="3" t="str">
        <f t="array" ref="B149">IFERROR(INDEX(crosswalk!C:C,MATCH(D149,crosswalk!B:B,0)),"")</f>
        <v>pulp paper and printing 17T18</v>
      </c>
      <c r="C149" s="3" t="s">
        <v>28</v>
      </c>
      <c r="D149" s="3" t="s">
        <v>47</v>
      </c>
      <c r="E149" s="3">
        <v>0</v>
      </c>
    </row>
    <row r="150" spans="1:5" ht="15.75" customHeight="1" x14ac:dyDescent="0.35">
      <c r="A150" s="3" t="str">
        <f t="shared" si="0"/>
        <v>electricity</v>
      </c>
      <c r="B150" s="3" t="str">
        <f t="array" ref="B150">IFERROR(INDEX(crosswalk!C:C,MATCH(D150,crosswalk!B:B,0)),"")</f>
        <v>refined petroleum and coke 19</v>
      </c>
      <c r="C150" s="3" t="s">
        <v>28</v>
      </c>
      <c r="D150" s="3" t="s">
        <v>50</v>
      </c>
      <c r="E150" s="3">
        <v>0</v>
      </c>
    </row>
    <row r="151" spans="1:5" ht="15.75" customHeight="1" x14ac:dyDescent="0.35">
      <c r="A151" s="3" t="str">
        <f t="shared" si="0"/>
        <v>electricity</v>
      </c>
      <c r="B151" s="3" t="str">
        <f t="array" ref="B151">IFERROR(INDEX(crosswalk!C:C,MATCH(D151,crosswalk!B:B,0)),"")</f>
        <v>road vehicles 29</v>
      </c>
      <c r="C151" s="3" t="s">
        <v>28</v>
      </c>
      <c r="D151" s="3" t="s">
        <v>66</v>
      </c>
      <c r="E151" s="3">
        <v>0</v>
      </c>
    </row>
    <row r="152" spans="1:5" ht="15.75" customHeight="1" x14ac:dyDescent="0.35">
      <c r="A152" s="3" t="str">
        <f t="shared" si="0"/>
        <v>electricity</v>
      </c>
      <c r="B152" s="3" t="str">
        <f t="array" ref="B152">IFERROR(INDEX(crosswalk!C:C,MATCH(D152,crosswalk!B:B,0)),"")</f>
        <v>textiles apparel and leather 13T15</v>
      </c>
      <c r="C152" s="3" t="s">
        <v>28</v>
      </c>
      <c r="D152" s="3" t="s">
        <v>41</v>
      </c>
      <c r="E152" s="3">
        <v>0</v>
      </c>
    </row>
    <row r="153" spans="1:5" ht="15.75" customHeight="1" x14ac:dyDescent="0.35">
      <c r="A153" s="3" t="str">
        <f t="shared" si="0"/>
        <v>electricity</v>
      </c>
      <c r="B153" s="3" t="str">
        <f t="array" ref="B153">IFERROR(INDEX(crosswalk!C:C,MATCH(D153,crosswalk!B:B,0)),"")</f>
        <v>wood products 16</v>
      </c>
      <c r="C153" s="3" t="s">
        <v>28</v>
      </c>
      <c r="D153" s="3" t="s">
        <v>45</v>
      </c>
      <c r="E153" s="3">
        <v>0</v>
      </c>
    </row>
    <row r="154" spans="1:5" ht="15.75" customHeight="1" x14ac:dyDescent="0.35"/>
    <row r="155" spans="1:5" ht="15.75" customHeight="1" x14ac:dyDescent="0.35"/>
    <row r="156" spans="1:5" ht="15.75" customHeight="1" x14ac:dyDescent="0.35"/>
    <row r="157" spans="1:5" ht="15.75" customHeight="1" x14ac:dyDescent="0.35"/>
    <row r="158" spans="1:5" ht="15.75" customHeight="1" x14ac:dyDescent="0.35"/>
    <row r="159" spans="1:5" ht="15.75" customHeight="1" x14ac:dyDescent="0.35"/>
    <row r="160" spans="1:5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563-3757-4FFF-AACD-1AACE6FAFFFA}">
  <sheetPr>
    <tabColor theme="3"/>
  </sheetPr>
  <dimension ref="A1:AS22"/>
  <sheetViews>
    <sheetView workbookViewId="0">
      <selection activeCell="A49" sqref="A49"/>
    </sheetView>
    <sheetView workbookViewId="1"/>
  </sheetViews>
  <sheetFormatPr defaultColWidth="8.6328125" defaultRowHeight="14.5" x14ac:dyDescent="0.35"/>
  <cols>
    <col min="1" max="1" width="36.36328125" style="92" customWidth="1"/>
    <col min="2" max="35" width="13" style="92" customWidth="1"/>
    <col min="36" max="16384" width="8.6328125" style="92"/>
  </cols>
  <sheetData>
    <row r="1" spans="1:45" x14ac:dyDescent="0.35">
      <c r="A1" s="89" t="s">
        <v>219</v>
      </c>
      <c r="B1" s="90">
        <v>2017</v>
      </c>
      <c r="C1" s="91">
        <v>2018</v>
      </c>
      <c r="D1" s="90">
        <v>2019</v>
      </c>
      <c r="E1" s="91">
        <v>2020</v>
      </c>
      <c r="F1" s="90">
        <v>2021</v>
      </c>
      <c r="G1" s="91">
        <v>2022</v>
      </c>
      <c r="H1" s="90">
        <v>2023</v>
      </c>
      <c r="I1" s="91">
        <v>2024</v>
      </c>
      <c r="J1" s="90">
        <v>2025</v>
      </c>
      <c r="K1" s="91">
        <v>2026</v>
      </c>
      <c r="L1" s="90">
        <v>2027</v>
      </c>
      <c r="M1" s="91">
        <v>2028</v>
      </c>
      <c r="N1" s="90">
        <v>2029</v>
      </c>
      <c r="O1" s="91">
        <v>2030</v>
      </c>
      <c r="P1" s="90">
        <v>2031</v>
      </c>
      <c r="Q1" s="91">
        <v>2032</v>
      </c>
      <c r="R1" s="90">
        <v>2033</v>
      </c>
      <c r="S1" s="91">
        <v>2034</v>
      </c>
      <c r="T1" s="90">
        <v>2035</v>
      </c>
      <c r="U1" s="91">
        <v>2036</v>
      </c>
      <c r="V1" s="90">
        <v>2037</v>
      </c>
      <c r="W1" s="91">
        <v>2038</v>
      </c>
      <c r="X1" s="90">
        <v>2039</v>
      </c>
      <c r="Y1" s="91">
        <v>2040</v>
      </c>
      <c r="Z1" s="90">
        <v>2041</v>
      </c>
      <c r="AA1" s="91">
        <v>2042</v>
      </c>
      <c r="AB1" s="90">
        <v>2043</v>
      </c>
      <c r="AC1" s="91">
        <v>2044</v>
      </c>
      <c r="AD1" s="90">
        <v>2045</v>
      </c>
      <c r="AE1" s="91">
        <v>2046</v>
      </c>
      <c r="AF1" s="90">
        <v>2047</v>
      </c>
      <c r="AG1" s="91">
        <v>2048</v>
      </c>
      <c r="AH1" s="90">
        <v>2049</v>
      </c>
      <c r="AI1" s="91">
        <v>2050</v>
      </c>
      <c r="AJ1" s="91">
        <v>2051</v>
      </c>
      <c r="AK1" s="91">
        <v>2052</v>
      </c>
      <c r="AL1" s="91">
        <v>2053</v>
      </c>
      <c r="AM1" s="91">
        <v>2054</v>
      </c>
      <c r="AN1" s="91">
        <v>2055</v>
      </c>
      <c r="AO1" s="91">
        <v>2056</v>
      </c>
      <c r="AP1" s="91">
        <v>2057</v>
      </c>
      <c r="AQ1" s="91">
        <v>2058</v>
      </c>
      <c r="AR1" s="91">
        <v>2059</v>
      </c>
      <c r="AS1" s="91">
        <v>2060</v>
      </c>
    </row>
    <row r="2" spans="1:45" x14ac:dyDescent="0.35">
      <c r="A2" s="89" t="s">
        <v>238</v>
      </c>
      <c r="B2" s="93">
        <v>0</v>
      </c>
      <c r="C2" s="93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3">
        <v>0</v>
      </c>
      <c r="X2" s="93">
        <v>0</v>
      </c>
      <c r="Y2" s="93">
        <v>0</v>
      </c>
      <c r="Z2" s="93">
        <v>0</v>
      </c>
      <c r="AA2" s="93">
        <v>0</v>
      </c>
      <c r="AB2" s="93">
        <v>0</v>
      </c>
      <c r="AC2" s="93">
        <v>0</v>
      </c>
      <c r="AD2" s="93">
        <v>0</v>
      </c>
      <c r="AE2" s="93">
        <v>0</v>
      </c>
      <c r="AF2" s="93">
        <v>0</v>
      </c>
      <c r="AG2" s="93">
        <v>0</v>
      </c>
      <c r="AH2" s="93">
        <v>0</v>
      </c>
      <c r="AI2" s="93">
        <v>0</v>
      </c>
      <c r="AJ2" s="93" cm="1">
        <f t="array" ref="AJ2">TREND(AE2:AI2,AE$1:AI$1,AJ$1)</f>
        <v>0</v>
      </c>
      <c r="AK2" s="93" cm="1">
        <f t="array" ref="AK2">TREND(AF2:AJ2,AF$1:AJ$1,AK$1)</f>
        <v>0</v>
      </c>
      <c r="AL2" s="93" cm="1">
        <f t="array" ref="AL2">TREND(AG2:AK2,AG$1:AK$1,AL$1)</f>
        <v>0</v>
      </c>
      <c r="AM2" s="93" cm="1">
        <f t="array" ref="AM2">TREND(AH2:AL2,AH$1:AL$1,AM$1)</f>
        <v>0</v>
      </c>
      <c r="AN2" s="93" cm="1">
        <f t="array" ref="AN2">TREND(AI2:AM2,AI$1:AM$1,AN$1)</f>
        <v>0</v>
      </c>
      <c r="AO2" s="93" cm="1">
        <f t="array" ref="AO2">TREND(AJ2:AN2,AJ$1:AN$1,AO$1)</f>
        <v>0</v>
      </c>
      <c r="AP2" s="93" cm="1">
        <f t="array" ref="AP2">TREND(AK2:AO2,AK$1:AO$1,AP$1)</f>
        <v>0</v>
      </c>
      <c r="AQ2" s="93" cm="1">
        <f t="array" ref="AQ2">TREND(AL2:AP2,AL$1:AP$1,AQ$1)</f>
        <v>0</v>
      </c>
      <c r="AR2" s="93" cm="1">
        <f t="array" ref="AR2">TREND(AM2:AQ2,AM$1:AQ$1,AR$1)</f>
        <v>0</v>
      </c>
      <c r="AS2" s="93" cm="1">
        <f t="array" ref="AS2">TREND(AN2:AR2,AN$1:AR$1,AS$1)</f>
        <v>0</v>
      </c>
    </row>
    <row r="3" spans="1:45" x14ac:dyDescent="0.35">
      <c r="A3" s="91" t="s">
        <v>239</v>
      </c>
      <c r="B3" s="93">
        <v>6.9332358891543296E+16</v>
      </c>
      <c r="C3" s="93">
        <v>6.9662954154100384E+16</v>
      </c>
      <c r="D3" s="93">
        <v>6.9993549416657472E+16</v>
      </c>
      <c r="E3" s="93">
        <v>7.032414467921456E+16</v>
      </c>
      <c r="F3" s="93">
        <v>7.0654739941771648E+16</v>
      </c>
      <c r="G3" s="93">
        <v>7.0985335204328736E+16</v>
      </c>
      <c r="H3" s="93">
        <v>7.1315930466885824E+16</v>
      </c>
      <c r="I3" s="93">
        <v>7.1646525729442912E+16</v>
      </c>
      <c r="J3" s="93">
        <v>7.1977120992E+16</v>
      </c>
      <c r="K3" s="93">
        <v>7.18824578872016E+16</v>
      </c>
      <c r="L3" s="93">
        <v>7.1787919281734176E+16</v>
      </c>
      <c r="M3" s="93">
        <v>7.169350501185832E+16</v>
      </c>
      <c r="N3" s="93">
        <v>7.1599214914049928E+16</v>
      </c>
      <c r="O3" s="93">
        <v>7.1505048825E+16</v>
      </c>
      <c r="P3" s="93">
        <v>7.1106307358774904E+16</v>
      </c>
      <c r="Q3" s="93">
        <v>7.0709789438432232E+16</v>
      </c>
      <c r="R3" s="93">
        <v>7.03154826645686E+16</v>
      </c>
      <c r="S3" s="93">
        <v>6.9923374706924744E+16</v>
      </c>
      <c r="T3" s="93">
        <v>6.9533453304E+16</v>
      </c>
      <c r="U3" s="93">
        <v>6.8755363958999912E+16</v>
      </c>
      <c r="V3" s="93">
        <v>6.7985981545700112E+16</v>
      </c>
      <c r="W3" s="93">
        <v>6.722520863228236E+16</v>
      </c>
      <c r="X3" s="93">
        <v>6.6472948877204472E+16</v>
      </c>
      <c r="Y3" s="93">
        <v>6.5729107017E+16</v>
      </c>
      <c r="Z3" s="93">
        <v>6.4993588854214376E+16</v>
      </c>
      <c r="AA3" s="93">
        <v>6.4266301245476104E+16</v>
      </c>
      <c r="AB3" s="93">
        <v>6.3547152089701408E+16</v>
      </c>
      <c r="AC3" s="93">
        <v>6.2836050316430896E+16</v>
      </c>
      <c r="AD3" s="93">
        <v>6.2132905874296712E+16</v>
      </c>
      <c r="AE3" s="93">
        <v>6.1437629719618776E+16</v>
      </c>
      <c r="AF3" s="93">
        <v>6.075013380512856E+16</v>
      </c>
      <c r="AG3" s="93">
        <v>6.0070331068819184E+16</v>
      </c>
      <c r="AH3" s="93">
        <v>5.9398135422920096E+16</v>
      </c>
      <c r="AI3" s="93">
        <v>5.8733461742995336E+16</v>
      </c>
      <c r="AJ3" s="93" cm="1">
        <f t="array" ref="AJ3">TREND(AE3:AI3,AE$1:AI$1,AJ$1)</f>
        <v>5.8049838051259648E+16</v>
      </c>
      <c r="AK3" s="93" cm="1">
        <f t="array" ref="AK3">TREND(AF3:AJ3,AF$1:AJ$1,AK$1)</f>
        <v>5.737914176815616E+16</v>
      </c>
      <c r="AL3" s="93" cm="1">
        <f t="array" ref="AL3">TREND(AG3:AK3,AG$1:AK$1,AL$1)</f>
        <v>5.6706978818934272E+16</v>
      </c>
      <c r="AM3" s="93" cm="1">
        <f t="array" ref="AM3">TREND(AH3:AL3,AH$1:AL$1,AM$1)</f>
        <v>5.60325212060096E+16</v>
      </c>
      <c r="AN3" s="93" cm="1">
        <f t="array" ref="AN3">TREND(AI3:AM3,AI$1:AM$1,AN$1)</f>
        <v>5.535696622558208E+16</v>
      </c>
      <c r="AO3" s="93" cm="1">
        <f t="array" ref="AO3">TREND(AJ3:AN3,AJ$1:AN$1,AO$1)</f>
        <v>5.4685379949937664E+16</v>
      </c>
      <c r="AP3" s="93" cm="1">
        <f t="array" ref="AP3">TREND(AK3:AO3,AK$1:AO$1,AP$1)</f>
        <v>5.4010936724786944E+16</v>
      </c>
      <c r="AQ3" s="93" cm="1">
        <f t="array" ref="AQ3">TREND(AL3:AP3,AL$1:AP$1,AQ$1)</f>
        <v>5.333678895174016E+16</v>
      </c>
      <c r="AR3" s="93" cm="1">
        <f t="array" ref="AR3">TREND(AM3:AQ3,AM$1:AQ$1,AR$1)</f>
        <v>5.2663270408811264E+16</v>
      </c>
      <c r="AS3" s="93" cm="1">
        <f t="array" ref="AS3">TREND(AN3:AR3,AN$1:AR$1,AS$1)</f>
        <v>5.1989873662649856E+16</v>
      </c>
    </row>
    <row r="4" spans="1:45" x14ac:dyDescent="0.35">
      <c r="A4" s="91" t="s">
        <v>86</v>
      </c>
      <c r="B4" s="93">
        <v>5902748722741499</v>
      </c>
      <c r="C4" s="93">
        <v>6101170026552562</v>
      </c>
      <c r="D4" s="93">
        <v>6299591330363625</v>
      </c>
      <c r="E4" s="93">
        <v>6498012634174688</v>
      </c>
      <c r="F4" s="93">
        <v>6696433937985751</v>
      </c>
      <c r="G4" s="93">
        <v>6894855241796814</v>
      </c>
      <c r="H4" s="93">
        <v>7093276545607877</v>
      </c>
      <c r="I4" s="93">
        <v>7291697849418940</v>
      </c>
      <c r="J4" s="93">
        <v>7490119153230000</v>
      </c>
      <c r="K4" s="93">
        <v>7736530341479070</v>
      </c>
      <c r="L4" s="93">
        <v>7991048006067457</v>
      </c>
      <c r="M4" s="93">
        <v>8253938835204843</v>
      </c>
      <c r="N4" s="93">
        <v>8525478290654080</v>
      </c>
      <c r="O4" s="93">
        <v>8805950896365000</v>
      </c>
      <c r="P4" s="93">
        <v>9042560242726808</v>
      </c>
      <c r="Q4" s="93">
        <v>9285527106118244</v>
      </c>
      <c r="R4" s="93">
        <v>9535022308290038</v>
      </c>
      <c r="S4" s="93">
        <v>9791221260846204</v>
      </c>
      <c r="T4" s="93">
        <v>1.0054304088570002E+16</v>
      </c>
      <c r="U4" s="93">
        <v>1.0298562733228778E+16</v>
      </c>
      <c r="V4" s="93">
        <v>1.0548755382366134E+16</v>
      </c>
      <c r="W4" s="93">
        <v>1.0805026196321614E+16</v>
      </c>
      <c r="X4" s="93">
        <v>1.1067522837657186E+16</v>
      </c>
      <c r="Y4" s="93">
        <v>1.133639655624E+16</v>
      </c>
      <c r="Z4" s="93">
        <v>1.1611802276392184E+16</v>
      </c>
      <c r="AA4" s="93">
        <v>1.1893898686157792E+16</v>
      </c>
      <c r="AB4" s="93">
        <v>1.2182848328738466E+16</v>
      </c>
      <c r="AC4" s="93">
        <v>1.2478817696150384E+16</v>
      </c>
      <c r="AD4" s="93">
        <v>1.2781977325156514E+16</v>
      </c>
      <c r="AE4" s="93">
        <v>1.3092501895529442E+16</v>
      </c>
      <c r="AF4" s="93">
        <v>1.3410570330701402E+16</v>
      </c>
      <c r="AG4" s="93">
        <v>1.3736365900859482E+16</v>
      </c>
      <c r="AH4" s="93">
        <v>1.4070076328545402E+16</v>
      </c>
      <c r="AI4" s="93">
        <v>1.441189389682077E+16</v>
      </c>
      <c r="AJ4" s="93" cm="1">
        <f t="array" ref="AJ4">TREND(AE4:AI4,AE$1:AI$1,AJ$1)</f>
        <v>1.4733768670619264E+16</v>
      </c>
      <c r="AK4" s="93" cm="1">
        <f t="array" ref="AK4">TREND(AF4:AJ4,AF$1:AJ$1,AK$1)</f>
        <v>1.5069112428248448E+16</v>
      </c>
      <c r="AL4" s="93" cm="1">
        <f t="array" ref="AL4">TREND(AG4:AK4,AG$1:AK$1,AL$1)</f>
        <v>1.5402999064074112E+16</v>
      </c>
      <c r="AM4" s="93" cm="1">
        <f t="array" ref="AM4">TREND(AH4:AL4,AH$1:AL$1,AM$1)</f>
        <v>1.5734489278407168E+16</v>
      </c>
      <c r="AN4" s="93" cm="1">
        <f t="array" ref="AN4">TREND(AI4:AM4,AI$1:AM$1,AN$1)</f>
        <v>1.6064779014622208E+16</v>
      </c>
      <c r="AO4" s="93" cm="1">
        <f t="array" ref="AO4">TREND(AJ4:AN4,AJ$1:AN$1,AO$1)</f>
        <v>1.6399248952643712E+16</v>
      </c>
      <c r="AP4" s="93" cm="1">
        <f t="array" ref="AP4">TREND(AK4:AO4,AK$1:AO$1,AP$1)</f>
        <v>1.6730741647400704E+16</v>
      </c>
      <c r="AQ4" s="93" cm="1">
        <f t="array" ref="AQ4">TREND(AL4:AP4,AL$1:AP$1,AQ$1)</f>
        <v>1.7062525043696512E+16</v>
      </c>
      <c r="AR4" s="93" cm="1">
        <f t="array" ref="AR4">TREND(AM4:AQ4,AM$1:AQ$1,AR$1)</f>
        <v>1.7394967036361344E+16</v>
      </c>
      <c r="AS4" s="93" cm="1">
        <f t="array" ref="AS4">TREND(AN4:AR4,AN$1:AR$1,AS$1)</f>
        <v>1.7727547979304192E+16</v>
      </c>
    </row>
    <row r="5" spans="1:45" x14ac:dyDescent="0.35">
      <c r="A5" s="91" t="s">
        <v>221</v>
      </c>
      <c r="B5" s="94">
        <v>1021146361660731.5</v>
      </c>
      <c r="C5" s="94">
        <v>1268973537768173.5</v>
      </c>
      <c r="D5" s="94">
        <v>1419252430418778.8</v>
      </c>
      <c r="E5" s="94">
        <v>1587328184000000</v>
      </c>
      <c r="F5" s="94">
        <v>1614842197006708.3</v>
      </c>
      <c r="G5" s="94">
        <v>1642833125196655</v>
      </c>
      <c r="H5" s="94">
        <v>1671309235197176.5</v>
      </c>
      <c r="I5" s="94">
        <v>1700278936925502.5</v>
      </c>
      <c r="J5" s="94">
        <v>1729750786072483.8</v>
      </c>
      <c r="K5" s="94">
        <v>1759733486629359.5</v>
      </c>
      <c r="L5" s="94">
        <v>1790235893458331</v>
      </c>
      <c r="M5" s="94">
        <v>1821267014907685.8</v>
      </c>
      <c r="N5" s="94">
        <v>1852836015472258.3</v>
      </c>
      <c r="O5" s="94">
        <v>1884952218500000</v>
      </c>
      <c r="P5" s="94">
        <v>2876437663418198.5</v>
      </c>
      <c r="Q5" s="94">
        <v>2926296504256542</v>
      </c>
      <c r="R5" s="94">
        <v>2977019575194970.5</v>
      </c>
      <c r="S5" s="94">
        <v>3028621856398552</v>
      </c>
      <c r="T5" s="94">
        <v>3081118587691612.5</v>
      </c>
      <c r="U5" s="94">
        <v>3134525273058547.5</v>
      </c>
      <c r="V5" s="94">
        <v>3188857685222652</v>
      </c>
      <c r="W5" s="94">
        <v>3244131870304315.5</v>
      </c>
      <c r="X5" s="94">
        <v>3300364152559960.5</v>
      </c>
      <c r="Y5" s="94">
        <v>3357571139203125</v>
      </c>
      <c r="Z5" s="94">
        <v>4476761518937500</v>
      </c>
      <c r="AA5" s="94">
        <v>4476761518937500</v>
      </c>
      <c r="AB5" s="94">
        <v>4476761518937500</v>
      </c>
      <c r="AC5" s="94">
        <v>4476761518937500</v>
      </c>
      <c r="AD5" s="94">
        <v>4476761518937500</v>
      </c>
      <c r="AE5" s="94">
        <v>4476761518937500</v>
      </c>
      <c r="AF5" s="94">
        <v>4476761518937500</v>
      </c>
      <c r="AG5" s="94">
        <v>4476761518937500</v>
      </c>
      <c r="AH5" s="94">
        <v>4476761518937500</v>
      </c>
      <c r="AI5" s="94">
        <v>4476761518937500</v>
      </c>
      <c r="AJ5" s="93" cm="1">
        <f t="array" ref="AJ5">TREND(AE5:AI5,AE$1:AI$1,AJ$1)</f>
        <v>4476761518937500</v>
      </c>
      <c r="AK5" s="93" cm="1">
        <f t="array" ref="AK5">TREND(AF5:AJ5,AF$1:AJ$1,AK$1)</f>
        <v>4476761518937500</v>
      </c>
      <c r="AL5" s="93" cm="1">
        <f t="array" ref="AL5">TREND(AG5:AK5,AG$1:AK$1,AL$1)</f>
        <v>4476761518937500</v>
      </c>
      <c r="AM5" s="93" cm="1">
        <f t="array" ref="AM5">TREND(AH5:AL5,AH$1:AL$1,AM$1)</f>
        <v>4476761518937500</v>
      </c>
      <c r="AN5" s="93" cm="1">
        <f t="array" ref="AN5">TREND(AI5:AM5,AI$1:AM$1,AN$1)</f>
        <v>4476761518937500</v>
      </c>
      <c r="AO5" s="93" cm="1">
        <f t="array" ref="AO5">TREND(AJ5:AN5,AJ$1:AN$1,AO$1)</f>
        <v>4476761518937500</v>
      </c>
      <c r="AP5" s="93" cm="1">
        <f t="array" ref="AP5">TREND(AK5:AO5,AK$1:AO$1,AP$1)</f>
        <v>4476761518937500</v>
      </c>
      <c r="AQ5" s="93" cm="1">
        <f t="array" ref="AQ5">TREND(AL5:AP5,AL$1:AP$1,AQ$1)</f>
        <v>4476761518937500</v>
      </c>
      <c r="AR5" s="93" cm="1">
        <f t="array" ref="AR5">TREND(AM5:AQ5,AM$1:AQ$1,AR$1)</f>
        <v>4476761518937500</v>
      </c>
      <c r="AS5" s="93" cm="1">
        <f t="array" ref="AS5">TREND(AN5:AR5,AN$1:AR$1,AS$1)</f>
        <v>4476761518937500</v>
      </c>
    </row>
    <row r="6" spans="1:45" x14ac:dyDescent="0.35">
      <c r="A6" s="91" t="s">
        <v>222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 cm="1">
        <f t="array" ref="AJ6">TREND(AE6:AI6,AE$1:AI$1,AJ$1)</f>
        <v>0</v>
      </c>
      <c r="AK6" s="93" cm="1">
        <f t="array" ref="AK6">TREND(AF6:AJ6,AF$1:AJ$1,AK$1)</f>
        <v>0</v>
      </c>
      <c r="AL6" s="93" cm="1">
        <f t="array" ref="AL6">TREND(AG6:AK6,AG$1:AK$1,AL$1)</f>
        <v>0</v>
      </c>
      <c r="AM6" s="93" cm="1">
        <f t="array" ref="AM6">TREND(AH6:AL6,AH$1:AL$1,AM$1)</f>
        <v>0</v>
      </c>
      <c r="AN6" s="93" cm="1">
        <f t="array" ref="AN6">TREND(AI6:AM6,AI$1:AM$1,AN$1)</f>
        <v>0</v>
      </c>
      <c r="AO6" s="93" cm="1">
        <f t="array" ref="AO6">TREND(AJ6:AN6,AJ$1:AN$1,AO$1)</f>
        <v>0</v>
      </c>
      <c r="AP6" s="93" cm="1">
        <f t="array" ref="AP6">TREND(AK6:AO6,AK$1:AO$1,AP$1)</f>
        <v>0</v>
      </c>
      <c r="AQ6" s="93" cm="1">
        <f t="array" ref="AQ6">TREND(AL6:AP6,AL$1:AP$1,AQ$1)</f>
        <v>0</v>
      </c>
      <c r="AR6" s="93" cm="1">
        <f t="array" ref="AR6">TREND(AM6:AQ6,AM$1:AQ$1,AR$1)</f>
        <v>0</v>
      </c>
      <c r="AS6" s="93" cm="1">
        <f t="array" ref="AS6">TREND(AN6:AR6,AN$1:AR$1,AS$1)</f>
        <v>0</v>
      </c>
    </row>
    <row r="7" spans="1:45" x14ac:dyDescent="0.35">
      <c r="A7" s="91" t="s">
        <v>223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 cm="1">
        <f t="array" ref="AJ7">TREND(AE7:AI7,AE$1:AI$1,AJ$1)</f>
        <v>0</v>
      </c>
      <c r="AK7" s="93" cm="1">
        <f t="array" ref="AK7">TREND(AF7:AJ7,AF$1:AJ$1,AK$1)</f>
        <v>0</v>
      </c>
      <c r="AL7" s="93" cm="1">
        <f t="array" ref="AL7">TREND(AG7:AK7,AG$1:AK$1,AL$1)</f>
        <v>0</v>
      </c>
      <c r="AM7" s="93" cm="1">
        <f t="array" ref="AM7">TREND(AH7:AL7,AH$1:AL$1,AM$1)</f>
        <v>0</v>
      </c>
      <c r="AN7" s="93" cm="1">
        <f t="array" ref="AN7">TREND(AI7:AM7,AI$1:AM$1,AN$1)</f>
        <v>0</v>
      </c>
      <c r="AO7" s="93" cm="1">
        <f t="array" ref="AO7">TREND(AJ7:AN7,AJ$1:AN$1,AO$1)</f>
        <v>0</v>
      </c>
      <c r="AP7" s="93" cm="1">
        <f t="array" ref="AP7">TREND(AK7:AO7,AK$1:AO$1,AP$1)</f>
        <v>0</v>
      </c>
      <c r="AQ7" s="93" cm="1">
        <f t="array" ref="AQ7">TREND(AL7:AP7,AL$1:AP$1,AQ$1)</f>
        <v>0</v>
      </c>
      <c r="AR7" s="93" cm="1">
        <f t="array" ref="AR7">TREND(AM7:AQ7,AM$1:AQ$1,AR$1)</f>
        <v>0</v>
      </c>
      <c r="AS7" s="93" cm="1">
        <f t="array" ref="AS7">TREND(AN7:AR7,AN$1:AR$1,AS$1)</f>
        <v>0</v>
      </c>
    </row>
    <row r="8" spans="1:45" x14ac:dyDescent="0.35">
      <c r="A8" s="91" t="s">
        <v>224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 cm="1">
        <f t="array" ref="AJ8">TREND(AE8:AI8,AE$1:AI$1,AJ$1)</f>
        <v>0</v>
      </c>
      <c r="AK8" s="93" cm="1">
        <f t="array" ref="AK8">TREND(AF8:AJ8,AF$1:AJ$1,AK$1)</f>
        <v>0</v>
      </c>
      <c r="AL8" s="93" cm="1">
        <f t="array" ref="AL8">TREND(AG8:AK8,AG$1:AK$1,AL$1)</f>
        <v>0</v>
      </c>
      <c r="AM8" s="93" cm="1">
        <f t="array" ref="AM8">TREND(AH8:AL8,AH$1:AL$1,AM$1)</f>
        <v>0</v>
      </c>
      <c r="AN8" s="93" cm="1">
        <f t="array" ref="AN8">TREND(AI8:AM8,AI$1:AM$1,AN$1)</f>
        <v>0</v>
      </c>
      <c r="AO8" s="93" cm="1">
        <f t="array" ref="AO8">TREND(AJ8:AN8,AJ$1:AN$1,AO$1)</f>
        <v>0</v>
      </c>
      <c r="AP8" s="93" cm="1">
        <f t="array" ref="AP8">TREND(AK8:AO8,AK$1:AO$1,AP$1)</f>
        <v>0</v>
      </c>
      <c r="AQ8" s="93" cm="1">
        <f t="array" ref="AQ8">TREND(AL8:AP8,AL$1:AP$1,AQ$1)</f>
        <v>0</v>
      </c>
      <c r="AR8" s="93" cm="1">
        <f t="array" ref="AR8">TREND(AM8:AQ8,AM$1:AQ$1,AR$1)</f>
        <v>0</v>
      </c>
      <c r="AS8" s="93" cm="1">
        <f t="array" ref="AS8">TREND(AN8:AR8,AN$1:AR$1,AS$1)</f>
        <v>0</v>
      </c>
    </row>
    <row r="9" spans="1:45" x14ac:dyDescent="0.35">
      <c r="A9" s="91" t="s">
        <v>17</v>
      </c>
      <c r="B9" s="93">
        <v>0</v>
      </c>
      <c r="C9" s="93">
        <f>$B$9</f>
        <v>0</v>
      </c>
      <c r="D9" s="93">
        <f t="shared" ref="D9:AI9" si="0">$B$9</f>
        <v>0</v>
      </c>
      <c r="E9" s="93">
        <f t="shared" si="0"/>
        <v>0</v>
      </c>
      <c r="F9" s="93">
        <f t="shared" si="0"/>
        <v>0</v>
      </c>
      <c r="G9" s="93">
        <f t="shared" si="0"/>
        <v>0</v>
      </c>
      <c r="H9" s="93">
        <f t="shared" si="0"/>
        <v>0</v>
      </c>
      <c r="I9" s="93">
        <f t="shared" si="0"/>
        <v>0</v>
      </c>
      <c r="J9" s="93">
        <f t="shared" si="0"/>
        <v>0</v>
      </c>
      <c r="K9" s="93">
        <f t="shared" si="0"/>
        <v>0</v>
      </c>
      <c r="L9" s="93">
        <f t="shared" si="0"/>
        <v>0</v>
      </c>
      <c r="M9" s="93">
        <f t="shared" si="0"/>
        <v>0</v>
      </c>
      <c r="N9" s="93">
        <f t="shared" si="0"/>
        <v>0</v>
      </c>
      <c r="O9" s="93">
        <f t="shared" si="0"/>
        <v>0</v>
      </c>
      <c r="P9" s="93">
        <f t="shared" si="0"/>
        <v>0</v>
      </c>
      <c r="Q9" s="93">
        <f t="shared" si="0"/>
        <v>0</v>
      </c>
      <c r="R9" s="93">
        <f t="shared" si="0"/>
        <v>0</v>
      </c>
      <c r="S9" s="93">
        <f t="shared" si="0"/>
        <v>0</v>
      </c>
      <c r="T9" s="93">
        <f t="shared" si="0"/>
        <v>0</v>
      </c>
      <c r="U9" s="93">
        <f t="shared" si="0"/>
        <v>0</v>
      </c>
      <c r="V9" s="93">
        <f t="shared" si="0"/>
        <v>0</v>
      </c>
      <c r="W9" s="93">
        <f t="shared" si="0"/>
        <v>0</v>
      </c>
      <c r="X9" s="93">
        <f t="shared" si="0"/>
        <v>0</v>
      </c>
      <c r="Y9" s="93">
        <f t="shared" si="0"/>
        <v>0</v>
      </c>
      <c r="Z9" s="93">
        <f t="shared" si="0"/>
        <v>0</v>
      </c>
      <c r="AA9" s="93">
        <f t="shared" si="0"/>
        <v>0</v>
      </c>
      <c r="AB9" s="93">
        <f t="shared" si="0"/>
        <v>0</v>
      </c>
      <c r="AC9" s="93">
        <f t="shared" si="0"/>
        <v>0</v>
      </c>
      <c r="AD9" s="93">
        <f t="shared" si="0"/>
        <v>0</v>
      </c>
      <c r="AE9" s="93">
        <f t="shared" si="0"/>
        <v>0</v>
      </c>
      <c r="AF9" s="93">
        <f t="shared" si="0"/>
        <v>0</v>
      </c>
      <c r="AG9" s="93">
        <f t="shared" si="0"/>
        <v>0</v>
      </c>
      <c r="AH9" s="93">
        <f t="shared" si="0"/>
        <v>0</v>
      </c>
      <c r="AI9" s="93">
        <f t="shared" si="0"/>
        <v>0</v>
      </c>
      <c r="AJ9" s="93" cm="1">
        <f t="array" ref="AJ9">TREND(AE9:AI9,AE$1:AI$1,AJ$1)</f>
        <v>0</v>
      </c>
      <c r="AK9" s="93" cm="1">
        <f t="array" ref="AK9">TREND(AF9:AJ9,AF$1:AJ$1,AK$1)</f>
        <v>0</v>
      </c>
      <c r="AL9" s="93" cm="1">
        <f t="array" ref="AL9">TREND(AG9:AK9,AG$1:AK$1,AL$1)</f>
        <v>0</v>
      </c>
      <c r="AM9" s="93" cm="1">
        <f t="array" ref="AM9">TREND(AH9:AL9,AH$1:AL$1,AM$1)</f>
        <v>0</v>
      </c>
      <c r="AN9" s="93" cm="1">
        <f t="array" ref="AN9">TREND(AI9:AM9,AI$1:AM$1,AN$1)</f>
        <v>0</v>
      </c>
      <c r="AO9" s="93" cm="1">
        <f t="array" ref="AO9">TREND(AJ9:AN9,AJ$1:AN$1,AO$1)</f>
        <v>0</v>
      </c>
      <c r="AP9" s="93" cm="1">
        <f t="array" ref="AP9">TREND(AK9:AO9,AK$1:AO$1,AP$1)</f>
        <v>0</v>
      </c>
      <c r="AQ9" s="93" cm="1">
        <f t="array" ref="AQ9">TREND(AL9:AP9,AL$1:AP$1,AQ$1)</f>
        <v>0</v>
      </c>
      <c r="AR9" s="93" cm="1">
        <f t="array" ref="AR9">TREND(AM9:AQ9,AM$1:AQ$1,AR$1)</f>
        <v>0</v>
      </c>
      <c r="AS9" s="93" cm="1">
        <f t="array" ref="AS9">TREND(AN9:AR9,AN$1:AR$1,AS$1)</f>
        <v>0</v>
      </c>
    </row>
    <row r="10" spans="1:45" x14ac:dyDescent="0.35">
      <c r="A10" s="91" t="s">
        <v>225</v>
      </c>
      <c r="B10" s="94">
        <v>7.0098084559915864E+16</v>
      </c>
      <c r="C10" s="94">
        <v>7.0330254831239336E+16</v>
      </c>
      <c r="D10" s="94">
        <v>7.0563194068437176E+16</v>
      </c>
      <c r="E10" s="94">
        <v>7.0796904818383792E+16</v>
      </c>
      <c r="F10" s="94">
        <v>7.1031389636389008E+16</v>
      </c>
      <c r="G10" s="94">
        <v>7.1266651086226016E+16</v>
      </c>
      <c r="H10" s="94">
        <v>7.150269174015944E+16</v>
      </c>
      <c r="I10" s="94">
        <v>7.1739514178973464E+16</v>
      </c>
      <c r="J10" s="94">
        <v>7.1977120992E+16</v>
      </c>
      <c r="K10" s="94">
        <v>7.18824578872016E+16</v>
      </c>
      <c r="L10" s="94">
        <v>7.1787919281734176E+16</v>
      </c>
      <c r="M10" s="94">
        <v>7.169350501185832E+16</v>
      </c>
      <c r="N10" s="94">
        <v>7.1599214914049928E+16</v>
      </c>
      <c r="O10" s="94">
        <v>7.1505048825E+16</v>
      </c>
      <c r="P10" s="94">
        <v>7.1106307358774904E+16</v>
      </c>
      <c r="Q10" s="94">
        <v>7.0709789438432232E+16</v>
      </c>
      <c r="R10" s="94">
        <v>7.03154826645686E+16</v>
      </c>
      <c r="S10" s="94">
        <v>6.9923374706924744E+16</v>
      </c>
      <c r="T10" s="94">
        <v>6.9533453304E+16</v>
      </c>
      <c r="U10" s="94">
        <v>6.8755363958999912E+16</v>
      </c>
      <c r="V10" s="94">
        <v>6.7985981545700112E+16</v>
      </c>
      <c r="W10" s="94">
        <v>6.722520863228236E+16</v>
      </c>
      <c r="X10" s="94">
        <v>6.6472948877204472E+16</v>
      </c>
      <c r="Y10" s="94">
        <v>6.5729107017E+16</v>
      </c>
      <c r="Z10" s="94">
        <v>6.4993588854214376E+16</v>
      </c>
      <c r="AA10" s="94">
        <v>6.4266301245476104E+16</v>
      </c>
      <c r="AB10" s="94">
        <v>6.3547152089701408E+16</v>
      </c>
      <c r="AC10" s="94">
        <v>6.2836050316430896E+16</v>
      </c>
      <c r="AD10" s="94">
        <v>6.2132905874296712E+16</v>
      </c>
      <c r="AE10" s="94">
        <v>6.1437629719618776E+16</v>
      </c>
      <c r="AF10" s="94">
        <v>6.075013380512856E+16</v>
      </c>
      <c r="AG10" s="94">
        <v>6.0070331068819184E+16</v>
      </c>
      <c r="AH10" s="94">
        <v>5.9398135422920096E+16</v>
      </c>
      <c r="AI10" s="94">
        <v>5.8733461742995336E+16</v>
      </c>
      <c r="AJ10" s="93" cm="1">
        <f t="array" ref="AJ10">TREND(AE10:AI10,AE$1:AI$1,AJ$1)</f>
        <v>5.8049838051259648E+16</v>
      </c>
      <c r="AK10" s="93" cm="1">
        <f t="array" ref="AK10">TREND(AF10:AJ10,AF$1:AJ$1,AK$1)</f>
        <v>5.737914176815616E+16</v>
      </c>
      <c r="AL10" s="93" cm="1">
        <f t="array" ref="AL10">TREND(AG10:AK10,AG$1:AK$1,AL$1)</f>
        <v>5.6706978818934272E+16</v>
      </c>
      <c r="AM10" s="93" cm="1">
        <f t="array" ref="AM10">TREND(AH10:AL10,AH$1:AL$1,AM$1)</f>
        <v>5.60325212060096E+16</v>
      </c>
      <c r="AN10" s="93" cm="1">
        <f t="array" ref="AN10">TREND(AI10:AM10,AI$1:AM$1,AN$1)</f>
        <v>5.535696622558208E+16</v>
      </c>
      <c r="AO10" s="93" cm="1">
        <f t="array" ref="AO10">TREND(AJ10:AN10,AJ$1:AN$1,AO$1)</f>
        <v>5.4685379949937664E+16</v>
      </c>
      <c r="AP10" s="93" cm="1">
        <f t="array" ref="AP10">TREND(AK10:AO10,AK$1:AO$1,AP$1)</f>
        <v>5.4010936724786944E+16</v>
      </c>
      <c r="AQ10" s="93" cm="1">
        <f t="array" ref="AQ10">TREND(AL10:AP10,AL$1:AP$1,AQ$1)</f>
        <v>5.333678895174016E+16</v>
      </c>
      <c r="AR10" s="93" cm="1">
        <f t="array" ref="AR10">TREND(AM10:AQ10,AM$1:AQ$1,AR$1)</f>
        <v>5.2663270408811264E+16</v>
      </c>
      <c r="AS10" s="93" cm="1">
        <f t="array" ref="AS10">TREND(AN10:AR10,AN$1:AR$1,AS$1)</f>
        <v>5.1989873662649856E+16</v>
      </c>
    </row>
    <row r="11" spans="1:45" x14ac:dyDescent="0.35">
      <c r="A11" s="91" t="s">
        <v>88</v>
      </c>
      <c r="B11" s="94">
        <v>8343289239720132</v>
      </c>
      <c r="C11" s="94">
        <v>8220415131982727</v>
      </c>
      <c r="D11" s="94">
        <v>8099350627858294</v>
      </c>
      <c r="E11" s="94">
        <v>7980069076774988</v>
      </c>
      <c r="F11" s="94">
        <v>7862544220651881</v>
      </c>
      <c r="G11" s="94">
        <v>7746750188118629</v>
      </c>
      <c r="H11" s="94">
        <v>7632661488820273</v>
      </c>
      <c r="I11" s="94">
        <v>7520253007805908</v>
      </c>
      <c r="J11" s="94">
        <v>7409500000000000</v>
      </c>
      <c r="K11" s="94">
        <v>7322815320403161</v>
      </c>
      <c r="L11" s="94">
        <v>7237144775859541</v>
      </c>
      <c r="M11" s="94">
        <v>7152476501874615</v>
      </c>
      <c r="N11" s="94">
        <v>7068798772758087</v>
      </c>
      <c r="O11" s="94">
        <v>6986099999999999</v>
      </c>
      <c r="P11" s="94">
        <v>6943237254144446</v>
      </c>
      <c r="Q11" s="94">
        <v>6900637489778177</v>
      </c>
      <c r="R11" s="94">
        <v>6858299093395981</v>
      </c>
      <c r="S11" s="94">
        <v>6816220461392203</v>
      </c>
      <c r="T11" s="94">
        <v>6774400000000000</v>
      </c>
      <c r="U11" s="94">
        <v>6731520604199451</v>
      </c>
      <c r="V11" s="94">
        <v>6688912618794543</v>
      </c>
      <c r="W11" s="94">
        <v>6646574325859881</v>
      </c>
      <c r="X11" s="94">
        <v>6604504018343894</v>
      </c>
      <c r="Y11" s="94">
        <v>6562700000000000</v>
      </c>
      <c r="Z11" s="94">
        <v>6521160585318219</v>
      </c>
      <c r="AA11" s="94">
        <v>6479884099457213</v>
      </c>
      <c r="AB11" s="94">
        <v>6438868878176761</v>
      </c>
      <c r="AC11" s="94">
        <v>6398113267770648</v>
      </c>
      <c r="AD11" s="94">
        <v>6357615625000001</v>
      </c>
      <c r="AE11" s="94">
        <v>6317374317027026</v>
      </c>
      <c r="AF11" s="94">
        <v>6277387721349177</v>
      </c>
      <c r="AG11" s="94">
        <v>6237654225733738</v>
      </c>
      <c r="AH11" s="94">
        <v>6198172228152817</v>
      </c>
      <c r="AI11" s="94">
        <v>6158940136718751</v>
      </c>
      <c r="AJ11" s="93" cm="1">
        <f t="array" ref="AJ11">TREND(AE11:AI11,AE$1:AI$1,AJ$1)</f>
        <v>6119080569652432</v>
      </c>
      <c r="AK11" s="93" cm="1">
        <f t="array" ref="AK11">TREND(AF11:AJ11,AF$1:AJ$1,AK$1)</f>
        <v>6079648458598832</v>
      </c>
      <c r="AL11" s="93" cm="1">
        <f t="array" ref="AL11">TREND(AG11:AK11,AG$1:AK$1,AL$1)</f>
        <v>6040168165940240</v>
      </c>
      <c r="AM11" s="93" cm="1">
        <f t="array" ref="AM11">TREND(AH11:AL11,AH$1:AL$1,AM$1)</f>
        <v>6000611971049088</v>
      </c>
      <c r="AN11" s="93" cm="1">
        <f t="array" ref="AN11">TREND(AI11:AM11,AI$1:AM$1,AN$1)</f>
        <v>5961019239876416</v>
      </c>
      <c r="AO11" s="93" cm="1">
        <f t="array" ref="AO11">TREND(AJ11:AN11,AJ$1:AN$1,AO$1)</f>
        <v>5921557936892864</v>
      </c>
      <c r="AP11" s="93" cm="1">
        <f t="array" ref="AP11">TREND(AK11:AO11,AK$1:AO$1,AP$1)</f>
        <v>5882002163628768</v>
      </c>
      <c r="AQ11" s="93" cm="1">
        <f t="array" ref="AQ11">TREND(AL11:AP11,AL$1:AP$1,AQ$1)</f>
        <v>5842456083843728</v>
      </c>
      <c r="AR11" s="93" cm="1">
        <f t="array" ref="AR11">TREND(AM11:AQ11,AM$1:AQ$1,AR$1)</f>
        <v>5802930823860656</v>
      </c>
      <c r="AS11" s="93" cm="1">
        <f t="array" ref="AS11">TREND(AN11:AR11,AN$1:AR$1,AS$1)</f>
        <v>5763409644096288</v>
      </c>
    </row>
    <row r="12" spans="1:45" x14ac:dyDescent="0.35">
      <c r="A12" s="91" t="s">
        <v>226</v>
      </c>
      <c r="B12" s="93">
        <v>0</v>
      </c>
      <c r="C12" s="93">
        <f>$B$12</f>
        <v>0</v>
      </c>
      <c r="D12" s="93">
        <f t="shared" ref="D12:AI13" si="1">$B$12</f>
        <v>0</v>
      </c>
      <c r="E12" s="93">
        <f t="shared" si="1"/>
        <v>0</v>
      </c>
      <c r="F12" s="93">
        <f t="shared" si="1"/>
        <v>0</v>
      </c>
      <c r="G12" s="93">
        <f t="shared" si="1"/>
        <v>0</v>
      </c>
      <c r="H12" s="93">
        <f t="shared" si="1"/>
        <v>0</v>
      </c>
      <c r="I12" s="93">
        <f t="shared" si="1"/>
        <v>0</v>
      </c>
      <c r="J12" s="93">
        <f t="shared" si="1"/>
        <v>0</v>
      </c>
      <c r="K12" s="93">
        <f t="shared" si="1"/>
        <v>0</v>
      </c>
      <c r="L12" s="93">
        <f t="shared" si="1"/>
        <v>0</v>
      </c>
      <c r="M12" s="93">
        <f t="shared" si="1"/>
        <v>0</v>
      </c>
      <c r="N12" s="93">
        <f t="shared" si="1"/>
        <v>0</v>
      </c>
      <c r="O12" s="93">
        <f t="shared" si="1"/>
        <v>0</v>
      </c>
      <c r="P12" s="93">
        <f t="shared" si="1"/>
        <v>0</v>
      </c>
      <c r="Q12" s="93">
        <f t="shared" si="1"/>
        <v>0</v>
      </c>
      <c r="R12" s="93">
        <f t="shared" si="1"/>
        <v>0</v>
      </c>
      <c r="S12" s="93">
        <f t="shared" si="1"/>
        <v>0</v>
      </c>
      <c r="T12" s="93">
        <f t="shared" si="1"/>
        <v>0</v>
      </c>
      <c r="U12" s="93">
        <f t="shared" si="1"/>
        <v>0</v>
      </c>
      <c r="V12" s="93">
        <f t="shared" si="1"/>
        <v>0</v>
      </c>
      <c r="W12" s="93">
        <f t="shared" si="1"/>
        <v>0</v>
      </c>
      <c r="X12" s="93">
        <f t="shared" si="1"/>
        <v>0</v>
      </c>
      <c r="Y12" s="93">
        <f t="shared" si="1"/>
        <v>0</v>
      </c>
      <c r="Z12" s="93">
        <f t="shared" si="1"/>
        <v>0</v>
      </c>
      <c r="AA12" s="93">
        <f t="shared" si="1"/>
        <v>0</v>
      </c>
      <c r="AB12" s="93">
        <f t="shared" si="1"/>
        <v>0</v>
      </c>
      <c r="AC12" s="93">
        <f t="shared" si="1"/>
        <v>0</v>
      </c>
      <c r="AD12" s="93">
        <f t="shared" si="1"/>
        <v>0</v>
      </c>
      <c r="AE12" s="93">
        <f t="shared" si="1"/>
        <v>0</v>
      </c>
      <c r="AF12" s="93">
        <f t="shared" si="1"/>
        <v>0</v>
      </c>
      <c r="AG12" s="93">
        <f t="shared" si="1"/>
        <v>0</v>
      </c>
      <c r="AH12" s="93">
        <f t="shared" si="1"/>
        <v>0</v>
      </c>
      <c r="AI12" s="93">
        <f t="shared" si="1"/>
        <v>0</v>
      </c>
      <c r="AJ12" s="93" cm="1">
        <f t="array" ref="AJ12">TREND(AE12:AI12,AE$1:AI$1,AJ$1)</f>
        <v>0</v>
      </c>
      <c r="AK12" s="93" cm="1">
        <f t="array" ref="AK12">TREND(AF12:AJ12,AF$1:AJ$1,AK$1)</f>
        <v>0</v>
      </c>
      <c r="AL12" s="93" cm="1">
        <f t="array" ref="AL12">TREND(AG12:AK12,AG$1:AK$1,AL$1)</f>
        <v>0</v>
      </c>
      <c r="AM12" s="93" cm="1">
        <f t="array" ref="AM12">TREND(AH12:AL12,AH$1:AL$1,AM$1)</f>
        <v>0</v>
      </c>
      <c r="AN12" s="93" cm="1">
        <f t="array" ref="AN12">TREND(AI12:AM12,AI$1:AM$1,AN$1)</f>
        <v>0</v>
      </c>
      <c r="AO12" s="93" cm="1">
        <f t="array" ref="AO12">TREND(AJ12:AN12,AJ$1:AN$1,AO$1)</f>
        <v>0</v>
      </c>
      <c r="AP12" s="93" cm="1">
        <f t="array" ref="AP12">TREND(AK12:AO12,AK$1:AO$1,AP$1)</f>
        <v>0</v>
      </c>
      <c r="AQ12" s="93" cm="1">
        <f t="array" ref="AQ12">TREND(AL12:AP12,AL$1:AP$1,AQ$1)</f>
        <v>0</v>
      </c>
      <c r="AR12" s="93" cm="1">
        <f t="array" ref="AR12">TREND(AM12:AQ12,AM$1:AQ$1,AR$1)</f>
        <v>0</v>
      </c>
      <c r="AS12" s="93" cm="1">
        <f t="array" ref="AS12">TREND(AN12:AR12,AN$1:AR$1,AS$1)</f>
        <v>0</v>
      </c>
    </row>
    <row r="13" spans="1:45" x14ac:dyDescent="0.35">
      <c r="A13" s="91" t="s">
        <v>227</v>
      </c>
      <c r="B13" s="93">
        <f>$B$12</f>
        <v>0</v>
      </c>
      <c r="C13" s="93">
        <f t="shared" ref="C13" si="2">$B$12</f>
        <v>0</v>
      </c>
      <c r="D13" s="93">
        <f t="shared" si="1"/>
        <v>0</v>
      </c>
      <c r="E13" s="93">
        <f t="shared" si="1"/>
        <v>0</v>
      </c>
      <c r="F13" s="93">
        <f t="shared" si="1"/>
        <v>0</v>
      </c>
      <c r="G13" s="93">
        <f t="shared" si="1"/>
        <v>0</v>
      </c>
      <c r="H13" s="93">
        <f t="shared" si="1"/>
        <v>0</v>
      </c>
      <c r="I13" s="93">
        <f t="shared" si="1"/>
        <v>0</v>
      </c>
      <c r="J13" s="93">
        <f t="shared" si="1"/>
        <v>0</v>
      </c>
      <c r="K13" s="93">
        <f t="shared" si="1"/>
        <v>0</v>
      </c>
      <c r="L13" s="93">
        <f t="shared" si="1"/>
        <v>0</v>
      </c>
      <c r="M13" s="93">
        <f t="shared" si="1"/>
        <v>0</v>
      </c>
      <c r="N13" s="93">
        <f t="shared" si="1"/>
        <v>0</v>
      </c>
      <c r="O13" s="93">
        <f t="shared" si="1"/>
        <v>0</v>
      </c>
      <c r="P13" s="93">
        <f t="shared" si="1"/>
        <v>0</v>
      </c>
      <c r="Q13" s="93">
        <f t="shared" si="1"/>
        <v>0</v>
      </c>
      <c r="R13" s="93">
        <f t="shared" si="1"/>
        <v>0</v>
      </c>
      <c r="S13" s="93">
        <f t="shared" si="1"/>
        <v>0</v>
      </c>
      <c r="T13" s="93">
        <f t="shared" si="1"/>
        <v>0</v>
      </c>
      <c r="U13" s="93">
        <f t="shared" si="1"/>
        <v>0</v>
      </c>
      <c r="V13" s="93">
        <f t="shared" si="1"/>
        <v>0</v>
      </c>
      <c r="W13" s="93">
        <f t="shared" si="1"/>
        <v>0</v>
      </c>
      <c r="X13" s="93">
        <f t="shared" si="1"/>
        <v>0</v>
      </c>
      <c r="Y13" s="93">
        <f t="shared" si="1"/>
        <v>0</v>
      </c>
      <c r="Z13" s="93">
        <f t="shared" si="1"/>
        <v>0</v>
      </c>
      <c r="AA13" s="93">
        <f t="shared" si="1"/>
        <v>0</v>
      </c>
      <c r="AB13" s="93">
        <f t="shared" si="1"/>
        <v>0</v>
      </c>
      <c r="AC13" s="93">
        <f t="shared" si="1"/>
        <v>0</v>
      </c>
      <c r="AD13" s="93">
        <f t="shared" si="1"/>
        <v>0</v>
      </c>
      <c r="AE13" s="93">
        <f t="shared" si="1"/>
        <v>0</v>
      </c>
      <c r="AF13" s="93">
        <f t="shared" si="1"/>
        <v>0</v>
      </c>
      <c r="AG13" s="93">
        <f t="shared" si="1"/>
        <v>0</v>
      </c>
      <c r="AH13" s="93">
        <f t="shared" si="1"/>
        <v>0</v>
      </c>
      <c r="AI13" s="93">
        <f t="shared" si="1"/>
        <v>0</v>
      </c>
      <c r="AJ13" s="93" cm="1">
        <f t="array" ref="AJ13">TREND(AE13:AI13,AE$1:AI$1,AJ$1)</f>
        <v>0</v>
      </c>
      <c r="AK13" s="93" cm="1">
        <f t="array" ref="AK13">TREND(AF13:AJ13,AF$1:AJ$1,AK$1)</f>
        <v>0</v>
      </c>
      <c r="AL13" s="93" cm="1">
        <f t="array" ref="AL13">TREND(AG13:AK13,AG$1:AK$1,AL$1)</f>
        <v>0</v>
      </c>
      <c r="AM13" s="93" cm="1">
        <f t="array" ref="AM13">TREND(AH13:AL13,AH$1:AL$1,AM$1)</f>
        <v>0</v>
      </c>
      <c r="AN13" s="93" cm="1">
        <f t="array" ref="AN13">TREND(AI13:AM13,AI$1:AM$1,AN$1)</f>
        <v>0</v>
      </c>
      <c r="AO13" s="93" cm="1">
        <f t="array" ref="AO13">TREND(AJ13:AN13,AJ$1:AN$1,AO$1)</f>
        <v>0</v>
      </c>
      <c r="AP13" s="93" cm="1">
        <f t="array" ref="AP13">TREND(AK13:AO13,AK$1:AO$1,AP$1)</f>
        <v>0</v>
      </c>
      <c r="AQ13" s="93" cm="1">
        <f t="array" ref="AQ13">TREND(AL13:AP13,AL$1:AP$1,AQ$1)</f>
        <v>0</v>
      </c>
      <c r="AR13" s="93" cm="1">
        <f t="array" ref="AR13">TREND(AM13:AQ13,AM$1:AQ$1,AR$1)</f>
        <v>0</v>
      </c>
      <c r="AS13" s="93" cm="1">
        <f t="array" ref="AS13">TREND(AN13:AR13,AN$1:AR$1,AS$1)</f>
        <v>0</v>
      </c>
    </row>
    <row r="14" spans="1:45" x14ac:dyDescent="0.35">
      <c r="A14" s="91" t="s">
        <v>228</v>
      </c>
      <c r="B14" s="94">
        <v>4876955680460927</v>
      </c>
      <c r="C14" s="94">
        <v>5145662510287883</v>
      </c>
      <c r="D14" s="94">
        <v>5429174346583307</v>
      </c>
      <c r="E14" s="94">
        <v>5728306904439638</v>
      </c>
      <c r="F14" s="94">
        <v>6043920842604924</v>
      </c>
      <c r="G14" s="94">
        <v>6376924239754505</v>
      </c>
      <c r="H14" s="94">
        <v>6728275207198432</v>
      </c>
      <c r="I14" s="94">
        <v>7098984645541888</v>
      </c>
      <c r="J14" s="94">
        <v>7490119153230000</v>
      </c>
      <c r="K14" s="94">
        <v>7736530341479070</v>
      </c>
      <c r="L14" s="94">
        <v>7991048006067457</v>
      </c>
      <c r="M14" s="94">
        <v>8253938835204843</v>
      </c>
      <c r="N14" s="94">
        <v>8525478290654080</v>
      </c>
      <c r="O14" s="94">
        <v>8805950896365000</v>
      </c>
      <c r="P14" s="94">
        <v>9042560242726808</v>
      </c>
      <c r="Q14" s="94">
        <v>9285527106118244</v>
      </c>
      <c r="R14" s="94">
        <v>9535022308290038</v>
      </c>
      <c r="S14" s="94">
        <v>9791221260846204</v>
      </c>
      <c r="T14" s="94">
        <v>1.0054304088570002E+16</v>
      </c>
      <c r="U14" s="94">
        <v>1.0298562733228778E+16</v>
      </c>
      <c r="V14" s="94">
        <v>1.0548755382366134E+16</v>
      </c>
      <c r="W14" s="94">
        <v>1.0805026196321614E+16</v>
      </c>
      <c r="X14" s="94">
        <v>1.1067522837657186E+16</v>
      </c>
      <c r="Y14" s="94">
        <v>1.133639655624E+16</v>
      </c>
      <c r="Z14" s="94">
        <v>1.1611802276392184E+16</v>
      </c>
      <c r="AA14" s="94">
        <v>1.1893898686157792E+16</v>
      </c>
      <c r="AB14" s="94">
        <v>1.2182848328738466E+16</v>
      </c>
      <c r="AC14" s="94">
        <v>1.2478817696150384E+16</v>
      </c>
      <c r="AD14" s="94">
        <v>1.2781977325156514E+16</v>
      </c>
      <c r="AE14" s="94">
        <v>1.3092501895529442E+16</v>
      </c>
      <c r="AF14" s="94">
        <v>1.3410570330701402E+16</v>
      </c>
      <c r="AG14" s="94">
        <v>1.3736365900859482E+16</v>
      </c>
      <c r="AH14" s="94">
        <v>1.4070076328545402E+16</v>
      </c>
      <c r="AI14" s="94">
        <v>1.441189389682077E+16</v>
      </c>
      <c r="AJ14" s="93" cm="1">
        <f t="array" ref="AJ14">TREND(AE14:AI14,AE$1:AI$1,AJ$1)</f>
        <v>1.4733768670619264E+16</v>
      </c>
      <c r="AK14" s="93" cm="1">
        <f t="array" ref="AK14">TREND(AF14:AJ14,AF$1:AJ$1,AK$1)</f>
        <v>1.5069112428248448E+16</v>
      </c>
      <c r="AL14" s="93" cm="1">
        <f t="array" ref="AL14">TREND(AG14:AK14,AG$1:AK$1,AL$1)</f>
        <v>1.5402999064074112E+16</v>
      </c>
      <c r="AM14" s="93" cm="1">
        <f t="array" ref="AM14">TREND(AH14:AL14,AH$1:AL$1,AM$1)</f>
        <v>1.5734489278407168E+16</v>
      </c>
      <c r="AN14" s="93" cm="1">
        <f t="array" ref="AN14">TREND(AI14:AM14,AI$1:AM$1,AN$1)</f>
        <v>1.6064779014622208E+16</v>
      </c>
      <c r="AO14" s="93" cm="1">
        <f t="array" ref="AO14">TREND(AJ14:AN14,AJ$1:AN$1,AO$1)</f>
        <v>1.6399248952643712E+16</v>
      </c>
      <c r="AP14" s="93" cm="1">
        <f t="array" ref="AP14">TREND(AK14:AO14,AK$1:AO$1,AP$1)</f>
        <v>1.6730741647400704E+16</v>
      </c>
      <c r="AQ14" s="93" cm="1">
        <f t="array" ref="AQ14">TREND(AL14:AP14,AL$1:AP$1,AQ$1)</f>
        <v>1.7062525043696512E+16</v>
      </c>
      <c r="AR14" s="93" cm="1">
        <f t="array" ref="AR14">TREND(AM14:AQ14,AM$1:AQ$1,AR$1)</f>
        <v>1.7394967036361344E+16</v>
      </c>
      <c r="AS14" s="93" cm="1">
        <f t="array" ref="AS14">TREND(AN14:AR14,AN$1:AR$1,AS$1)</f>
        <v>1.7727547979304192E+16</v>
      </c>
    </row>
    <row r="15" spans="1:45" x14ac:dyDescent="0.35">
      <c r="A15" s="91" t="s">
        <v>229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 cm="1">
        <f t="array" ref="AJ15">TREND(AE15:AI15,AE$1:AI$1,AJ$1)</f>
        <v>0</v>
      </c>
      <c r="AK15" s="93" cm="1">
        <f t="array" ref="AK15">TREND(AF15:AJ15,AF$1:AJ$1,AK$1)</f>
        <v>0</v>
      </c>
      <c r="AL15" s="93" cm="1">
        <f t="array" ref="AL15">TREND(AG15:AK15,AG$1:AK$1,AL$1)</f>
        <v>0</v>
      </c>
      <c r="AM15" s="93" cm="1">
        <f t="array" ref="AM15">TREND(AH15:AL15,AH$1:AL$1,AM$1)</f>
        <v>0</v>
      </c>
      <c r="AN15" s="93" cm="1">
        <f t="array" ref="AN15">TREND(AI15:AM15,AI$1:AM$1,AN$1)</f>
        <v>0</v>
      </c>
      <c r="AO15" s="93" cm="1">
        <f t="array" ref="AO15">TREND(AJ15:AN15,AJ$1:AN$1,AO$1)</f>
        <v>0</v>
      </c>
      <c r="AP15" s="93" cm="1">
        <f t="array" ref="AP15">TREND(AK15:AO15,AK$1:AO$1,AP$1)</f>
        <v>0</v>
      </c>
      <c r="AQ15" s="93" cm="1">
        <f t="array" ref="AQ15">TREND(AL15:AP15,AL$1:AP$1,AQ$1)</f>
        <v>0</v>
      </c>
      <c r="AR15" s="93" cm="1">
        <f t="array" ref="AR15">TREND(AM15:AQ15,AM$1:AQ$1,AR$1)</f>
        <v>0</v>
      </c>
      <c r="AS15" s="93" cm="1">
        <f t="array" ref="AS15">TREND(AN15:AR15,AN$1:AR$1,AS$1)</f>
        <v>0</v>
      </c>
    </row>
    <row r="16" spans="1:45" x14ac:dyDescent="0.35">
      <c r="A16" s="91" t="s">
        <v>230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 cm="1">
        <f t="array" ref="AJ16">TREND(AE16:AI16,AE$1:AI$1,AJ$1)</f>
        <v>0</v>
      </c>
      <c r="AK16" s="93" cm="1">
        <f t="array" ref="AK16">TREND(AF16:AJ16,AF$1:AJ$1,AK$1)</f>
        <v>0</v>
      </c>
      <c r="AL16" s="93" cm="1">
        <f t="array" ref="AL16">TREND(AG16:AK16,AG$1:AK$1,AL$1)</f>
        <v>0</v>
      </c>
      <c r="AM16" s="93" cm="1">
        <f t="array" ref="AM16">TREND(AH16:AL16,AH$1:AL$1,AM$1)</f>
        <v>0</v>
      </c>
      <c r="AN16" s="93" cm="1">
        <f t="array" ref="AN16">TREND(AI16:AM16,AI$1:AM$1,AN$1)</f>
        <v>0</v>
      </c>
      <c r="AO16" s="93" cm="1">
        <f t="array" ref="AO16">TREND(AJ16:AN16,AJ$1:AN$1,AO$1)</f>
        <v>0</v>
      </c>
      <c r="AP16" s="93" cm="1">
        <f t="array" ref="AP16">TREND(AK16:AO16,AK$1:AO$1,AP$1)</f>
        <v>0</v>
      </c>
      <c r="AQ16" s="93" cm="1">
        <f t="array" ref="AQ16">TREND(AL16:AP16,AL$1:AP$1,AQ$1)</f>
        <v>0</v>
      </c>
      <c r="AR16" s="93" cm="1">
        <f t="array" ref="AR16">TREND(AM16:AQ16,AM$1:AQ$1,AR$1)</f>
        <v>0</v>
      </c>
      <c r="AS16" s="93" cm="1">
        <f t="array" ref="AS16">TREND(AN16:AR16,AN$1:AR$1,AS$1)</f>
        <v>0</v>
      </c>
    </row>
    <row r="17" spans="1:45" x14ac:dyDescent="0.35">
      <c r="A17" s="91" t="s">
        <v>231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 cm="1">
        <f t="array" ref="AJ17">TREND(AE17:AI17,AE$1:AI$1,AJ$1)</f>
        <v>0</v>
      </c>
      <c r="AK17" s="93" cm="1">
        <f t="array" ref="AK17">TREND(AF17:AJ17,AF$1:AJ$1,AK$1)</f>
        <v>0</v>
      </c>
      <c r="AL17" s="93" cm="1">
        <f t="array" ref="AL17">TREND(AG17:AK17,AG$1:AK$1,AL$1)</f>
        <v>0</v>
      </c>
      <c r="AM17" s="93" cm="1">
        <f t="array" ref="AM17">TREND(AH17:AL17,AH$1:AL$1,AM$1)</f>
        <v>0</v>
      </c>
      <c r="AN17" s="93" cm="1">
        <f t="array" ref="AN17">TREND(AI17:AM17,AI$1:AM$1,AN$1)</f>
        <v>0</v>
      </c>
      <c r="AO17" s="93" cm="1">
        <f t="array" ref="AO17">TREND(AJ17:AN17,AJ$1:AN$1,AO$1)</f>
        <v>0</v>
      </c>
      <c r="AP17" s="93" cm="1">
        <f t="array" ref="AP17">TREND(AK17:AO17,AK$1:AO$1,AP$1)</f>
        <v>0</v>
      </c>
      <c r="AQ17" s="93" cm="1">
        <f t="array" ref="AQ17">TREND(AL17:AP17,AL$1:AP$1,AQ$1)</f>
        <v>0</v>
      </c>
      <c r="AR17" s="93" cm="1">
        <f t="array" ref="AR17">TREND(AM17:AQ17,AM$1:AQ$1,AR$1)</f>
        <v>0</v>
      </c>
      <c r="AS17" s="93" cm="1">
        <f t="array" ref="AS17">TREND(AN17:AR17,AN$1:AR$1,AS$1)</f>
        <v>0</v>
      </c>
    </row>
    <row r="18" spans="1:45" x14ac:dyDescent="0.35">
      <c r="A18" s="91" t="s">
        <v>87</v>
      </c>
      <c r="B18" s="93">
        <v>7597185120705600</v>
      </c>
      <c r="C18" s="93">
        <v>7573724480617400</v>
      </c>
      <c r="D18" s="93">
        <v>7550263840529200</v>
      </c>
      <c r="E18" s="93">
        <v>7526803200441000</v>
      </c>
      <c r="F18" s="93">
        <v>7503342560352800</v>
      </c>
      <c r="G18" s="93">
        <v>7479881920264600</v>
      </c>
      <c r="H18" s="93">
        <v>7456421280176400</v>
      </c>
      <c r="I18" s="93">
        <v>7432960640088200</v>
      </c>
      <c r="J18" s="93">
        <v>7409500000000000</v>
      </c>
      <c r="K18" s="93">
        <v>7322815320403161</v>
      </c>
      <c r="L18" s="93">
        <v>7237144775859541</v>
      </c>
      <c r="M18" s="93">
        <v>7152476501874615</v>
      </c>
      <c r="N18" s="93">
        <v>7068798772758087</v>
      </c>
      <c r="O18" s="93">
        <v>6986099999999999</v>
      </c>
      <c r="P18" s="93">
        <v>6943237254144446</v>
      </c>
      <c r="Q18" s="93">
        <v>6900637489778177</v>
      </c>
      <c r="R18" s="93">
        <v>6858299093395981</v>
      </c>
      <c r="S18" s="93">
        <v>6816220461392203</v>
      </c>
      <c r="T18" s="93">
        <v>6774400000000000</v>
      </c>
      <c r="U18" s="93">
        <v>6731520604199451</v>
      </c>
      <c r="V18" s="93">
        <v>6688912618794543</v>
      </c>
      <c r="W18" s="93">
        <v>6646574325859881</v>
      </c>
      <c r="X18" s="93">
        <v>6604504018343894</v>
      </c>
      <c r="Y18" s="93">
        <v>6562700000000000</v>
      </c>
      <c r="Z18" s="93">
        <v>6521160585318219</v>
      </c>
      <c r="AA18" s="93">
        <v>6479884099457213</v>
      </c>
      <c r="AB18" s="93">
        <v>6438868878176761</v>
      </c>
      <c r="AC18" s="93">
        <v>6398113267770648</v>
      </c>
      <c r="AD18" s="93">
        <v>6357615625000001</v>
      </c>
      <c r="AE18" s="93">
        <v>6317374317027026</v>
      </c>
      <c r="AF18" s="93">
        <v>6277387721349177</v>
      </c>
      <c r="AG18" s="93">
        <v>6237654225733738</v>
      </c>
      <c r="AH18" s="93">
        <v>6198172228152817</v>
      </c>
      <c r="AI18" s="93">
        <v>6158940136718751</v>
      </c>
      <c r="AJ18" s="93" cm="1">
        <f t="array" ref="AJ18">TREND(AE18:AI18,AE$1:AI$1,AJ$1)</f>
        <v>6119080569652432</v>
      </c>
      <c r="AK18" s="93" cm="1">
        <f t="array" ref="AK18">TREND(AF18:AJ18,AF$1:AJ$1,AK$1)</f>
        <v>6079648458598832</v>
      </c>
      <c r="AL18" s="93" cm="1">
        <f t="array" ref="AL18">TREND(AG18:AK18,AG$1:AK$1,AL$1)</f>
        <v>6040168165940240</v>
      </c>
      <c r="AM18" s="93" cm="1">
        <f t="array" ref="AM18">TREND(AH18:AL18,AH$1:AL$1,AM$1)</f>
        <v>6000611971049088</v>
      </c>
      <c r="AN18" s="93" cm="1">
        <f t="array" ref="AN18">TREND(AI18:AM18,AI$1:AM$1,AN$1)</f>
        <v>5961019239876416</v>
      </c>
      <c r="AO18" s="93" cm="1">
        <f t="array" ref="AO18">TREND(AJ18:AN18,AJ$1:AN$1,AO$1)</f>
        <v>5921557936892864</v>
      </c>
      <c r="AP18" s="93" cm="1">
        <f t="array" ref="AP18">TREND(AK18:AO18,AK$1:AO$1,AP$1)</f>
        <v>5882002163628768</v>
      </c>
      <c r="AQ18" s="93" cm="1">
        <f t="array" ref="AQ18">TREND(AL18:AP18,AL$1:AP$1,AQ$1)</f>
        <v>5842456083843728</v>
      </c>
      <c r="AR18" s="93" cm="1">
        <f t="array" ref="AR18">TREND(AM18:AQ18,AM$1:AQ$1,AR$1)</f>
        <v>5802930823860656</v>
      </c>
      <c r="AS18" s="93" cm="1">
        <f t="array" ref="AS18">TREND(AN18:AR18,AN$1:AR$1,AS$1)</f>
        <v>5763409644096288</v>
      </c>
    </row>
    <row r="19" spans="1:45" x14ac:dyDescent="0.35">
      <c r="A19" s="91" t="s">
        <v>232</v>
      </c>
      <c r="B19" s="93">
        <v>1.24237592550225E+16</v>
      </c>
      <c r="C19" s="93">
        <f>$B$19</f>
        <v>1.24237592550225E+16</v>
      </c>
      <c r="D19" s="93">
        <f t="shared" ref="D19:AI19" si="3">$B$19</f>
        <v>1.24237592550225E+16</v>
      </c>
      <c r="E19" s="93">
        <f t="shared" si="3"/>
        <v>1.24237592550225E+16</v>
      </c>
      <c r="F19" s="93">
        <f t="shared" si="3"/>
        <v>1.24237592550225E+16</v>
      </c>
      <c r="G19" s="93">
        <f t="shared" si="3"/>
        <v>1.24237592550225E+16</v>
      </c>
      <c r="H19" s="93">
        <f t="shared" si="3"/>
        <v>1.24237592550225E+16</v>
      </c>
      <c r="I19" s="93">
        <f t="shared" si="3"/>
        <v>1.24237592550225E+16</v>
      </c>
      <c r="J19" s="93">
        <f t="shared" si="3"/>
        <v>1.24237592550225E+16</v>
      </c>
      <c r="K19" s="93">
        <f t="shared" si="3"/>
        <v>1.24237592550225E+16</v>
      </c>
      <c r="L19" s="93">
        <f>$B$19</f>
        <v>1.24237592550225E+16</v>
      </c>
      <c r="M19" s="93">
        <f t="shared" si="3"/>
        <v>1.24237592550225E+16</v>
      </c>
      <c r="N19" s="93">
        <f t="shared" si="3"/>
        <v>1.24237592550225E+16</v>
      </c>
      <c r="O19" s="93">
        <f t="shared" si="3"/>
        <v>1.24237592550225E+16</v>
      </c>
      <c r="P19" s="93">
        <f t="shared" si="3"/>
        <v>1.24237592550225E+16</v>
      </c>
      <c r="Q19" s="93">
        <f t="shared" si="3"/>
        <v>1.24237592550225E+16</v>
      </c>
      <c r="R19" s="93">
        <f t="shared" si="3"/>
        <v>1.24237592550225E+16</v>
      </c>
      <c r="S19" s="93">
        <f>$B$19</f>
        <v>1.24237592550225E+16</v>
      </c>
      <c r="T19" s="93">
        <f t="shared" si="3"/>
        <v>1.24237592550225E+16</v>
      </c>
      <c r="U19" s="93">
        <f t="shared" si="3"/>
        <v>1.24237592550225E+16</v>
      </c>
      <c r="V19" s="93">
        <f t="shared" si="3"/>
        <v>1.24237592550225E+16</v>
      </c>
      <c r="W19" s="93">
        <f t="shared" si="3"/>
        <v>1.24237592550225E+16</v>
      </c>
      <c r="X19" s="93">
        <f t="shared" si="3"/>
        <v>1.24237592550225E+16</v>
      </c>
      <c r="Y19" s="93">
        <f t="shared" si="3"/>
        <v>1.24237592550225E+16</v>
      </c>
      <c r="Z19" s="93">
        <f t="shared" si="3"/>
        <v>1.24237592550225E+16</v>
      </c>
      <c r="AA19" s="93">
        <f t="shared" si="3"/>
        <v>1.24237592550225E+16</v>
      </c>
      <c r="AB19" s="93">
        <f t="shared" si="3"/>
        <v>1.24237592550225E+16</v>
      </c>
      <c r="AC19" s="93">
        <f t="shared" si="3"/>
        <v>1.24237592550225E+16</v>
      </c>
      <c r="AD19" s="93">
        <f t="shared" si="3"/>
        <v>1.24237592550225E+16</v>
      </c>
      <c r="AE19" s="93">
        <f t="shared" si="3"/>
        <v>1.24237592550225E+16</v>
      </c>
      <c r="AF19" s="93">
        <f t="shared" si="3"/>
        <v>1.24237592550225E+16</v>
      </c>
      <c r="AG19" s="93">
        <f t="shared" si="3"/>
        <v>1.24237592550225E+16</v>
      </c>
      <c r="AH19" s="93">
        <f t="shared" si="3"/>
        <v>1.24237592550225E+16</v>
      </c>
      <c r="AI19" s="93">
        <f t="shared" si="3"/>
        <v>1.24237592550225E+16</v>
      </c>
      <c r="AJ19" s="93" cm="1">
        <f t="array" ref="AJ19">TREND(AE19:AI19,AE$1:AI$1,AJ$1)</f>
        <v>1.24237592550225E+16</v>
      </c>
      <c r="AK19" s="93" cm="1">
        <f t="array" ref="AK19">TREND(AF19:AJ19,AF$1:AJ$1,AK$1)</f>
        <v>1.24237592550225E+16</v>
      </c>
      <c r="AL19" s="93" cm="1">
        <f t="array" ref="AL19">TREND(AG19:AK19,AG$1:AK$1,AL$1)</f>
        <v>1.24237592550225E+16</v>
      </c>
      <c r="AM19" s="93" cm="1">
        <f t="array" ref="AM19">TREND(AH19:AL19,AH$1:AL$1,AM$1)</f>
        <v>1.24237592550225E+16</v>
      </c>
      <c r="AN19" s="93" cm="1">
        <f t="array" ref="AN19">TREND(AI19:AM19,AI$1:AM$1,AN$1)</f>
        <v>1.24237592550225E+16</v>
      </c>
      <c r="AO19" s="93" cm="1">
        <f t="array" ref="AO19">TREND(AJ19:AN19,AJ$1:AN$1,AO$1)</f>
        <v>1.24237592550225E+16</v>
      </c>
      <c r="AP19" s="93" cm="1">
        <f t="array" ref="AP19">TREND(AK19:AO19,AK$1:AO$1,AP$1)</f>
        <v>1.24237592550225E+16</v>
      </c>
      <c r="AQ19" s="93" cm="1">
        <f t="array" ref="AQ19">TREND(AL19:AP19,AL$1:AP$1,AQ$1)</f>
        <v>1.24237592550225E+16</v>
      </c>
      <c r="AR19" s="93" cm="1">
        <f t="array" ref="AR19">TREND(AM19:AQ19,AM$1:AQ$1,AR$1)</f>
        <v>1.24237592550225E+16</v>
      </c>
      <c r="AS19" s="93" cm="1">
        <f t="array" ref="AS19">TREND(AN19:AR19,AN$1:AR$1,AS$1)</f>
        <v>1.24237592550225E+16</v>
      </c>
    </row>
    <row r="20" spans="1:45" x14ac:dyDescent="0.35">
      <c r="A20" s="91" t="s">
        <v>233</v>
      </c>
      <c r="B20" s="93">
        <v>1743512465066400.3</v>
      </c>
      <c r="C20" s="93">
        <f>$B$20</f>
        <v>1743512465066400.3</v>
      </c>
      <c r="D20" s="93">
        <f t="shared" ref="D20:AI20" si="4">$B$20</f>
        <v>1743512465066400.3</v>
      </c>
      <c r="E20" s="93">
        <f t="shared" si="4"/>
        <v>1743512465066400.3</v>
      </c>
      <c r="F20" s="93">
        <f t="shared" si="4"/>
        <v>1743512465066400.3</v>
      </c>
      <c r="G20" s="93">
        <f t="shared" si="4"/>
        <v>1743512465066400.3</v>
      </c>
      <c r="H20" s="93">
        <f t="shared" si="4"/>
        <v>1743512465066400.3</v>
      </c>
      <c r="I20" s="93">
        <f t="shared" si="4"/>
        <v>1743512465066400.3</v>
      </c>
      <c r="J20" s="93">
        <f t="shared" si="4"/>
        <v>1743512465066400.3</v>
      </c>
      <c r="K20" s="93">
        <f t="shared" si="4"/>
        <v>1743512465066400.3</v>
      </c>
      <c r="L20" s="93">
        <f>$B$20</f>
        <v>1743512465066400.3</v>
      </c>
      <c r="M20" s="93">
        <f t="shared" si="4"/>
        <v>1743512465066400.3</v>
      </c>
      <c r="N20" s="93">
        <f t="shared" si="4"/>
        <v>1743512465066400.3</v>
      </c>
      <c r="O20" s="93">
        <f t="shared" si="4"/>
        <v>1743512465066400.3</v>
      </c>
      <c r="P20" s="93">
        <f t="shared" si="4"/>
        <v>1743512465066400.3</v>
      </c>
      <c r="Q20" s="93">
        <f t="shared" si="4"/>
        <v>1743512465066400.3</v>
      </c>
      <c r="R20" s="93">
        <f>$B$20</f>
        <v>1743512465066400.3</v>
      </c>
      <c r="S20" s="93">
        <f t="shared" si="4"/>
        <v>1743512465066400.3</v>
      </c>
      <c r="T20" s="93">
        <f t="shared" si="4"/>
        <v>1743512465066400.3</v>
      </c>
      <c r="U20" s="93">
        <f t="shared" si="4"/>
        <v>1743512465066400.3</v>
      </c>
      <c r="V20" s="93">
        <f t="shared" si="4"/>
        <v>1743512465066400.3</v>
      </c>
      <c r="W20" s="93">
        <f t="shared" si="4"/>
        <v>1743512465066400.3</v>
      </c>
      <c r="X20" s="93">
        <f t="shared" si="4"/>
        <v>1743512465066400.3</v>
      </c>
      <c r="Y20" s="93">
        <f t="shared" si="4"/>
        <v>1743512465066400.3</v>
      </c>
      <c r="Z20" s="93">
        <f t="shared" si="4"/>
        <v>1743512465066400.3</v>
      </c>
      <c r="AA20" s="93">
        <f>$B$20</f>
        <v>1743512465066400.3</v>
      </c>
      <c r="AB20" s="93">
        <f t="shared" si="4"/>
        <v>1743512465066400.3</v>
      </c>
      <c r="AC20" s="93">
        <f t="shared" si="4"/>
        <v>1743512465066400.3</v>
      </c>
      <c r="AD20" s="93">
        <f t="shared" si="4"/>
        <v>1743512465066400.3</v>
      </c>
      <c r="AE20" s="93">
        <f t="shared" si="4"/>
        <v>1743512465066400.3</v>
      </c>
      <c r="AF20" s="93">
        <f t="shared" si="4"/>
        <v>1743512465066400.3</v>
      </c>
      <c r="AG20" s="93">
        <f t="shared" si="4"/>
        <v>1743512465066400.3</v>
      </c>
      <c r="AH20" s="93">
        <f t="shared" si="4"/>
        <v>1743512465066400.3</v>
      </c>
      <c r="AI20" s="93">
        <f t="shared" si="4"/>
        <v>1743512465066400.3</v>
      </c>
      <c r="AJ20" s="93" cm="1">
        <f t="array" ref="AJ20">TREND(AE20:AI20,AE$1:AI$1,AJ$1)</f>
        <v>1743512465066400.3</v>
      </c>
      <c r="AK20" s="93" cm="1">
        <f t="array" ref="AK20">TREND(AF20:AJ20,AF$1:AJ$1,AK$1)</f>
        <v>1743512465066400.3</v>
      </c>
      <c r="AL20" s="93" cm="1">
        <f t="array" ref="AL20">TREND(AG20:AK20,AG$1:AK$1,AL$1)</f>
        <v>1743512465066400.3</v>
      </c>
      <c r="AM20" s="93" cm="1">
        <f t="array" ref="AM20">TREND(AH20:AL20,AH$1:AL$1,AM$1)</f>
        <v>1743512465066400.3</v>
      </c>
      <c r="AN20" s="93" cm="1">
        <f t="array" ref="AN20">TREND(AI20:AM20,AI$1:AM$1,AN$1)</f>
        <v>1743512465066400.3</v>
      </c>
      <c r="AO20" s="93" cm="1">
        <f t="array" ref="AO20">TREND(AJ20:AN20,AJ$1:AN$1,AO$1)</f>
        <v>1743512465066400.3</v>
      </c>
      <c r="AP20" s="93" cm="1">
        <f t="array" ref="AP20">TREND(AK20:AO20,AK$1:AO$1,AP$1)</f>
        <v>1743512465066400.3</v>
      </c>
      <c r="AQ20" s="93" cm="1">
        <f t="array" ref="AQ20">TREND(AL20:AP20,AL$1:AP$1,AQ$1)</f>
        <v>1743512465066400.3</v>
      </c>
      <c r="AR20" s="93" cm="1">
        <f t="array" ref="AR20">TREND(AM20:AQ20,AM$1:AQ$1,AR$1)</f>
        <v>1743512465066400.3</v>
      </c>
      <c r="AS20" s="93" cm="1">
        <f t="array" ref="AS20">TREND(AN20:AR20,AN$1:AR$1,AS$1)</f>
        <v>1743512465066400.3</v>
      </c>
    </row>
    <row r="21" spans="1:45" x14ac:dyDescent="0.35">
      <c r="A21" s="91" t="s">
        <v>234</v>
      </c>
      <c r="B21" s="93">
        <v>0</v>
      </c>
      <c r="C21" s="93">
        <f>$B$21</f>
        <v>0</v>
      </c>
      <c r="D21" s="93">
        <f t="shared" ref="D21:AI21" si="5">$B$21</f>
        <v>0</v>
      </c>
      <c r="E21" s="93">
        <f t="shared" si="5"/>
        <v>0</v>
      </c>
      <c r="F21" s="93">
        <f t="shared" si="5"/>
        <v>0</v>
      </c>
      <c r="G21" s="93">
        <f t="shared" si="5"/>
        <v>0</v>
      </c>
      <c r="H21" s="93">
        <f t="shared" si="5"/>
        <v>0</v>
      </c>
      <c r="I21" s="93">
        <f t="shared" si="5"/>
        <v>0</v>
      </c>
      <c r="J21" s="93">
        <f t="shared" si="5"/>
        <v>0</v>
      </c>
      <c r="K21" s="93">
        <f t="shared" si="5"/>
        <v>0</v>
      </c>
      <c r="L21" s="93">
        <f t="shared" si="5"/>
        <v>0</v>
      </c>
      <c r="M21" s="93">
        <f t="shared" si="5"/>
        <v>0</v>
      </c>
      <c r="N21" s="93">
        <f t="shared" si="5"/>
        <v>0</v>
      </c>
      <c r="O21" s="93">
        <f t="shared" si="5"/>
        <v>0</v>
      </c>
      <c r="P21" s="93">
        <f t="shared" si="5"/>
        <v>0</v>
      </c>
      <c r="Q21" s="93">
        <f t="shared" si="5"/>
        <v>0</v>
      </c>
      <c r="R21" s="93">
        <f t="shared" si="5"/>
        <v>0</v>
      </c>
      <c r="S21" s="93">
        <f t="shared" si="5"/>
        <v>0</v>
      </c>
      <c r="T21" s="93">
        <f t="shared" si="5"/>
        <v>0</v>
      </c>
      <c r="U21" s="93">
        <f t="shared" si="5"/>
        <v>0</v>
      </c>
      <c r="V21" s="93">
        <f t="shared" si="5"/>
        <v>0</v>
      </c>
      <c r="W21" s="93">
        <f t="shared" si="5"/>
        <v>0</v>
      </c>
      <c r="X21" s="93">
        <f t="shared" si="5"/>
        <v>0</v>
      </c>
      <c r="Y21" s="93">
        <f t="shared" si="5"/>
        <v>0</v>
      </c>
      <c r="Z21" s="93">
        <f t="shared" si="5"/>
        <v>0</v>
      </c>
      <c r="AA21" s="93">
        <f t="shared" si="5"/>
        <v>0</v>
      </c>
      <c r="AB21" s="93">
        <f t="shared" si="5"/>
        <v>0</v>
      </c>
      <c r="AC21" s="93">
        <f t="shared" si="5"/>
        <v>0</v>
      </c>
      <c r="AD21" s="93">
        <f t="shared" si="5"/>
        <v>0</v>
      </c>
      <c r="AE21" s="93">
        <f t="shared" si="5"/>
        <v>0</v>
      </c>
      <c r="AF21" s="93">
        <f t="shared" si="5"/>
        <v>0</v>
      </c>
      <c r="AG21" s="93">
        <f t="shared" si="5"/>
        <v>0</v>
      </c>
      <c r="AH21" s="93">
        <f t="shared" si="5"/>
        <v>0</v>
      </c>
      <c r="AI21" s="93">
        <f t="shared" si="5"/>
        <v>0</v>
      </c>
      <c r="AJ21" s="93" cm="1">
        <f t="array" ref="AJ21">TREND(AE21:AI21,AE$1:AI$1,AJ$1)</f>
        <v>0</v>
      </c>
      <c r="AK21" s="93" cm="1">
        <f t="array" ref="AK21">TREND(AF21:AJ21,AF$1:AJ$1,AK$1)</f>
        <v>0</v>
      </c>
      <c r="AL21" s="93" cm="1">
        <f t="array" ref="AL21">TREND(AG21:AK21,AG$1:AK$1,AL$1)</f>
        <v>0</v>
      </c>
      <c r="AM21" s="93" cm="1">
        <f t="array" ref="AM21">TREND(AH21:AL21,AH$1:AL$1,AM$1)</f>
        <v>0</v>
      </c>
      <c r="AN21" s="93" cm="1">
        <f t="array" ref="AN21">TREND(AI21:AM21,AI$1:AM$1,AN$1)</f>
        <v>0</v>
      </c>
      <c r="AO21" s="93" cm="1">
        <f t="array" ref="AO21">TREND(AJ21:AN21,AJ$1:AN$1,AO$1)</f>
        <v>0</v>
      </c>
      <c r="AP21" s="93" cm="1">
        <f t="array" ref="AP21">TREND(AK21:AO21,AK$1:AO$1,AP$1)</f>
        <v>0</v>
      </c>
      <c r="AQ21" s="93" cm="1">
        <f t="array" ref="AQ21">TREND(AL21:AP21,AL$1:AP$1,AQ$1)</f>
        <v>0</v>
      </c>
      <c r="AR21" s="93" cm="1">
        <f t="array" ref="AR21">TREND(AM21:AQ21,AM$1:AQ$1,AR$1)</f>
        <v>0</v>
      </c>
      <c r="AS21" s="93" cm="1">
        <f t="array" ref="AS21">TREND(AN21:AR21,AN$1:AR$1,AS$1)</f>
        <v>0</v>
      </c>
    </row>
    <row r="22" spans="1:45" x14ac:dyDescent="0.35">
      <c r="A22" s="91" t="s">
        <v>164</v>
      </c>
      <c r="B22" s="94">
        <v>2181951000000000</v>
      </c>
      <c r="C22" s="94">
        <v>2392740000000000</v>
      </c>
      <c r="D22" s="94">
        <v>2848500000000000</v>
      </c>
      <c r="E22" s="94">
        <v>2936977305504561.5</v>
      </c>
      <c r="F22" s="94">
        <v>3028202806055409</v>
      </c>
      <c r="G22" s="94">
        <v>3122261863384225.5</v>
      </c>
      <c r="H22" s="94">
        <v>3219242490644849.5</v>
      </c>
      <c r="I22" s="94">
        <v>3319235434769142.5</v>
      </c>
      <c r="J22" s="94">
        <v>3422334261380915.5</v>
      </c>
      <c r="K22" s="94">
        <v>3528635442347363</v>
      </c>
      <c r="L22" s="94">
        <v>3638238446049940</v>
      </c>
      <c r="M22" s="94">
        <v>3751245830459137.5</v>
      </c>
      <c r="N22" s="94">
        <v>3867763339100262.5</v>
      </c>
      <c r="O22" s="94">
        <v>3987900000000000</v>
      </c>
      <c r="P22" s="94">
        <v>4096834496962687</v>
      </c>
      <c r="Q22" s="94">
        <v>4208744676522358.5</v>
      </c>
      <c r="R22" s="94">
        <v>4323711823186354.5</v>
      </c>
      <c r="S22" s="94">
        <v>4441819441850420</v>
      </c>
      <c r="T22" s="94">
        <v>4563153318451403</v>
      </c>
      <c r="U22" s="94">
        <v>4687801582276755</v>
      </c>
      <c r="V22" s="94">
        <v>4815854769976097</v>
      </c>
      <c r="W22" s="94">
        <v>4947405891321343</v>
      </c>
      <c r="X22" s="94">
        <v>5082550496763136</v>
      </c>
      <c r="Y22" s="94">
        <v>5221386746832683</v>
      </c>
      <c r="Z22" s="94">
        <v>5364015483439383</v>
      </c>
      <c r="AA22" s="94">
        <v>5510540303116039</v>
      </c>
      <c r="AB22" s="94">
        <v>5661067632264854</v>
      </c>
      <c r="AC22" s="94">
        <v>5815706804458872</v>
      </c>
      <c r="AD22" s="94">
        <v>5974570139854997</v>
      </c>
      <c r="AE22" s="94">
        <v>6137773026776283</v>
      </c>
      <c r="AF22" s="94">
        <v>6305434005522747</v>
      </c>
      <c r="AG22" s="94">
        <v>6477674854471578</v>
      </c>
      <c r="AH22" s="94">
        <v>6654620678529280</v>
      </c>
      <c r="AI22" s="94">
        <v>6836400000000000</v>
      </c>
      <c r="AJ22" s="93" cm="1">
        <f t="array" ref="AJ22">TREND(AE22:AI22,AE$1:AI$1,AJ$1)</f>
        <v>7006312698896128</v>
      </c>
      <c r="AK22" s="93" cm="1">
        <f t="array" ref="AK22">TREND(AF22:AJ22,AF$1:AJ$1,AK$1)</f>
        <v>7184233207166528</v>
      </c>
      <c r="AL22" s="93" cm="1">
        <f t="array" ref="AL22">TREND(AG22:AK22,AG$1:AK$1,AL$1)</f>
        <v>7361290905539712</v>
      </c>
      <c r="AM22" s="93" cm="1">
        <f t="array" ref="AM22">TREND(AH22:AL22,AH$1:AL$1,AM$1)</f>
        <v>7536923596382528</v>
      </c>
      <c r="AN22" s="93" cm="1">
        <f t="array" ref="AN22">TREND(AI22:AM22,AI$1:AM$1,AN$1)</f>
        <v>7711839701419584</v>
      </c>
      <c r="AO22" s="93" cm="1">
        <f t="array" ref="AO22">TREND(AJ22:AN22,AJ$1:AN$1,AO$1)</f>
        <v>7889243340159744</v>
      </c>
      <c r="AP22" s="93" cm="1">
        <f t="array" ref="AP22">TREND(AK22:AO22,AK$1:AO$1,AP$1)</f>
        <v>8064876868693504</v>
      </c>
      <c r="AQ22" s="93" cm="1">
        <f t="array" ref="AQ22">TREND(AL22:AP22,AL$1:AP$1,AQ$1)</f>
        <v>8240682383464448</v>
      </c>
      <c r="AR22" s="93" cm="1">
        <f t="array" ref="AR22">TREND(AM22:AQ22,AM$1:AQ$1,AR$1)</f>
        <v>8416879600455232</v>
      </c>
      <c r="AS22" s="93" cm="1">
        <f t="array" ref="AS22">TREND(AN22:AR22,AN$1:AR$1,AS$1)</f>
        <v>8593160031251328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4985-3037-4405-BD5C-80B830D00C2B}">
  <dimension ref="A1:AI1000"/>
  <sheetViews>
    <sheetView workbookViewId="0"/>
    <sheetView workbookViewId="1"/>
  </sheetViews>
  <sheetFormatPr defaultRowHeight="14.5" x14ac:dyDescent="0.35"/>
  <sheetData>
    <row r="1" spans="1:35" ht="29" x14ac:dyDescent="0.35">
      <c r="A1" s="82" t="s">
        <v>219</v>
      </c>
      <c r="B1" s="83">
        <v>2019</v>
      </c>
      <c r="C1" s="83">
        <v>2020</v>
      </c>
      <c r="D1" s="83">
        <v>2021</v>
      </c>
      <c r="E1" s="83">
        <v>2022</v>
      </c>
      <c r="F1" s="83">
        <v>2023</v>
      </c>
      <c r="G1" s="83">
        <v>2024</v>
      </c>
      <c r="H1" s="83">
        <v>2025</v>
      </c>
      <c r="I1" s="83">
        <v>2026</v>
      </c>
      <c r="J1" s="83">
        <v>2027</v>
      </c>
      <c r="K1" s="83">
        <v>2028</v>
      </c>
      <c r="L1" s="83">
        <v>2029</v>
      </c>
      <c r="M1" s="83">
        <v>2030</v>
      </c>
      <c r="N1" s="83">
        <v>2031</v>
      </c>
      <c r="O1" s="83">
        <v>2032</v>
      </c>
      <c r="P1" s="83">
        <v>2033</v>
      </c>
      <c r="Q1" s="83">
        <v>2034</v>
      </c>
      <c r="R1" s="83">
        <v>2035</v>
      </c>
      <c r="S1" s="83">
        <v>2036</v>
      </c>
      <c r="T1" s="83">
        <v>2037</v>
      </c>
      <c r="U1" s="83">
        <v>2038</v>
      </c>
      <c r="V1" s="83">
        <v>2039</v>
      </c>
      <c r="W1" s="83">
        <v>2040</v>
      </c>
      <c r="X1" s="83">
        <v>2041</v>
      </c>
      <c r="Y1" s="83">
        <v>2042</v>
      </c>
      <c r="Z1" s="83">
        <v>2043</v>
      </c>
      <c r="AA1" s="83">
        <v>2044</v>
      </c>
      <c r="AB1" s="83">
        <v>2045</v>
      </c>
      <c r="AC1" s="83">
        <v>2046</v>
      </c>
      <c r="AD1" s="83">
        <v>2047</v>
      </c>
      <c r="AE1" s="83">
        <v>2048</v>
      </c>
      <c r="AF1" s="83">
        <v>2049</v>
      </c>
      <c r="AG1" s="83">
        <v>2050</v>
      </c>
      <c r="AH1" s="84"/>
      <c r="AI1" s="84"/>
    </row>
    <row r="2" spans="1:35" ht="72.5" x14ac:dyDescent="0.35">
      <c r="A2" s="82" t="s">
        <v>220</v>
      </c>
      <c r="B2" s="84"/>
      <c r="C2" s="83">
        <v>0</v>
      </c>
      <c r="D2" s="83">
        <v>0</v>
      </c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3">
        <v>0</v>
      </c>
      <c r="M2" s="83">
        <v>0</v>
      </c>
      <c r="N2" s="83">
        <v>0</v>
      </c>
      <c r="O2" s="83">
        <v>0</v>
      </c>
      <c r="P2" s="83">
        <v>0</v>
      </c>
      <c r="Q2" s="83">
        <v>0</v>
      </c>
      <c r="R2" s="83">
        <v>0</v>
      </c>
      <c r="S2" s="83">
        <v>0</v>
      </c>
      <c r="T2" s="83">
        <v>0</v>
      </c>
      <c r="U2" s="83">
        <v>0</v>
      </c>
      <c r="V2" s="83">
        <v>0</v>
      </c>
      <c r="W2" s="83">
        <v>0</v>
      </c>
      <c r="X2" s="83">
        <v>0</v>
      </c>
      <c r="Y2" s="83">
        <v>0</v>
      </c>
      <c r="Z2" s="83">
        <v>0</v>
      </c>
      <c r="AA2" s="83">
        <v>0</v>
      </c>
      <c r="AB2" s="83">
        <v>0</v>
      </c>
      <c r="AC2" s="83">
        <v>0</v>
      </c>
      <c r="AD2" s="83">
        <v>0</v>
      </c>
      <c r="AE2" s="83">
        <v>0</v>
      </c>
      <c r="AF2" s="83">
        <v>0</v>
      </c>
      <c r="AG2" s="83">
        <v>0</v>
      </c>
      <c r="AH2" s="84"/>
      <c r="AI2" s="84"/>
    </row>
    <row r="3" spans="1:35" x14ac:dyDescent="0.35">
      <c r="A3" s="82" t="s">
        <v>77</v>
      </c>
      <c r="B3" s="85">
        <v>1.3728E+16</v>
      </c>
      <c r="C3" s="85">
        <v>1.2467E+16</v>
      </c>
      <c r="D3" s="85">
        <v>1.3242E+16</v>
      </c>
      <c r="E3" s="85">
        <v>1.2889E+16</v>
      </c>
      <c r="F3" s="85">
        <v>1.2961E+16</v>
      </c>
      <c r="G3" s="85">
        <v>1.1479E+16</v>
      </c>
      <c r="H3" s="85">
        <v>1.1046E+16</v>
      </c>
      <c r="I3" s="85">
        <v>1.1017E+16</v>
      </c>
      <c r="J3" s="85">
        <v>1.0717E+16</v>
      </c>
      <c r="K3" s="85">
        <v>1.0639E+16</v>
      </c>
      <c r="L3" s="85">
        <v>1.06E+16</v>
      </c>
      <c r="M3" s="85">
        <v>1.044E+16</v>
      </c>
      <c r="N3" s="85">
        <v>1.0397E+16</v>
      </c>
      <c r="O3" s="85">
        <v>1.0305E+16</v>
      </c>
      <c r="P3" s="85">
        <v>1.0279E+16</v>
      </c>
      <c r="Q3" s="85">
        <v>9954900000000000</v>
      </c>
      <c r="R3" s="85">
        <v>9679800000000000</v>
      </c>
      <c r="S3" s="85">
        <v>9524100000000000</v>
      </c>
      <c r="T3" s="85">
        <v>9395100000000000</v>
      </c>
      <c r="U3" s="85">
        <v>9409300000000000</v>
      </c>
      <c r="V3" s="85">
        <v>9334700000000000</v>
      </c>
      <c r="W3" s="85">
        <v>9252100000000000</v>
      </c>
      <c r="X3" s="85">
        <v>9228500000000000</v>
      </c>
      <c r="Y3" s="85">
        <v>9191500000000000</v>
      </c>
      <c r="Z3" s="85">
        <v>9065400000000000</v>
      </c>
      <c r="AA3" s="85">
        <v>8997900000000000</v>
      </c>
      <c r="AB3" s="85">
        <v>8887100000000000</v>
      </c>
      <c r="AC3" s="85">
        <v>8821800000000000</v>
      </c>
      <c r="AD3" s="85">
        <v>8723100000000000</v>
      </c>
      <c r="AE3" s="85">
        <v>8643600000000000</v>
      </c>
      <c r="AF3" s="85">
        <v>8605900000000000</v>
      </c>
      <c r="AG3" s="85">
        <v>8671600000000000</v>
      </c>
      <c r="AH3" s="84"/>
      <c r="AI3" s="84"/>
    </row>
    <row r="4" spans="1:35" ht="29" x14ac:dyDescent="0.35">
      <c r="A4" s="82" t="s">
        <v>86</v>
      </c>
      <c r="B4" s="86">
        <v>3.5078E+16</v>
      </c>
      <c r="C4" s="86">
        <v>3.516E+16</v>
      </c>
      <c r="D4" s="86">
        <v>3.57E+16</v>
      </c>
      <c r="E4" s="86">
        <v>3.667E+16</v>
      </c>
      <c r="F4" s="86">
        <v>3.6961E+16</v>
      </c>
      <c r="G4" s="86">
        <v>3.717E+16</v>
      </c>
      <c r="H4" s="86">
        <v>3.7266E+16</v>
      </c>
      <c r="I4" s="86">
        <v>3.7241E+16</v>
      </c>
      <c r="J4" s="86">
        <v>3.716E+16</v>
      </c>
      <c r="K4" s="86">
        <v>3.7772E+16</v>
      </c>
      <c r="L4" s="86">
        <v>3.804E+16</v>
      </c>
      <c r="M4" s="86">
        <v>3.8101E+16</v>
      </c>
      <c r="N4" s="86">
        <v>3.836E+16</v>
      </c>
      <c r="O4" s="86">
        <v>3.8632E+16</v>
      </c>
      <c r="P4" s="86">
        <v>3.8884E+16</v>
      </c>
      <c r="Q4" s="86">
        <v>3.8717E+16</v>
      </c>
      <c r="R4" s="86">
        <v>3.8578E+16</v>
      </c>
      <c r="S4" s="86">
        <v>3.853E+16</v>
      </c>
      <c r="T4" s="86">
        <v>3.865E+16</v>
      </c>
      <c r="U4" s="86">
        <v>3.8876E+16</v>
      </c>
      <c r="V4" s="86">
        <v>3.9144E+16</v>
      </c>
      <c r="W4" s="86">
        <v>3.9432E+16</v>
      </c>
      <c r="X4" s="86">
        <v>3.956E+16</v>
      </c>
      <c r="Y4" s="86">
        <v>3.9751E+16</v>
      </c>
      <c r="Z4" s="86">
        <v>4.0088E+16</v>
      </c>
      <c r="AA4" s="86">
        <v>4.0409E+16</v>
      </c>
      <c r="AB4" s="86">
        <v>4.0641E+16</v>
      </c>
      <c r="AC4" s="86">
        <v>4.0897E+16</v>
      </c>
      <c r="AD4" s="86">
        <v>4.1184E+16</v>
      </c>
      <c r="AE4" s="86">
        <v>4.1376E+16</v>
      </c>
      <c r="AF4" s="86">
        <v>4.1553E+16</v>
      </c>
      <c r="AG4" s="86">
        <v>4.1927E+16</v>
      </c>
      <c r="AH4" s="84"/>
      <c r="AI4" s="84"/>
    </row>
    <row r="5" spans="1:35" x14ac:dyDescent="0.35">
      <c r="A5" s="82" t="s">
        <v>221</v>
      </c>
      <c r="B5" s="85">
        <v>540000000000000</v>
      </c>
      <c r="C5" s="85">
        <v>530350000000000</v>
      </c>
      <c r="D5" s="85">
        <v>519330000000000</v>
      </c>
      <c r="E5" s="85">
        <v>523290000000000</v>
      </c>
      <c r="F5" s="85">
        <v>524540000000000</v>
      </c>
      <c r="G5" s="85">
        <v>526870000000000</v>
      </c>
      <c r="H5" s="85">
        <v>522070000000000</v>
      </c>
      <c r="I5" s="85">
        <v>516430000000000</v>
      </c>
      <c r="J5" s="85">
        <v>507130000000000</v>
      </c>
      <c r="K5" s="85">
        <v>471230000000000</v>
      </c>
      <c r="L5" s="85">
        <v>466790000000000</v>
      </c>
      <c r="M5" s="85">
        <v>467270000000000</v>
      </c>
      <c r="N5" s="85">
        <v>468000000000000</v>
      </c>
      <c r="O5" s="85">
        <v>468510000000000</v>
      </c>
      <c r="P5" s="85">
        <v>435390000000000</v>
      </c>
      <c r="Q5" s="85">
        <v>435850000000000</v>
      </c>
      <c r="R5" s="85">
        <v>431490000000000</v>
      </c>
      <c r="S5" s="85">
        <v>432180000000000</v>
      </c>
      <c r="T5" s="85">
        <v>432320000000000</v>
      </c>
      <c r="U5" s="85">
        <v>432460000000000</v>
      </c>
      <c r="V5" s="85">
        <v>432470000000000</v>
      </c>
      <c r="W5" s="85">
        <v>432690000000000</v>
      </c>
      <c r="X5" s="85">
        <v>433530000000000</v>
      </c>
      <c r="Y5" s="85">
        <v>434130000000000</v>
      </c>
      <c r="Z5" s="85">
        <v>434720000000000</v>
      </c>
      <c r="AA5" s="85">
        <v>435220000000000</v>
      </c>
      <c r="AB5" s="85">
        <v>435770000000000</v>
      </c>
      <c r="AC5" s="85">
        <v>436060000000000</v>
      </c>
      <c r="AD5" s="85">
        <v>436340000000000</v>
      </c>
      <c r="AE5" s="85">
        <v>436520000000000</v>
      </c>
      <c r="AF5" s="85">
        <v>436730000000000</v>
      </c>
      <c r="AG5" s="85">
        <v>437040000000000</v>
      </c>
      <c r="AH5" s="84"/>
      <c r="AI5" s="84"/>
    </row>
    <row r="6" spans="1:35" ht="43.5" x14ac:dyDescent="0.35">
      <c r="A6" s="82" t="s">
        <v>222</v>
      </c>
      <c r="B6" s="84"/>
      <c r="C6" s="85">
        <v>0</v>
      </c>
      <c r="D6" s="85">
        <v>0</v>
      </c>
      <c r="E6" s="85">
        <v>0</v>
      </c>
      <c r="F6" s="85">
        <v>0</v>
      </c>
      <c r="G6" s="85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5">
        <v>0</v>
      </c>
      <c r="P6" s="85">
        <v>0</v>
      </c>
      <c r="Q6" s="85">
        <v>0</v>
      </c>
      <c r="R6" s="85">
        <v>0</v>
      </c>
      <c r="S6" s="85">
        <v>0</v>
      </c>
      <c r="T6" s="85">
        <v>0</v>
      </c>
      <c r="U6" s="85">
        <v>0</v>
      </c>
      <c r="V6" s="85">
        <v>0</v>
      </c>
      <c r="W6" s="85">
        <v>0</v>
      </c>
      <c r="X6" s="85">
        <v>0</v>
      </c>
      <c r="Y6" s="85">
        <v>0</v>
      </c>
      <c r="Z6" s="85">
        <v>0</v>
      </c>
      <c r="AA6" s="85">
        <v>0</v>
      </c>
      <c r="AB6" s="85">
        <v>0</v>
      </c>
      <c r="AC6" s="85">
        <v>0</v>
      </c>
      <c r="AD6" s="85">
        <v>0</v>
      </c>
      <c r="AE6" s="85">
        <v>0</v>
      </c>
      <c r="AF6" s="85">
        <v>0</v>
      </c>
      <c r="AG6" s="85">
        <v>0</v>
      </c>
      <c r="AH6" s="84"/>
      <c r="AI6" s="84"/>
    </row>
    <row r="7" spans="1:35" ht="43.5" x14ac:dyDescent="0.35">
      <c r="A7" s="82" t="s">
        <v>223</v>
      </c>
      <c r="B7" s="84"/>
      <c r="C7" s="85">
        <v>0</v>
      </c>
      <c r="D7" s="85">
        <v>0</v>
      </c>
      <c r="E7" s="85">
        <v>0</v>
      </c>
      <c r="F7" s="85">
        <v>0</v>
      </c>
      <c r="G7" s="85">
        <v>0</v>
      </c>
      <c r="H7" s="85">
        <v>0</v>
      </c>
      <c r="I7" s="85">
        <v>0</v>
      </c>
      <c r="J7" s="85">
        <v>0</v>
      </c>
      <c r="K7" s="85">
        <v>0</v>
      </c>
      <c r="L7" s="85">
        <v>0</v>
      </c>
      <c r="M7" s="85">
        <v>0</v>
      </c>
      <c r="N7" s="85">
        <v>0</v>
      </c>
      <c r="O7" s="85">
        <v>0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  <c r="X7" s="85">
        <v>0</v>
      </c>
      <c r="Y7" s="85">
        <v>0</v>
      </c>
      <c r="Z7" s="85">
        <v>0</v>
      </c>
      <c r="AA7" s="85">
        <v>0</v>
      </c>
      <c r="AB7" s="85">
        <v>0</v>
      </c>
      <c r="AC7" s="85">
        <v>0</v>
      </c>
      <c r="AD7" s="85">
        <v>0</v>
      </c>
      <c r="AE7" s="85">
        <v>0</v>
      </c>
      <c r="AF7" s="85">
        <v>0</v>
      </c>
      <c r="AG7" s="85">
        <v>0</v>
      </c>
      <c r="AH7" s="84"/>
      <c r="AI7" s="84"/>
    </row>
    <row r="8" spans="1:35" ht="43.5" x14ac:dyDescent="0.35">
      <c r="A8" s="82" t="s">
        <v>224</v>
      </c>
      <c r="B8" s="84"/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0</v>
      </c>
      <c r="L8" s="85">
        <v>0</v>
      </c>
      <c r="M8" s="85">
        <v>0</v>
      </c>
      <c r="N8" s="85">
        <v>0</v>
      </c>
      <c r="O8" s="85">
        <v>0</v>
      </c>
      <c r="P8" s="85">
        <v>0</v>
      </c>
      <c r="Q8" s="85">
        <v>0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  <c r="X8" s="85">
        <v>0</v>
      </c>
      <c r="Y8" s="85">
        <v>0</v>
      </c>
      <c r="Z8" s="85">
        <v>0</v>
      </c>
      <c r="AA8" s="85">
        <v>0</v>
      </c>
      <c r="AB8" s="85">
        <v>0</v>
      </c>
      <c r="AC8" s="85">
        <v>0</v>
      </c>
      <c r="AD8" s="85">
        <v>0</v>
      </c>
      <c r="AE8" s="85">
        <v>0</v>
      </c>
      <c r="AF8" s="85">
        <v>0</v>
      </c>
      <c r="AG8" s="85">
        <v>0</v>
      </c>
      <c r="AH8" s="84"/>
      <c r="AI8" s="84"/>
    </row>
    <row r="9" spans="1:35" x14ac:dyDescent="0.35">
      <c r="A9" s="82" t="s">
        <v>17</v>
      </c>
      <c r="B9" s="85">
        <v>166040000000000</v>
      </c>
      <c r="C9" s="85">
        <v>164040000000000</v>
      </c>
      <c r="D9" s="85">
        <v>161780000000000</v>
      </c>
      <c r="E9" s="85">
        <v>166340000000000</v>
      </c>
      <c r="F9" s="85">
        <v>163010000000000</v>
      </c>
      <c r="G9" s="85">
        <v>162830000000000</v>
      </c>
      <c r="H9" s="85">
        <v>163510000000000</v>
      </c>
      <c r="I9" s="85">
        <v>163110000000000</v>
      </c>
      <c r="J9" s="85">
        <v>162700000000000</v>
      </c>
      <c r="K9" s="85">
        <v>161970000000000</v>
      </c>
      <c r="L9" s="85">
        <v>162020000000000</v>
      </c>
      <c r="M9" s="85">
        <v>161730000000000</v>
      </c>
      <c r="N9" s="85">
        <v>161340000000000</v>
      </c>
      <c r="O9" s="85">
        <v>161110000000000</v>
      </c>
      <c r="P9" s="85">
        <v>160590000000000</v>
      </c>
      <c r="Q9" s="85">
        <v>160160000000000</v>
      </c>
      <c r="R9" s="85">
        <v>159980000000000</v>
      </c>
      <c r="S9" s="85">
        <v>159720000000000</v>
      </c>
      <c r="T9" s="85">
        <v>159470000000000</v>
      </c>
      <c r="U9" s="85">
        <v>159610000000000</v>
      </c>
      <c r="V9" s="85">
        <v>159930000000000</v>
      </c>
      <c r="W9" s="85">
        <v>161170000000000</v>
      </c>
      <c r="X9" s="85">
        <v>161920000000000</v>
      </c>
      <c r="Y9" s="85">
        <v>162500000000000</v>
      </c>
      <c r="Z9" s="85">
        <v>163400000000000</v>
      </c>
      <c r="AA9" s="85">
        <v>164900000000000</v>
      </c>
      <c r="AB9" s="85">
        <v>165660000000000</v>
      </c>
      <c r="AC9" s="85">
        <v>166680000000000</v>
      </c>
      <c r="AD9" s="85">
        <v>167820000000000</v>
      </c>
      <c r="AE9" s="85">
        <v>168960000000000</v>
      </c>
      <c r="AF9" s="85">
        <v>170080000000000</v>
      </c>
      <c r="AG9" s="85">
        <v>171530000000000</v>
      </c>
      <c r="AH9" s="84"/>
      <c r="AI9" s="84"/>
    </row>
    <row r="10" spans="1:35" ht="43.5" x14ac:dyDescent="0.35">
      <c r="A10" s="82" t="s">
        <v>225</v>
      </c>
      <c r="B10" s="85">
        <v>1.8365E+16</v>
      </c>
      <c r="C10" s="85">
        <v>2.0813E+16</v>
      </c>
      <c r="D10" s="85">
        <v>1.6618E+16</v>
      </c>
      <c r="E10" s="85">
        <v>1.7725E+16</v>
      </c>
      <c r="F10" s="85">
        <v>1.8282E+16</v>
      </c>
      <c r="G10" s="85">
        <v>1.8756E+16</v>
      </c>
      <c r="H10" s="85">
        <v>1.9401E+16</v>
      </c>
      <c r="I10" s="85">
        <v>1.9675E+16</v>
      </c>
      <c r="J10" s="85">
        <v>1.9608E+16</v>
      </c>
      <c r="K10" s="85">
        <v>1.9855E+16</v>
      </c>
      <c r="L10" s="85">
        <v>1.9817E+16</v>
      </c>
      <c r="M10" s="85">
        <v>1.976E+16</v>
      </c>
      <c r="N10" s="85">
        <v>1.9563E+16</v>
      </c>
      <c r="O10" s="85">
        <v>1.9369E+16</v>
      </c>
      <c r="P10" s="85">
        <v>1.9365E+16</v>
      </c>
      <c r="Q10" s="85">
        <v>1.9109E+16</v>
      </c>
      <c r="R10" s="85">
        <v>1.8987E+16</v>
      </c>
      <c r="S10" s="85">
        <v>1.8864E+16</v>
      </c>
      <c r="T10" s="85">
        <v>1.8657E+16</v>
      </c>
      <c r="U10" s="85">
        <v>1.8516E+16</v>
      </c>
      <c r="V10" s="85">
        <v>1.8517E+16</v>
      </c>
      <c r="W10" s="85">
        <v>1.8575E+16</v>
      </c>
      <c r="X10" s="85">
        <v>1.8446E+16</v>
      </c>
      <c r="Y10" s="85">
        <v>1.8384E+16</v>
      </c>
      <c r="Z10" s="85">
        <v>1.8384E+16</v>
      </c>
      <c r="AA10" s="85">
        <v>1.8271E+16</v>
      </c>
      <c r="AB10" s="85">
        <v>1.8487E+16</v>
      </c>
      <c r="AC10" s="85">
        <v>1.861E+16</v>
      </c>
      <c r="AD10" s="85">
        <v>1.8632E+16</v>
      </c>
      <c r="AE10" s="85">
        <v>1.8544E+16</v>
      </c>
      <c r="AF10" s="85">
        <v>1.8325E+16</v>
      </c>
      <c r="AG10" s="85">
        <v>1.8813E+16</v>
      </c>
      <c r="AH10" s="84"/>
      <c r="AI10" s="84"/>
    </row>
    <row r="11" spans="1:35" ht="29" x14ac:dyDescent="0.35">
      <c r="A11" s="82" t="s">
        <v>88</v>
      </c>
      <c r="B11" s="85">
        <v>1.0682E+16</v>
      </c>
      <c r="C11" s="85">
        <v>1.2106E+16</v>
      </c>
      <c r="D11" s="85">
        <v>9666100000000000</v>
      </c>
      <c r="E11" s="85">
        <v>1.031E+16</v>
      </c>
      <c r="F11" s="85">
        <v>1.0634E+16</v>
      </c>
      <c r="G11" s="85">
        <v>1.091E+16</v>
      </c>
      <c r="H11" s="85">
        <v>1.1285E+16</v>
      </c>
      <c r="I11" s="85">
        <v>1.1444E+16</v>
      </c>
      <c r="J11" s="85">
        <v>1.1405E+16</v>
      </c>
      <c r="K11" s="85">
        <v>1.1549E+16</v>
      </c>
      <c r="L11" s="85">
        <v>1.1527E+16</v>
      </c>
      <c r="M11" s="85">
        <v>1.1494E+16</v>
      </c>
      <c r="N11" s="85">
        <v>1.1379E+16</v>
      </c>
      <c r="O11" s="85">
        <v>1.1266E+16</v>
      </c>
      <c r="P11" s="85">
        <v>1.1264E+16</v>
      </c>
      <c r="Q11" s="85">
        <v>1.1115E+16</v>
      </c>
      <c r="R11" s="85">
        <v>1.1044E+16</v>
      </c>
      <c r="S11" s="85">
        <v>1.0973E+16</v>
      </c>
      <c r="T11" s="85">
        <v>1.0852E+16</v>
      </c>
      <c r="U11" s="85">
        <v>1.077E+16</v>
      </c>
      <c r="V11" s="85">
        <v>1.0771E+16</v>
      </c>
      <c r="W11" s="85">
        <v>1.0804E+16</v>
      </c>
      <c r="X11" s="85">
        <v>1.0729E+16</v>
      </c>
      <c r="Y11" s="85">
        <v>1.0693E+16</v>
      </c>
      <c r="Z11" s="85">
        <v>1.0693E+16</v>
      </c>
      <c r="AA11" s="85">
        <v>1.0627E+16</v>
      </c>
      <c r="AB11" s="85">
        <v>1.0753E+16</v>
      </c>
      <c r="AC11" s="85">
        <v>1.0825E+16</v>
      </c>
      <c r="AD11" s="85">
        <v>1.0838E+16</v>
      </c>
      <c r="AE11" s="85">
        <v>1.0786E+16</v>
      </c>
      <c r="AF11" s="85">
        <v>1.0659E+16</v>
      </c>
      <c r="AG11" s="85">
        <v>1.0943E+16</v>
      </c>
      <c r="AH11" s="84"/>
      <c r="AI11" s="84"/>
    </row>
    <row r="12" spans="1:35" ht="29" x14ac:dyDescent="0.35">
      <c r="A12" s="82" t="s">
        <v>226</v>
      </c>
      <c r="B12" s="85">
        <v>1515600000000000</v>
      </c>
      <c r="C12" s="85">
        <v>1497300000000000</v>
      </c>
      <c r="D12" s="85">
        <v>1476700000000000</v>
      </c>
      <c r="E12" s="85">
        <v>1518300000000000</v>
      </c>
      <c r="F12" s="85">
        <v>1487900000000000</v>
      </c>
      <c r="G12" s="85">
        <v>1486300000000000</v>
      </c>
      <c r="H12" s="85">
        <v>1492500000000000</v>
      </c>
      <c r="I12" s="85">
        <v>1488900000000000</v>
      </c>
      <c r="J12" s="85">
        <v>1485100000000000</v>
      </c>
      <c r="K12" s="85">
        <v>1478400000000000</v>
      </c>
      <c r="L12" s="85">
        <v>1478900000000000</v>
      </c>
      <c r="M12" s="85">
        <v>1476200000000000</v>
      </c>
      <c r="N12" s="85">
        <v>1472700000000000</v>
      </c>
      <c r="O12" s="85">
        <v>1470600000000000</v>
      </c>
      <c r="P12" s="85">
        <v>1465900000000000</v>
      </c>
      <c r="Q12" s="85">
        <v>1461900000000000</v>
      </c>
      <c r="R12" s="85">
        <v>1460300000000000</v>
      </c>
      <c r="S12" s="85">
        <v>1457900000000000</v>
      </c>
      <c r="T12" s="85">
        <v>1455600000000000</v>
      </c>
      <c r="U12" s="85">
        <v>1456900000000000</v>
      </c>
      <c r="V12" s="85">
        <v>1459800000000000</v>
      </c>
      <c r="W12" s="85">
        <v>1471100000000000</v>
      </c>
      <c r="X12" s="85">
        <v>1478000000000000</v>
      </c>
      <c r="Y12" s="85">
        <v>1483300000000000</v>
      </c>
      <c r="Z12" s="85">
        <v>1491500000000000</v>
      </c>
      <c r="AA12" s="85">
        <v>1505200000000000</v>
      </c>
      <c r="AB12" s="85">
        <v>1512100000000000</v>
      </c>
      <c r="AC12" s="85">
        <v>1521400000000000</v>
      </c>
      <c r="AD12" s="85">
        <v>1531800000000000</v>
      </c>
      <c r="AE12" s="85">
        <v>1542300000000000</v>
      </c>
      <c r="AF12" s="85">
        <v>1552500000000000</v>
      </c>
      <c r="AG12" s="85">
        <v>1565700000000000</v>
      </c>
      <c r="AH12" s="84"/>
      <c r="AI12" s="84"/>
    </row>
    <row r="13" spans="1:35" ht="29" x14ac:dyDescent="0.35">
      <c r="A13" s="82" t="s">
        <v>227</v>
      </c>
      <c r="B13" s="85">
        <v>203600000000000</v>
      </c>
      <c r="C13" s="85">
        <v>201140000000000</v>
      </c>
      <c r="D13" s="85">
        <v>198370000000000</v>
      </c>
      <c r="E13" s="85">
        <v>203960000000000</v>
      </c>
      <c r="F13" s="85">
        <v>199880000000000</v>
      </c>
      <c r="G13" s="85">
        <v>199670000000000</v>
      </c>
      <c r="H13" s="85">
        <v>200490000000000</v>
      </c>
      <c r="I13" s="85">
        <v>200010000000000</v>
      </c>
      <c r="J13" s="85">
        <v>199510000000000</v>
      </c>
      <c r="K13" s="85">
        <v>198610000000000</v>
      </c>
      <c r="L13" s="85">
        <v>198670000000000</v>
      </c>
      <c r="M13" s="85">
        <v>198310000000000</v>
      </c>
      <c r="N13" s="85">
        <v>197840000000000</v>
      </c>
      <c r="O13" s="85">
        <v>197560000000000</v>
      </c>
      <c r="P13" s="85">
        <v>196920000000000</v>
      </c>
      <c r="Q13" s="85">
        <v>196380000000000</v>
      </c>
      <c r="R13" s="85">
        <v>196170000000000</v>
      </c>
      <c r="S13" s="85">
        <v>195850000000000</v>
      </c>
      <c r="T13" s="85">
        <v>195550000000000</v>
      </c>
      <c r="U13" s="85">
        <v>195720000000000</v>
      </c>
      <c r="V13" s="85">
        <v>196110000000000</v>
      </c>
      <c r="W13" s="85">
        <v>197630000000000</v>
      </c>
      <c r="X13" s="85">
        <v>198550000000000</v>
      </c>
      <c r="Y13" s="85">
        <v>199260000000000</v>
      </c>
      <c r="Z13" s="85">
        <v>200360000000000</v>
      </c>
      <c r="AA13" s="85">
        <v>202200000000000</v>
      </c>
      <c r="AB13" s="85">
        <v>203130000000000</v>
      </c>
      <c r="AC13" s="85">
        <v>204380000000000</v>
      </c>
      <c r="AD13" s="85">
        <v>205780000000000</v>
      </c>
      <c r="AE13" s="85">
        <v>207180000000000</v>
      </c>
      <c r="AF13" s="85">
        <v>208550000000000</v>
      </c>
      <c r="AG13" s="85">
        <v>210330000000000</v>
      </c>
      <c r="AH13" s="84"/>
      <c r="AI13" s="84"/>
    </row>
    <row r="14" spans="1:35" ht="43.5" x14ac:dyDescent="0.35">
      <c r="A14" s="82" t="s">
        <v>228</v>
      </c>
      <c r="B14" s="85">
        <v>3537600000000000</v>
      </c>
      <c r="C14" s="85">
        <v>4009100000000000</v>
      </c>
      <c r="D14" s="85">
        <v>3201100000000000</v>
      </c>
      <c r="E14" s="85">
        <v>3414300000000000</v>
      </c>
      <c r="F14" s="85">
        <v>3521600000000000</v>
      </c>
      <c r="G14" s="85">
        <v>3612900000000000</v>
      </c>
      <c r="H14" s="85">
        <v>3737100000000000</v>
      </c>
      <c r="I14" s="85">
        <v>3789800000000000</v>
      </c>
      <c r="J14" s="85">
        <v>3776900000000000</v>
      </c>
      <c r="K14" s="85">
        <v>3824500000000000</v>
      </c>
      <c r="L14" s="85">
        <v>3817200000000000</v>
      </c>
      <c r="M14" s="85">
        <v>3806300000000000</v>
      </c>
      <c r="N14" s="85">
        <v>3768300000000000</v>
      </c>
      <c r="O14" s="85">
        <v>3731000000000000</v>
      </c>
      <c r="P14" s="85">
        <v>3730100000000000</v>
      </c>
      <c r="Q14" s="85">
        <v>3680800000000000</v>
      </c>
      <c r="R14" s="85">
        <v>3657400000000000</v>
      </c>
      <c r="S14" s="85">
        <v>3633700000000000</v>
      </c>
      <c r="T14" s="85">
        <v>3593800000000000</v>
      </c>
      <c r="U14" s="85">
        <v>3566600000000000</v>
      </c>
      <c r="V14" s="85">
        <v>3566800000000000</v>
      </c>
      <c r="W14" s="85">
        <v>3578000000000000</v>
      </c>
      <c r="X14" s="85">
        <v>3553200000000000</v>
      </c>
      <c r="Y14" s="85">
        <v>3541200000000000</v>
      </c>
      <c r="Z14" s="85">
        <v>3541300000000000</v>
      </c>
      <c r="AA14" s="85">
        <v>3519400000000000</v>
      </c>
      <c r="AB14" s="85">
        <v>3561100000000000</v>
      </c>
      <c r="AC14" s="85">
        <v>3584800000000000</v>
      </c>
      <c r="AD14" s="85">
        <v>3589000000000000</v>
      </c>
      <c r="AE14" s="85">
        <v>3572000000000000</v>
      </c>
      <c r="AF14" s="85">
        <v>3529800000000000</v>
      </c>
      <c r="AG14" s="85">
        <v>3623900000000000</v>
      </c>
      <c r="AH14" s="84"/>
      <c r="AI14" s="84"/>
    </row>
    <row r="15" spans="1:35" ht="58" x14ac:dyDescent="0.35">
      <c r="A15" s="82" t="s">
        <v>229</v>
      </c>
      <c r="B15" s="84"/>
      <c r="C15" s="85">
        <v>0</v>
      </c>
      <c r="D15" s="85">
        <v>0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  <c r="X15" s="85">
        <v>0</v>
      </c>
      <c r="Y15" s="85">
        <v>0</v>
      </c>
      <c r="Z15" s="85">
        <v>0</v>
      </c>
      <c r="AA15" s="85">
        <v>0</v>
      </c>
      <c r="AB15" s="85">
        <v>0</v>
      </c>
      <c r="AC15" s="85">
        <v>0</v>
      </c>
      <c r="AD15" s="85">
        <v>0</v>
      </c>
      <c r="AE15" s="85">
        <v>0</v>
      </c>
      <c r="AF15" s="85">
        <v>0</v>
      </c>
      <c r="AG15" s="85">
        <v>0</v>
      </c>
      <c r="AH15" s="84"/>
      <c r="AI15" s="84"/>
    </row>
    <row r="16" spans="1:35" ht="58" x14ac:dyDescent="0.35">
      <c r="A16" s="82" t="s">
        <v>230</v>
      </c>
      <c r="B16" s="84"/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  <c r="X16" s="85">
        <v>0</v>
      </c>
      <c r="Y16" s="85">
        <v>0</v>
      </c>
      <c r="Z16" s="85">
        <v>0</v>
      </c>
      <c r="AA16" s="85">
        <v>0</v>
      </c>
      <c r="AB16" s="85">
        <v>0</v>
      </c>
      <c r="AC16" s="85">
        <v>0</v>
      </c>
      <c r="AD16" s="85">
        <v>0</v>
      </c>
      <c r="AE16" s="85">
        <v>0</v>
      </c>
      <c r="AF16" s="85">
        <v>0</v>
      </c>
      <c r="AG16" s="85">
        <v>0</v>
      </c>
      <c r="AH16" s="84"/>
      <c r="AI16" s="84"/>
    </row>
    <row r="17" spans="1:35" x14ac:dyDescent="0.35">
      <c r="A17" s="82" t="s">
        <v>231</v>
      </c>
      <c r="B17" s="85">
        <v>906210000000000</v>
      </c>
      <c r="C17" s="85">
        <v>822950000000000</v>
      </c>
      <c r="D17" s="85">
        <v>874130000000000</v>
      </c>
      <c r="E17" s="85">
        <v>850850000000000</v>
      </c>
      <c r="F17" s="85">
        <v>855570000000000</v>
      </c>
      <c r="G17" s="85">
        <v>757730000000000</v>
      </c>
      <c r="H17" s="85">
        <v>729180000000000</v>
      </c>
      <c r="I17" s="85">
        <v>727250000000000</v>
      </c>
      <c r="J17" s="85">
        <v>707470000000000</v>
      </c>
      <c r="K17" s="85">
        <v>702340000000000</v>
      </c>
      <c r="L17" s="85">
        <v>699700000000000</v>
      </c>
      <c r="M17" s="85">
        <v>689180000000000</v>
      </c>
      <c r="N17" s="85">
        <v>686360000000000</v>
      </c>
      <c r="O17" s="85">
        <v>680250000000000</v>
      </c>
      <c r="P17" s="85">
        <v>678550000000000</v>
      </c>
      <c r="Q17" s="85">
        <v>657150000000000</v>
      </c>
      <c r="R17" s="85">
        <v>638990000000000</v>
      </c>
      <c r="S17" s="85">
        <v>628710000000000</v>
      </c>
      <c r="T17" s="85">
        <v>620200000000000</v>
      </c>
      <c r="U17" s="85">
        <v>621130000000000</v>
      </c>
      <c r="V17" s="85">
        <v>616210000000000</v>
      </c>
      <c r="W17" s="85">
        <v>610760000000000</v>
      </c>
      <c r="X17" s="85">
        <v>609200000000000</v>
      </c>
      <c r="Y17" s="85">
        <v>606750000000000</v>
      </c>
      <c r="Z17" s="85">
        <v>598430000000000</v>
      </c>
      <c r="AA17" s="85">
        <v>593970000000000</v>
      </c>
      <c r="AB17" s="85">
        <v>586660000000000</v>
      </c>
      <c r="AC17" s="85">
        <v>582350000000000</v>
      </c>
      <c r="AD17" s="85">
        <v>575830000000000</v>
      </c>
      <c r="AE17" s="85">
        <v>570590000000000</v>
      </c>
      <c r="AF17" s="85">
        <v>568100000000000</v>
      </c>
      <c r="AG17" s="85">
        <v>572430000000000</v>
      </c>
      <c r="AH17" s="84"/>
      <c r="AI17" s="84"/>
    </row>
    <row r="18" spans="1:35" x14ac:dyDescent="0.35">
      <c r="A18" s="82" t="s">
        <v>87</v>
      </c>
      <c r="B18" s="86">
        <v>2.5667E+16</v>
      </c>
      <c r="C18" s="86">
        <v>2.3991E+16</v>
      </c>
      <c r="D18" s="86">
        <v>2.3291E+16</v>
      </c>
      <c r="E18" s="86">
        <v>2.5001E+16</v>
      </c>
      <c r="F18" s="86">
        <v>2.5884E+16</v>
      </c>
      <c r="G18" s="86">
        <v>2.6576E+16</v>
      </c>
      <c r="H18" s="86">
        <v>2.744E+16</v>
      </c>
      <c r="I18" s="86">
        <v>2.7793E+16</v>
      </c>
      <c r="J18" s="86">
        <v>2.7631E+16</v>
      </c>
      <c r="K18" s="86">
        <v>2.787E+16</v>
      </c>
      <c r="L18" s="86">
        <v>2.7788E+16</v>
      </c>
      <c r="M18" s="86">
        <v>2.7614E+16</v>
      </c>
      <c r="N18" s="86">
        <v>2.7321E+16</v>
      </c>
      <c r="O18" s="86">
        <v>2.6978E+16</v>
      </c>
      <c r="P18" s="86">
        <v>2.6912E+16</v>
      </c>
      <c r="Q18" s="86">
        <v>2.6647E+16</v>
      </c>
      <c r="R18" s="86">
        <v>2.6572E+16</v>
      </c>
      <c r="S18" s="86">
        <v>2.6479E+16</v>
      </c>
      <c r="T18" s="86">
        <v>2.6265E+16</v>
      </c>
      <c r="U18" s="86">
        <v>2.6137E+16</v>
      </c>
      <c r="V18" s="86">
        <v>2.6213E+16</v>
      </c>
      <c r="W18" s="86">
        <v>2.6363E+16</v>
      </c>
      <c r="X18" s="86">
        <v>2.6243E+16</v>
      </c>
      <c r="Y18" s="86">
        <v>2.613E+16</v>
      </c>
      <c r="Z18" s="86">
        <v>2.6015E+16</v>
      </c>
      <c r="AA18" s="86">
        <v>2.5737E+16</v>
      </c>
      <c r="AB18" s="86">
        <v>2.5957E+16</v>
      </c>
      <c r="AC18" s="86">
        <v>2.613E+16</v>
      </c>
      <c r="AD18" s="86">
        <v>2.6156E+16</v>
      </c>
      <c r="AE18" s="86">
        <v>2.5897E+16</v>
      </c>
      <c r="AF18" s="86">
        <v>2.5511E+16</v>
      </c>
      <c r="AG18" s="86">
        <v>2.6051E+16</v>
      </c>
      <c r="AH18" s="84"/>
      <c r="AI18" s="84"/>
    </row>
    <row r="19" spans="1:35" ht="29" x14ac:dyDescent="0.35">
      <c r="A19" s="82" t="s">
        <v>232</v>
      </c>
      <c r="B19" s="85">
        <v>979840000000000</v>
      </c>
      <c r="C19" s="85">
        <v>1110400000000000</v>
      </c>
      <c r="D19" s="85">
        <v>886620000000000</v>
      </c>
      <c r="E19" s="85">
        <v>945690000000000</v>
      </c>
      <c r="F19" s="85">
        <v>975410000000000</v>
      </c>
      <c r="G19" s="85">
        <v>1000700000000000</v>
      </c>
      <c r="H19" s="85">
        <v>1035100000000000</v>
      </c>
      <c r="I19" s="85">
        <v>1049700000000000</v>
      </c>
      <c r="J19" s="85">
        <v>1046100000000000</v>
      </c>
      <c r="K19" s="85">
        <v>1059300000000000</v>
      </c>
      <c r="L19" s="85">
        <v>1057300000000000</v>
      </c>
      <c r="M19" s="85">
        <v>1054300000000000</v>
      </c>
      <c r="N19" s="85">
        <v>1043700000000000</v>
      </c>
      <c r="O19" s="85">
        <v>1033400000000000</v>
      </c>
      <c r="P19" s="85">
        <v>1033100000000000</v>
      </c>
      <c r="Q19" s="85">
        <v>1019500000000000</v>
      </c>
      <c r="R19" s="85">
        <v>1013000000000000</v>
      </c>
      <c r="S19" s="85">
        <v>1006500000000000</v>
      </c>
      <c r="T19" s="85">
        <v>995390000000000</v>
      </c>
      <c r="U19" s="85">
        <v>987860000000000</v>
      </c>
      <c r="V19" s="85">
        <v>987930000000000</v>
      </c>
      <c r="W19" s="85">
        <v>991030000000000</v>
      </c>
      <c r="X19" s="85">
        <v>984160000000000</v>
      </c>
      <c r="Y19" s="85">
        <v>980840000000000</v>
      </c>
      <c r="Z19" s="85">
        <v>980850000000000</v>
      </c>
      <c r="AA19" s="85">
        <v>974800000000000</v>
      </c>
      <c r="AB19" s="85">
        <v>986340000000000</v>
      </c>
      <c r="AC19" s="85">
        <v>992910000000000</v>
      </c>
      <c r="AD19" s="85">
        <v>994070000000000</v>
      </c>
      <c r="AE19" s="85">
        <v>989380000000000</v>
      </c>
      <c r="AF19" s="85">
        <v>977680000000000</v>
      </c>
      <c r="AG19" s="85">
        <v>1003700000000000</v>
      </c>
      <c r="AH19" s="84"/>
      <c r="AI19" s="84"/>
    </row>
    <row r="20" spans="1:35" ht="58" x14ac:dyDescent="0.35">
      <c r="A20" s="82" t="s">
        <v>233</v>
      </c>
      <c r="B20" s="85">
        <v>4171600000000000</v>
      </c>
      <c r="C20" s="85">
        <v>4857300000000000</v>
      </c>
      <c r="D20" s="85">
        <v>4427000000000000</v>
      </c>
      <c r="E20" s="85">
        <v>4772400000000000</v>
      </c>
      <c r="F20" s="85">
        <v>4981500000000000</v>
      </c>
      <c r="G20" s="85">
        <v>5069800000000000</v>
      </c>
      <c r="H20" s="85">
        <v>5158600000000000</v>
      </c>
      <c r="I20" s="85">
        <v>5123300000000000</v>
      </c>
      <c r="J20" s="85">
        <v>5081200000000000</v>
      </c>
      <c r="K20" s="85">
        <v>5073700000000000</v>
      </c>
      <c r="L20" s="85">
        <v>5106900000000000</v>
      </c>
      <c r="M20" s="85">
        <v>5153500000000000</v>
      </c>
      <c r="N20" s="85">
        <v>5171800000000000</v>
      </c>
      <c r="O20" s="85">
        <v>5219300000000000</v>
      </c>
      <c r="P20" s="85">
        <v>5203600000000000</v>
      </c>
      <c r="Q20" s="85">
        <v>5213000000000000</v>
      </c>
      <c r="R20" s="85">
        <v>5230900000000000</v>
      </c>
      <c r="S20" s="85">
        <v>5187700000000000</v>
      </c>
      <c r="T20" s="85">
        <v>5165400000000000</v>
      </c>
      <c r="U20" s="85">
        <v>5163800000000000</v>
      </c>
      <c r="V20" s="85">
        <v>5195600000000000</v>
      </c>
      <c r="W20" s="85">
        <v>5224100000000000</v>
      </c>
      <c r="X20" s="85">
        <v>5233000000000000</v>
      </c>
      <c r="Y20" s="85">
        <v>5298100000000000</v>
      </c>
      <c r="Z20" s="85">
        <v>5364800000000000</v>
      </c>
      <c r="AA20" s="85">
        <v>5355900000000000</v>
      </c>
      <c r="AB20" s="85">
        <v>5421200000000000</v>
      </c>
      <c r="AC20" s="85">
        <v>5442200000000000</v>
      </c>
      <c r="AD20" s="85">
        <v>5455900000000000</v>
      </c>
      <c r="AE20" s="85">
        <v>5462400000000000</v>
      </c>
      <c r="AF20" s="85">
        <v>5465900000000000</v>
      </c>
      <c r="AG20" s="85">
        <v>5498100000000000</v>
      </c>
      <c r="AH20" s="84"/>
      <c r="AI20" s="84"/>
    </row>
    <row r="21" spans="1:35" ht="43.5" x14ac:dyDescent="0.35">
      <c r="A21" s="82" t="s">
        <v>234</v>
      </c>
      <c r="B21" s="85">
        <v>3564300000000000</v>
      </c>
      <c r="C21" s="85">
        <v>1936600000000000</v>
      </c>
      <c r="D21" s="85">
        <v>5359900000000000</v>
      </c>
      <c r="E21" s="85">
        <v>2544700000000000</v>
      </c>
      <c r="F21" s="85">
        <v>2210300000000000</v>
      </c>
      <c r="G21" s="85">
        <v>2248200000000000</v>
      </c>
      <c r="H21" s="85">
        <v>1945100000000000</v>
      </c>
      <c r="I21" s="85">
        <v>2218800000000000</v>
      </c>
      <c r="J21" s="85">
        <v>2185300000000000</v>
      </c>
      <c r="K21" s="85">
        <v>2000000000000000</v>
      </c>
      <c r="L21" s="85">
        <v>1935700000000000</v>
      </c>
      <c r="M21" s="85">
        <v>1934900000000000</v>
      </c>
      <c r="N21" s="85">
        <v>1930800000000000</v>
      </c>
      <c r="O21" s="85">
        <v>1589400000000000</v>
      </c>
      <c r="P21" s="85">
        <v>1587500000000000</v>
      </c>
      <c r="Q21" s="85">
        <v>1609200000000000</v>
      </c>
      <c r="R21" s="85">
        <v>1601600000000000</v>
      </c>
      <c r="S21" s="85">
        <v>1626300000000000</v>
      </c>
      <c r="T21" s="85">
        <v>1637500000000000</v>
      </c>
      <c r="U21" s="85">
        <v>1642000000000000</v>
      </c>
      <c r="V21" s="85">
        <v>1636600000000000</v>
      </c>
      <c r="W21" s="85">
        <v>1612900000000000</v>
      </c>
      <c r="X21" s="85">
        <v>1606800000000000</v>
      </c>
      <c r="Y21" s="85">
        <v>1592800000000000</v>
      </c>
      <c r="Z21" s="85">
        <v>1577100000000000</v>
      </c>
      <c r="AA21" s="85">
        <v>1589400000000000</v>
      </c>
      <c r="AB21" s="85">
        <v>1574400000000000</v>
      </c>
      <c r="AC21" s="85">
        <v>1553900000000000</v>
      </c>
      <c r="AD21" s="85">
        <v>1543800000000000</v>
      </c>
      <c r="AE21" s="85">
        <v>1560200000000000</v>
      </c>
      <c r="AF21" s="85">
        <v>1578600000000000</v>
      </c>
      <c r="AG21" s="85">
        <v>1565900000000000</v>
      </c>
      <c r="AH21" s="84"/>
      <c r="AI21" s="84"/>
    </row>
    <row r="22" spans="1:35" x14ac:dyDescent="0.35">
      <c r="A22" s="82" t="s">
        <v>164</v>
      </c>
      <c r="B22" s="85">
        <v>8746500000000000</v>
      </c>
      <c r="C22" s="85">
        <v>8746500000000000</v>
      </c>
      <c r="D22" s="85">
        <v>8746500000000000</v>
      </c>
      <c r="E22" s="85">
        <v>8746500000000000</v>
      </c>
      <c r="F22" s="85">
        <v>8746500000000000</v>
      </c>
      <c r="G22" s="85">
        <v>8746500000000000</v>
      </c>
      <c r="H22" s="85">
        <v>8746500000000000</v>
      </c>
      <c r="I22" s="85">
        <v>8746500000000000</v>
      </c>
      <c r="J22" s="85">
        <v>8746500000000000</v>
      </c>
      <c r="K22" s="85">
        <v>8746500000000000</v>
      </c>
      <c r="L22" s="85">
        <v>8746500000000000</v>
      </c>
      <c r="M22" s="85">
        <v>8746500000000000</v>
      </c>
      <c r="N22" s="85">
        <v>8746500000000000</v>
      </c>
      <c r="O22" s="85">
        <v>8746500000000000</v>
      </c>
      <c r="P22" s="85">
        <v>8746500000000000</v>
      </c>
      <c r="Q22" s="85">
        <v>8746500000000000</v>
      </c>
      <c r="R22" s="85">
        <v>8746500000000000</v>
      </c>
      <c r="S22" s="85">
        <v>8746500000000000</v>
      </c>
      <c r="T22" s="85">
        <v>8746500000000000</v>
      </c>
      <c r="U22" s="85">
        <v>8746500000000000</v>
      </c>
      <c r="V22" s="85">
        <v>8746500000000000</v>
      </c>
      <c r="W22" s="85">
        <v>8746500000000000</v>
      </c>
      <c r="X22" s="85">
        <v>8746500000000000</v>
      </c>
      <c r="Y22" s="85">
        <v>8746500000000000</v>
      </c>
      <c r="Z22" s="85">
        <v>8746500000000000</v>
      </c>
      <c r="AA22" s="85">
        <v>8746500000000000</v>
      </c>
      <c r="AB22" s="85">
        <v>8746500000000000</v>
      </c>
      <c r="AC22" s="85">
        <v>8746500000000000</v>
      </c>
      <c r="AD22" s="85">
        <v>8746500000000000</v>
      </c>
      <c r="AE22" s="85">
        <v>8746500000000000</v>
      </c>
      <c r="AF22" s="85">
        <v>8746500000000000</v>
      </c>
      <c r="AG22" s="85">
        <v>8746500000000000</v>
      </c>
      <c r="AH22" s="84"/>
      <c r="AI22" s="84"/>
    </row>
    <row r="23" spans="1:35" x14ac:dyDescent="0.35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</row>
    <row r="24" spans="1:35" x14ac:dyDescent="0.35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</row>
    <row r="25" spans="1:35" x14ac:dyDescent="0.3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</row>
    <row r="26" spans="1:35" x14ac:dyDescent="0.35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</row>
    <row r="27" spans="1:35" x14ac:dyDescent="0.35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</row>
    <row r="28" spans="1:35" x14ac:dyDescent="0.35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</row>
    <row r="29" spans="1:35" x14ac:dyDescent="0.35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</row>
    <row r="30" spans="1:35" x14ac:dyDescent="0.35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</row>
    <row r="31" spans="1:35" x14ac:dyDescent="0.35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</row>
    <row r="32" spans="1:35" x14ac:dyDescent="0.35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</row>
    <row r="33" spans="1:35" x14ac:dyDescent="0.3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</row>
    <row r="34" spans="1:35" x14ac:dyDescent="0.3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</row>
    <row r="35" spans="1:35" x14ac:dyDescent="0.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</row>
    <row r="36" spans="1:35" x14ac:dyDescent="0.35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</row>
    <row r="37" spans="1:35" x14ac:dyDescent="0.3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</row>
    <row r="38" spans="1:35" x14ac:dyDescent="0.3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</row>
    <row r="39" spans="1:35" x14ac:dyDescent="0.35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</row>
    <row r="40" spans="1:35" x14ac:dyDescent="0.35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</row>
    <row r="41" spans="1:35" x14ac:dyDescent="0.3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</row>
    <row r="42" spans="1:35" x14ac:dyDescent="0.35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</row>
    <row r="43" spans="1:35" x14ac:dyDescent="0.35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</row>
    <row r="44" spans="1:35" x14ac:dyDescent="0.35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</row>
    <row r="45" spans="1:35" x14ac:dyDescent="0.3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</row>
    <row r="46" spans="1:35" x14ac:dyDescent="0.35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</row>
    <row r="47" spans="1:35" x14ac:dyDescent="0.3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</row>
    <row r="48" spans="1:35" x14ac:dyDescent="0.35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</row>
    <row r="49" spans="1:35" x14ac:dyDescent="0.35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</row>
    <row r="50" spans="1:35" x14ac:dyDescent="0.3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</row>
    <row r="51" spans="1:35" x14ac:dyDescent="0.3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</row>
    <row r="52" spans="1:35" x14ac:dyDescent="0.35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</row>
    <row r="53" spans="1:35" x14ac:dyDescent="0.35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</row>
    <row r="54" spans="1:35" x14ac:dyDescent="0.35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</row>
    <row r="55" spans="1:35" x14ac:dyDescent="0.3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</row>
    <row r="56" spans="1:35" x14ac:dyDescent="0.35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</row>
    <row r="57" spans="1:35" x14ac:dyDescent="0.35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</row>
    <row r="58" spans="1:35" x14ac:dyDescent="0.35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</row>
    <row r="59" spans="1:35" x14ac:dyDescent="0.35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</row>
    <row r="60" spans="1:35" x14ac:dyDescent="0.35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</row>
    <row r="61" spans="1:35" x14ac:dyDescent="0.35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</row>
    <row r="62" spans="1:35" x14ac:dyDescent="0.35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</row>
    <row r="63" spans="1:35" x14ac:dyDescent="0.3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</row>
    <row r="64" spans="1:35" x14ac:dyDescent="0.35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</row>
    <row r="65" spans="1:35" x14ac:dyDescent="0.3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</row>
    <row r="66" spans="1:35" x14ac:dyDescent="0.35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</row>
    <row r="67" spans="1:35" x14ac:dyDescent="0.35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</row>
    <row r="68" spans="1:35" x14ac:dyDescent="0.35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</row>
    <row r="69" spans="1:35" x14ac:dyDescent="0.35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</row>
    <row r="70" spans="1:35" x14ac:dyDescent="0.35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</row>
    <row r="71" spans="1:35" x14ac:dyDescent="0.35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</row>
    <row r="72" spans="1:35" x14ac:dyDescent="0.3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</row>
    <row r="73" spans="1:35" x14ac:dyDescent="0.3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</row>
    <row r="74" spans="1:35" x14ac:dyDescent="0.35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</row>
    <row r="75" spans="1:35" x14ac:dyDescent="0.3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</row>
    <row r="76" spans="1:35" x14ac:dyDescent="0.35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</row>
    <row r="77" spans="1:35" x14ac:dyDescent="0.3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</row>
    <row r="78" spans="1:35" x14ac:dyDescent="0.3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</row>
    <row r="79" spans="1:35" x14ac:dyDescent="0.35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</row>
    <row r="80" spans="1:35" x14ac:dyDescent="0.35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</row>
    <row r="81" spans="1:35" x14ac:dyDescent="0.35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</row>
    <row r="82" spans="1:35" x14ac:dyDescent="0.35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</row>
    <row r="83" spans="1:35" x14ac:dyDescent="0.35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</row>
    <row r="84" spans="1:35" x14ac:dyDescent="0.35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</row>
    <row r="85" spans="1:35" x14ac:dyDescent="0.3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</row>
    <row r="86" spans="1:35" x14ac:dyDescent="0.35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</row>
    <row r="87" spans="1:35" x14ac:dyDescent="0.35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</row>
    <row r="88" spans="1:35" x14ac:dyDescent="0.35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</row>
    <row r="89" spans="1:35" x14ac:dyDescent="0.35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</row>
    <row r="90" spans="1:35" x14ac:dyDescent="0.35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</row>
    <row r="91" spans="1:35" x14ac:dyDescent="0.35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</row>
    <row r="92" spans="1:35" x14ac:dyDescent="0.35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</row>
    <row r="93" spans="1:35" x14ac:dyDescent="0.35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</row>
    <row r="94" spans="1:35" x14ac:dyDescent="0.35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</row>
    <row r="95" spans="1:35" x14ac:dyDescent="0.3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</row>
    <row r="96" spans="1:35" x14ac:dyDescent="0.35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</row>
    <row r="97" spans="1:35" x14ac:dyDescent="0.35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</row>
    <row r="98" spans="1:35" x14ac:dyDescent="0.35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</row>
    <row r="99" spans="1:35" x14ac:dyDescent="0.35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</row>
    <row r="100" spans="1:35" x14ac:dyDescent="0.35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</row>
    <row r="101" spans="1:35" x14ac:dyDescent="0.35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</row>
    <row r="102" spans="1:35" x14ac:dyDescent="0.35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</row>
    <row r="103" spans="1:35" x14ac:dyDescent="0.35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</row>
    <row r="104" spans="1:35" x14ac:dyDescent="0.3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</row>
    <row r="105" spans="1:35" x14ac:dyDescent="0.3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</row>
    <row r="106" spans="1:35" x14ac:dyDescent="0.3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</row>
    <row r="107" spans="1:35" x14ac:dyDescent="0.3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</row>
    <row r="108" spans="1:35" x14ac:dyDescent="0.3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</row>
    <row r="109" spans="1:35" x14ac:dyDescent="0.3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</row>
    <row r="110" spans="1:35" x14ac:dyDescent="0.3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</row>
    <row r="111" spans="1:35" x14ac:dyDescent="0.3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</row>
    <row r="112" spans="1:35" x14ac:dyDescent="0.3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</row>
    <row r="113" spans="1:35" x14ac:dyDescent="0.3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</row>
    <row r="114" spans="1:35" x14ac:dyDescent="0.3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</row>
    <row r="115" spans="1:35" x14ac:dyDescent="0.3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</row>
    <row r="116" spans="1:35" x14ac:dyDescent="0.3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</row>
    <row r="117" spans="1:35" x14ac:dyDescent="0.3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</row>
    <row r="118" spans="1:35" x14ac:dyDescent="0.3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</row>
    <row r="119" spans="1:35" x14ac:dyDescent="0.3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</row>
    <row r="120" spans="1:35" x14ac:dyDescent="0.3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</row>
    <row r="121" spans="1:35" x14ac:dyDescent="0.3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</row>
    <row r="122" spans="1:35" x14ac:dyDescent="0.3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</row>
    <row r="123" spans="1:35" x14ac:dyDescent="0.35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</row>
    <row r="124" spans="1:35" x14ac:dyDescent="0.35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</row>
    <row r="125" spans="1:35" x14ac:dyDescent="0.35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</row>
    <row r="126" spans="1:35" x14ac:dyDescent="0.35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</row>
    <row r="127" spans="1:35" x14ac:dyDescent="0.35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</row>
    <row r="128" spans="1:35" x14ac:dyDescent="0.35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</row>
    <row r="129" spans="1:35" x14ac:dyDescent="0.35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</row>
    <row r="130" spans="1:35" x14ac:dyDescent="0.35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</row>
    <row r="131" spans="1:35" x14ac:dyDescent="0.35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</row>
    <row r="132" spans="1:35" x14ac:dyDescent="0.35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</row>
    <row r="133" spans="1:35" x14ac:dyDescent="0.35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</row>
    <row r="134" spans="1:35" x14ac:dyDescent="0.35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</row>
    <row r="135" spans="1:35" x14ac:dyDescent="0.35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</row>
    <row r="136" spans="1:35" x14ac:dyDescent="0.35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</row>
    <row r="137" spans="1:35" x14ac:dyDescent="0.35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</row>
    <row r="138" spans="1:35" x14ac:dyDescent="0.35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</row>
    <row r="139" spans="1:35" x14ac:dyDescent="0.35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</row>
    <row r="140" spans="1:35" x14ac:dyDescent="0.35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</row>
    <row r="141" spans="1:35" x14ac:dyDescent="0.35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</row>
    <row r="142" spans="1:35" x14ac:dyDescent="0.35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</row>
    <row r="143" spans="1:35" x14ac:dyDescent="0.35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</row>
    <row r="144" spans="1:35" x14ac:dyDescent="0.35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</row>
    <row r="145" spans="1:35" x14ac:dyDescent="0.35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</row>
    <row r="146" spans="1:35" x14ac:dyDescent="0.35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</row>
    <row r="147" spans="1:35" x14ac:dyDescent="0.35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</row>
    <row r="148" spans="1:35" x14ac:dyDescent="0.35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</row>
    <row r="149" spans="1:35" x14ac:dyDescent="0.35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</row>
    <row r="150" spans="1:35" x14ac:dyDescent="0.35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</row>
    <row r="151" spans="1:35" x14ac:dyDescent="0.35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</row>
    <row r="152" spans="1:35" x14ac:dyDescent="0.35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</row>
    <row r="153" spans="1:35" x14ac:dyDescent="0.35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</row>
    <row r="154" spans="1:35" x14ac:dyDescent="0.35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</row>
    <row r="155" spans="1:35" x14ac:dyDescent="0.35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</row>
    <row r="156" spans="1:35" x14ac:dyDescent="0.35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</row>
    <row r="157" spans="1:35" x14ac:dyDescent="0.35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</row>
    <row r="158" spans="1:35" x14ac:dyDescent="0.35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</row>
    <row r="159" spans="1:35" x14ac:dyDescent="0.35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</row>
    <row r="160" spans="1:35" x14ac:dyDescent="0.35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</row>
    <row r="161" spans="1:35" x14ac:dyDescent="0.35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</row>
    <row r="162" spans="1:35" x14ac:dyDescent="0.35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</row>
    <row r="163" spans="1:35" x14ac:dyDescent="0.35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</row>
    <row r="164" spans="1:35" x14ac:dyDescent="0.35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</row>
    <row r="165" spans="1:35" x14ac:dyDescent="0.35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</row>
    <row r="166" spans="1:35" x14ac:dyDescent="0.35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</row>
    <row r="167" spans="1:35" x14ac:dyDescent="0.35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</row>
    <row r="168" spans="1:35" x14ac:dyDescent="0.35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</row>
    <row r="169" spans="1:35" x14ac:dyDescent="0.35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</row>
    <row r="170" spans="1:35" x14ac:dyDescent="0.35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</row>
    <row r="171" spans="1:35" x14ac:dyDescent="0.35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</row>
    <row r="172" spans="1:35" x14ac:dyDescent="0.35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</row>
    <row r="173" spans="1:35" x14ac:dyDescent="0.35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</row>
    <row r="174" spans="1:35" x14ac:dyDescent="0.35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</row>
    <row r="175" spans="1:35" x14ac:dyDescent="0.35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</row>
    <row r="176" spans="1:35" x14ac:dyDescent="0.35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</row>
    <row r="177" spans="1:35" x14ac:dyDescent="0.35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</row>
    <row r="178" spans="1:35" x14ac:dyDescent="0.35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</row>
    <row r="179" spans="1:35" x14ac:dyDescent="0.35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</row>
    <row r="180" spans="1:35" x14ac:dyDescent="0.35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</row>
    <row r="181" spans="1:35" x14ac:dyDescent="0.35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</row>
    <row r="182" spans="1:35" x14ac:dyDescent="0.35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</row>
    <row r="183" spans="1:35" x14ac:dyDescent="0.35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</row>
    <row r="184" spans="1:35" x14ac:dyDescent="0.35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</row>
    <row r="185" spans="1:35" x14ac:dyDescent="0.35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</row>
    <row r="186" spans="1:35" x14ac:dyDescent="0.35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</row>
    <row r="187" spans="1:35" x14ac:dyDescent="0.35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</row>
    <row r="188" spans="1:35" x14ac:dyDescent="0.35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</row>
    <row r="189" spans="1:35" x14ac:dyDescent="0.35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</row>
    <row r="190" spans="1:35" x14ac:dyDescent="0.35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</row>
    <row r="191" spans="1:35" x14ac:dyDescent="0.35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</row>
    <row r="192" spans="1:35" x14ac:dyDescent="0.35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</row>
    <row r="193" spans="1:35" x14ac:dyDescent="0.35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</row>
    <row r="194" spans="1:35" x14ac:dyDescent="0.35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</row>
    <row r="195" spans="1:35" x14ac:dyDescent="0.35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</row>
    <row r="196" spans="1:35" x14ac:dyDescent="0.35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</row>
    <row r="197" spans="1:35" x14ac:dyDescent="0.35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</row>
    <row r="198" spans="1:35" x14ac:dyDescent="0.35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</row>
    <row r="199" spans="1:35" x14ac:dyDescent="0.35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</row>
    <row r="200" spans="1:35" x14ac:dyDescent="0.35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</row>
    <row r="201" spans="1:35" x14ac:dyDescent="0.35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</row>
    <row r="202" spans="1:35" x14ac:dyDescent="0.35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</row>
    <row r="203" spans="1:35" x14ac:dyDescent="0.35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</row>
    <row r="204" spans="1:35" x14ac:dyDescent="0.35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</row>
    <row r="205" spans="1:35" x14ac:dyDescent="0.35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</row>
    <row r="206" spans="1:35" x14ac:dyDescent="0.35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</row>
    <row r="207" spans="1:35" x14ac:dyDescent="0.35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</row>
    <row r="208" spans="1:35" x14ac:dyDescent="0.35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</row>
    <row r="209" spans="1:35" x14ac:dyDescent="0.35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</row>
    <row r="210" spans="1:35" x14ac:dyDescent="0.35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</row>
    <row r="211" spans="1:35" x14ac:dyDescent="0.35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</row>
    <row r="212" spans="1:35" x14ac:dyDescent="0.35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</row>
    <row r="213" spans="1:35" x14ac:dyDescent="0.35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</row>
    <row r="214" spans="1:35" x14ac:dyDescent="0.35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</row>
    <row r="215" spans="1:35" x14ac:dyDescent="0.35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</row>
    <row r="216" spans="1:35" x14ac:dyDescent="0.3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</row>
    <row r="217" spans="1:35" x14ac:dyDescent="0.35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</row>
    <row r="218" spans="1:35" x14ac:dyDescent="0.35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</row>
    <row r="219" spans="1:35" x14ac:dyDescent="0.35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</row>
    <row r="220" spans="1:35" x14ac:dyDescent="0.35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</row>
    <row r="221" spans="1:35" x14ac:dyDescent="0.35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</row>
    <row r="222" spans="1:35" x14ac:dyDescent="0.35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</row>
    <row r="223" spans="1:35" x14ac:dyDescent="0.35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</row>
    <row r="224" spans="1:35" x14ac:dyDescent="0.35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</row>
    <row r="225" spans="1:35" x14ac:dyDescent="0.35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</row>
    <row r="226" spans="1:35" x14ac:dyDescent="0.35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</row>
    <row r="227" spans="1:35" x14ac:dyDescent="0.35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</row>
    <row r="228" spans="1:35" x14ac:dyDescent="0.35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</row>
    <row r="229" spans="1:35" x14ac:dyDescent="0.35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</row>
    <row r="230" spans="1:35" x14ac:dyDescent="0.35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</row>
    <row r="231" spans="1:35" x14ac:dyDescent="0.35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</row>
    <row r="232" spans="1:35" x14ac:dyDescent="0.35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</row>
    <row r="233" spans="1:35" x14ac:dyDescent="0.35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</row>
    <row r="234" spans="1:35" x14ac:dyDescent="0.35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</row>
    <row r="235" spans="1:35" x14ac:dyDescent="0.35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</row>
    <row r="236" spans="1:35" x14ac:dyDescent="0.35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</row>
    <row r="237" spans="1:35" x14ac:dyDescent="0.35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</row>
    <row r="238" spans="1:35" x14ac:dyDescent="0.35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</row>
    <row r="239" spans="1:35" x14ac:dyDescent="0.35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</row>
    <row r="240" spans="1:35" x14ac:dyDescent="0.35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</row>
    <row r="241" spans="1:35" x14ac:dyDescent="0.35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</row>
    <row r="242" spans="1:35" x14ac:dyDescent="0.35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</row>
    <row r="243" spans="1:35" x14ac:dyDescent="0.35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</row>
    <row r="244" spans="1:35" x14ac:dyDescent="0.35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</row>
    <row r="245" spans="1:35" x14ac:dyDescent="0.35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</row>
    <row r="246" spans="1:35" x14ac:dyDescent="0.35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</row>
    <row r="247" spans="1:35" x14ac:dyDescent="0.35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</row>
    <row r="248" spans="1:35" x14ac:dyDescent="0.35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</row>
    <row r="249" spans="1:35" x14ac:dyDescent="0.35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</row>
    <row r="250" spans="1:35" x14ac:dyDescent="0.35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</row>
    <row r="251" spans="1:35" x14ac:dyDescent="0.35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</row>
    <row r="252" spans="1:35" x14ac:dyDescent="0.35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</row>
    <row r="253" spans="1:35" x14ac:dyDescent="0.35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</row>
    <row r="254" spans="1:35" x14ac:dyDescent="0.35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</row>
    <row r="255" spans="1:35" x14ac:dyDescent="0.35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</row>
    <row r="256" spans="1:35" x14ac:dyDescent="0.35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</row>
    <row r="257" spans="1:35" x14ac:dyDescent="0.35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</row>
    <row r="258" spans="1:35" x14ac:dyDescent="0.35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</row>
    <row r="259" spans="1:35" x14ac:dyDescent="0.35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</row>
    <row r="260" spans="1:35" x14ac:dyDescent="0.35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</row>
    <row r="261" spans="1:35" x14ac:dyDescent="0.35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</row>
    <row r="262" spans="1:35" x14ac:dyDescent="0.35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</row>
    <row r="263" spans="1:35" x14ac:dyDescent="0.35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</row>
    <row r="264" spans="1:35" x14ac:dyDescent="0.35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</row>
    <row r="265" spans="1:35" x14ac:dyDescent="0.35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</row>
    <row r="266" spans="1:35" x14ac:dyDescent="0.35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</row>
    <row r="267" spans="1:35" x14ac:dyDescent="0.35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</row>
    <row r="268" spans="1:35" x14ac:dyDescent="0.35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</row>
    <row r="269" spans="1:35" x14ac:dyDescent="0.35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</row>
    <row r="270" spans="1:35" x14ac:dyDescent="0.35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</row>
    <row r="271" spans="1:35" x14ac:dyDescent="0.35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</row>
    <row r="272" spans="1:35" x14ac:dyDescent="0.35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</row>
    <row r="273" spans="1:35" x14ac:dyDescent="0.35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</row>
    <row r="274" spans="1:35" x14ac:dyDescent="0.35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</row>
    <row r="275" spans="1:35" x14ac:dyDescent="0.35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</row>
    <row r="276" spans="1:35" x14ac:dyDescent="0.35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</row>
    <row r="277" spans="1:35" x14ac:dyDescent="0.35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</row>
    <row r="278" spans="1:35" x14ac:dyDescent="0.35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</row>
    <row r="279" spans="1:35" x14ac:dyDescent="0.35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</row>
    <row r="280" spans="1:35" x14ac:dyDescent="0.35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</row>
    <row r="281" spans="1:35" x14ac:dyDescent="0.35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</row>
    <row r="282" spans="1:35" x14ac:dyDescent="0.35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</row>
    <row r="283" spans="1:35" x14ac:dyDescent="0.35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</row>
    <row r="284" spans="1:35" x14ac:dyDescent="0.35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</row>
    <row r="285" spans="1:35" x14ac:dyDescent="0.35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</row>
    <row r="286" spans="1:35" x14ac:dyDescent="0.35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</row>
    <row r="287" spans="1:35" x14ac:dyDescent="0.35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</row>
    <row r="288" spans="1:35" x14ac:dyDescent="0.35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</row>
    <row r="289" spans="1:35" x14ac:dyDescent="0.35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</row>
    <row r="290" spans="1:35" x14ac:dyDescent="0.35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</row>
    <row r="291" spans="1:35" x14ac:dyDescent="0.35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</row>
    <row r="292" spans="1:35" x14ac:dyDescent="0.35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</row>
    <row r="293" spans="1:35" x14ac:dyDescent="0.35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</row>
    <row r="294" spans="1:35" x14ac:dyDescent="0.35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</row>
    <row r="295" spans="1:35" x14ac:dyDescent="0.35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</row>
    <row r="296" spans="1:35" x14ac:dyDescent="0.35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</row>
    <row r="297" spans="1:35" x14ac:dyDescent="0.35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</row>
    <row r="298" spans="1:35" x14ac:dyDescent="0.35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</row>
    <row r="299" spans="1:35" x14ac:dyDescent="0.35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</row>
    <row r="300" spans="1:35" x14ac:dyDescent="0.35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</row>
    <row r="301" spans="1:35" x14ac:dyDescent="0.35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</row>
    <row r="302" spans="1:35" x14ac:dyDescent="0.35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</row>
    <row r="303" spans="1:35" x14ac:dyDescent="0.35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</row>
    <row r="304" spans="1:35" x14ac:dyDescent="0.35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</row>
    <row r="305" spans="1:35" x14ac:dyDescent="0.35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</row>
    <row r="306" spans="1:35" x14ac:dyDescent="0.35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</row>
    <row r="307" spans="1:35" x14ac:dyDescent="0.35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</row>
    <row r="308" spans="1:35" x14ac:dyDescent="0.35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</row>
    <row r="309" spans="1:35" x14ac:dyDescent="0.35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</row>
    <row r="310" spans="1:35" x14ac:dyDescent="0.35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</row>
    <row r="311" spans="1:35" x14ac:dyDescent="0.35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</row>
    <row r="312" spans="1:35" x14ac:dyDescent="0.35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</row>
    <row r="313" spans="1:35" x14ac:dyDescent="0.35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</row>
    <row r="314" spans="1:35" x14ac:dyDescent="0.35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</row>
    <row r="315" spans="1:35" x14ac:dyDescent="0.35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</row>
    <row r="316" spans="1:35" x14ac:dyDescent="0.35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</row>
    <row r="317" spans="1:35" x14ac:dyDescent="0.35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</row>
    <row r="318" spans="1:35" x14ac:dyDescent="0.35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</row>
    <row r="319" spans="1:35" x14ac:dyDescent="0.35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</row>
    <row r="320" spans="1:35" x14ac:dyDescent="0.35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</row>
    <row r="321" spans="1:35" x14ac:dyDescent="0.35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</row>
    <row r="322" spans="1:35" x14ac:dyDescent="0.35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</row>
    <row r="323" spans="1:35" x14ac:dyDescent="0.35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</row>
    <row r="324" spans="1:35" x14ac:dyDescent="0.35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</row>
    <row r="325" spans="1:35" x14ac:dyDescent="0.35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</row>
    <row r="326" spans="1:35" x14ac:dyDescent="0.35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</row>
    <row r="327" spans="1:35" x14ac:dyDescent="0.35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</row>
    <row r="328" spans="1:35" x14ac:dyDescent="0.35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</row>
    <row r="329" spans="1:35" x14ac:dyDescent="0.35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</row>
    <row r="330" spans="1:35" x14ac:dyDescent="0.35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</row>
    <row r="331" spans="1:35" x14ac:dyDescent="0.35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</row>
    <row r="332" spans="1:35" x14ac:dyDescent="0.35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</row>
    <row r="333" spans="1:35" x14ac:dyDescent="0.35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</row>
    <row r="334" spans="1:35" x14ac:dyDescent="0.35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</row>
    <row r="335" spans="1:35" x14ac:dyDescent="0.35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</row>
    <row r="336" spans="1:35" x14ac:dyDescent="0.35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</row>
    <row r="337" spans="1:35" x14ac:dyDescent="0.35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</row>
    <row r="338" spans="1:35" x14ac:dyDescent="0.35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</row>
    <row r="339" spans="1:35" x14ac:dyDescent="0.35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</row>
    <row r="340" spans="1:35" x14ac:dyDescent="0.35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</row>
    <row r="341" spans="1:35" x14ac:dyDescent="0.35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</row>
    <row r="342" spans="1:35" x14ac:dyDescent="0.35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</row>
    <row r="343" spans="1:35" x14ac:dyDescent="0.35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</row>
    <row r="344" spans="1:35" x14ac:dyDescent="0.35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</row>
    <row r="345" spans="1:35" x14ac:dyDescent="0.35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</row>
    <row r="346" spans="1:35" x14ac:dyDescent="0.35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</row>
    <row r="347" spans="1:35" x14ac:dyDescent="0.35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</row>
    <row r="348" spans="1:35" x14ac:dyDescent="0.35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</row>
    <row r="349" spans="1:35" x14ac:dyDescent="0.35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</row>
    <row r="350" spans="1:35" x14ac:dyDescent="0.35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</row>
    <row r="351" spans="1:35" x14ac:dyDescent="0.35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</row>
    <row r="352" spans="1:35" x14ac:dyDescent="0.35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</row>
    <row r="353" spans="1:35" x14ac:dyDescent="0.35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</row>
    <row r="354" spans="1:35" x14ac:dyDescent="0.35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</row>
    <row r="355" spans="1:35" x14ac:dyDescent="0.35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</row>
    <row r="356" spans="1:35" x14ac:dyDescent="0.35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</row>
    <row r="357" spans="1:35" x14ac:dyDescent="0.35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</row>
    <row r="358" spans="1:35" x14ac:dyDescent="0.35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</row>
    <row r="359" spans="1:35" x14ac:dyDescent="0.35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</row>
    <row r="360" spans="1:35" x14ac:dyDescent="0.35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</row>
    <row r="361" spans="1:35" x14ac:dyDescent="0.35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</row>
    <row r="362" spans="1:35" x14ac:dyDescent="0.35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</row>
    <row r="363" spans="1:35" x14ac:dyDescent="0.35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</row>
    <row r="364" spans="1:35" x14ac:dyDescent="0.35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</row>
    <row r="365" spans="1:35" x14ac:dyDescent="0.35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</row>
    <row r="366" spans="1:35" x14ac:dyDescent="0.3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</row>
    <row r="367" spans="1:35" x14ac:dyDescent="0.35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</row>
    <row r="368" spans="1:35" x14ac:dyDescent="0.3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</row>
    <row r="369" spans="1:35" x14ac:dyDescent="0.35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</row>
    <row r="370" spans="1:35" x14ac:dyDescent="0.35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</row>
    <row r="371" spans="1:35" x14ac:dyDescent="0.35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</row>
    <row r="372" spans="1:35" x14ac:dyDescent="0.35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</row>
    <row r="373" spans="1:35" x14ac:dyDescent="0.35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</row>
    <row r="374" spans="1:35" x14ac:dyDescent="0.35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</row>
    <row r="375" spans="1:35" x14ac:dyDescent="0.35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</row>
    <row r="376" spans="1:35" x14ac:dyDescent="0.35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</row>
    <row r="377" spans="1:35" x14ac:dyDescent="0.35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</row>
    <row r="378" spans="1:35" x14ac:dyDescent="0.35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</row>
    <row r="379" spans="1:35" x14ac:dyDescent="0.35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</row>
    <row r="380" spans="1:35" x14ac:dyDescent="0.35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</row>
    <row r="381" spans="1:35" x14ac:dyDescent="0.35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</row>
    <row r="382" spans="1:35" x14ac:dyDescent="0.35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</row>
    <row r="383" spans="1:35" x14ac:dyDescent="0.35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</row>
    <row r="384" spans="1:35" x14ac:dyDescent="0.35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</row>
    <row r="385" spans="1:35" x14ac:dyDescent="0.35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</row>
    <row r="386" spans="1:35" x14ac:dyDescent="0.35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</row>
    <row r="387" spans="1:35" x14ac:dyDescent="0.35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</row>
    <row r="388" spans="1:35" x14ac:dyDescent="0.35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</row>
    <row r="389" spans="1:35" x14ac:dyDescent="0.35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</row>
    <row r="390" spans="1:35" x14ac:dyDescent="0.35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</row>
    <row r="391" spans="1:35" x14ac:dyDescent="0.35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</row>
    <row r="392" spans="1:35" x14ac:dyDescent="0.35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</row>
    <row r="393" spans="1:35" x14ac:dyDescent="0.35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</row>
    <row r="394" spans="1:35" x14ac:dyDescent="0.35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</row>
    <row r="395" spans="1:35" x14ac:dyDescent="0.35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</row>
    <row r="396" spans="1:35" x14ac:dyDescent="0.35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</row>
    <row r="397" spans="1:35" x14ac:dyDescent="0.35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</row>
    <row r="398" spans="1:35" x14ac:dyDescent="0.35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</row>
    <row r="399" spans="1:35" x14ac:dyDescent="0.35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</row>
    <row r="400" spans="1:35" x14ac:dyDescent="0.35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</row>
    <row r="401" spans="1:35" x14ac:dyDescent="0.35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</row>
    <row r="402" spans="1:35" x14ac:dyDescent="0.35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</row>
    <row r="403" spans="1:35" x14ac:dyDescent="0.35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</row>
    <row r="404" spans="1:35" x14ac:dyDescent="0.35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</row>
    <row r="405" spans="1:35" x14ac:dyDescent="0.35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</row>
    <row r="406" spans="1:35" x14ac:dyDescent="0.35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</row>
    <row r="407" spans="1:35" x14ac:dyDescent="0.35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</row>
    <row r="408" spans="1:35" x14ac:dyDescent="0.35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</row>
    <row r="409" spans="1:35" x14ac:dyDescent="0.35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</row>
    <row r="410" spans="1:35" x14ac:dyDescent="0.35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</row>
    <row r="411" spans="1:35" x14ac:dyDescent="0.35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</row>
    <row r="412" spans="1:35" x14ac:dyDescent="0.35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</row>
    <row r="413" spans="1:35" x14ac:dyDescent="0.35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</row>
    <row r="414" spans="1:35" x14ac:dyDescent="0.35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</row>
    <row r="415" spans="1:35" x14ac:dyDescent="0.35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</row>
    <row r="416" spans="1:35" x14ac:dyDescent="0.35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</row>
    <row r="417" spans="1:35" x14ac:dyDescent="0.35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</row>
    <row r="418" spans="1:35" x14ac:dyDescent="0.35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</row>
    <row r="419" spans="1:35" x14ac:dyDescent="0.35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</row>
    <row r="420" spans="1:35" x14ac:dyDescent="0.35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</row>
    <row r="421" spans="1:35" x14ac:dyDescent="0.35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</row>
    <row r="422" spans="1:35" x14ac:dyDescent="0.35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</row>
    <row r="423" spans="1:35" x14ac:dyDescent="0.35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</row>
    <row r="424" spans="1:35" x14ac:dyDescent="0.35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</row>
    <row r="425" spans="1:35" x14ac:dyDescent="0.35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</row>
    <row r="426" spans="1:35" x14ac:dyDescent="0.35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</row>
    <row r="427" spans="1:35" x14ac:dyDescent="0.35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</row>
    <row r="428" spans="1:35" x14ac:dyDescent="0.35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</row>
    <row r="429" spans="1:35" x14ac:dyDescent="0.35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</row>
    <row r="430" spans="1:35" x14ac:dyDescent="0.35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</row>
    <row r="431" spans="1:35" x14ac:dyDescent="0.35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</row>
    <row r="432" spans="1:35" x14ac:dyDescent="0.35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</row>
    <row r="433" spans="1:35" x14ac:dyDescent="0.35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</row>
    <row r="434" spans="1:35" x14ac:dyDescent="0.35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</row>
    <row r="435" spans="1:35" x14ac:dyDescent="0.35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</row>
    <row r="436" spans="1:35" x14ac:dyDescent="0.35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</row>
    <row r="437" spans="1:35" x14ac:dyDescent="0.35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</row>
    <row r="438" spans="1:35" x14ac:dyDescent="0.35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</row>
    <row r="439" spans="1:35" x14ac:dyDescent="0.35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</row>
    <row r="440" spans="1:35" x14ac:dyDescent="0.35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</row>
    <row r="441" spans="1:35" x14ac:dyDescent="0.35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</row>
    <row r="442" spans="1:35" x14ac:dyDescent="0.35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</row>
    <row r="443" spans="1:35" x14ac:dyDescent="0.35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</row>
    <row r="444" spans="1:35" x14ac:dyDescent="0.35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</row>
    <row r="445" spans="1:35" x14ac:dyDescent="0.35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</row>
    <row r="446" spans="1:35" x14ac:dyDescent="0.35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</row>
    <row r="447" spans="1:35" x14ac:dyDescent="0.35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</row>
    <row r="448" spans="1:35" x14ac:dyDescent="0.35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</row>
    <row r="449" spans="1:35" x14ac:dyDescent="0.35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</row>
    <row r="450" spans="1:35" x14ac:dyDescent="0.35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</row>
    <row r="451" spans="1:35" x14ac:dyDescent="0.35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</row>
    <row r="452" spans="1:35" x14ac:dyDescent="0.35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</row>
    <row r="453" spans="1:35" x14ac:dyDescent="0.35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</row>
    <row r="454" spans="1:35" x14ac:dyDescent="0.35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</row>
    <row r="455" spans="1:35" x14ac:dyDescent="0.35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</row>
    <row r="456" spans="1:35" x14ac:dyDescent="0.35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</row>
    <row r="457" spans="1:35" x14ac:dyDescent="0.35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</row>
    <row r="458" spans="1:35" x14ac:dyDescent="0.35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</row>
    <row r="459" spans="1:35" x14ac:dyDescent="0.35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</row>
    <row r="460" spans="1:35" x14ac:dyDescent="0.35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</row>
    <row r="461" spans="1:35" x14ac:dyDescent="0.35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</row>
    <row r="462" spans="1:35" x14ac:dyDescent="0.35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</row>
    <row r="463" spans="1:35" x14ac:dyDescent="0.35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</row>
    <row r="464" spans="1:35" x14ac:dyDescent="0.35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</row>
    <row r="465" spans="1:35" x14ac:dyDescent="0.35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</row>
    <row r="466" spans="1:35" x14ac:dyDescent="0.35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</row>
    <row r="467" spans="1:35" x14ac:dyDescent="0.35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</row>
    <row r="468" spans="1:35" x14ac:dyDescent="0.35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</row>
    <row r="469" spans="1:35" x14ac:dyDescent="0.35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</row>
    <row r="470" spans="1:35" x14ac:dyDescent="0.35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</row>
    <row r="471" spans="1:35" x14ac:dyDescent="0.35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</row>
    <row r="472" spans="1:35" x14ac:dyDescent="0.35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</row>
    <row r="473" spans="1:35" x14ac:dyDescent="0.35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</row>
    <row r="474" spans="1:35" x14ac:dyDescent="0.35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</row>
    <row r="475" spans="1:35" x14ac:dyDescent="0.35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</row>
    <row r="476" spans="1:35" x14ac:dyDescent="0.35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</row>
    <row r="477" spans="1:35" x14ac:dyDescent="0.35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</row>
    <row r="478" spans="1:35" x14ac:dyDescent="0.35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</row>
    <row r="479" spans="1:35" x14ac:dyDescent="0.35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</row>
    <row r="480" spans="1:35" x14ac:dyDescent="0.35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</row>
    <row r="481" spans="1:35" x14ac:dyDescent="0.35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</row>
    <row r="482" spans="1:35" x14ac:dyDescent="0.35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</row>
    <row r="483" spans="1:35" x14ac:dyDescent="0.35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</row>
    <row r="484" spans="1:35" x14ac:dyDescent="0.35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</row>
    <row r="485" spans="1:35" x14ac:dyDescent="0.35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</row>
    <row r="486" spans="1:35" x14ac:dyDescent="0.35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</row>
    <row r="487" spans="1:35" x14ac:dyDescent="0.35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</row>
    <row r="488" spans="1:35" x14ac:dyDescent="0.35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</row>
    <row r="489" spans="1:35" x14ac:dyDescent="0.35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</row>
    <row r="490" spans="1:35" x14ac:dyDescent="0.35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</row>
    <row r="491" spans="1:35" x14ac:dyDescent="0.35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</row>
    <row r="492" spans="1:35" x14ac:dyDescent="0.35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</row>
    <row r="493" spans="1:35" x14ac:dyDescent="0.35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</row>
    <row r="494" spans="1:35" x14ac:dyDescent="0.35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</row>
    <row r="495" spans="1:35" x14ac:dyDescent="0.35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</row>
    <row r="496" spans="1:35" x14ac:dyDescent="0.35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</row>
    <row r="497" spans="1:35" x14ac:dyDescent="0.35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</row>
    <row r="498" spans="1:35" x14ac:dyDescent="0.35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</row>
    <row r="499" spans="1:35" x14ac:dyDescent="0.35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</row>
    <row r="500" spans="1:35" x14ac:dyDescent="0.35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</row>
    <row r="501" spans="1:35" x14ac:dyDescent="0.35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</row>
    <row r="502" spans="1:35" x14ac:dyDescent="0.35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</row>
    <row r="503" spans="1:35" x14ac:dyDescent="0.35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</row>
    <row r="504" spans="1:35" x14ac:dyDescent="0.35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</row>
    <row r="505" spans="1:35" x14ac:dyDescent="0.35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</row>
    <row r="506" spans="1:35" x14ac:dyDescent="0.35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</row>
    <row r="507" spans="1:35" x14ac:dyDescent="0.35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</row>
    <row r="508" spans="1:35" x14ac:dyDescent="0.35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</row>
    <row r="509" spans="1:35" x14ac:dyDescent="0.35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</row>
    <row r="510" spans="1:35" x14ac:dyDescent="0.35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</row>
    <row r="511" spans="1:35" x14ac:dyDescent="0.35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</row>
    <row r="512" spans="1:35" x14ac:dyDescent="0.35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</row>
    <row r="513" spans="1:35" x14ac:dyDescent="0.35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</row>
    <row r="514" spans="1:35" x14ac:dyDescent="0.35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</row>
    <row r="515" spans="1:35" x14ac:dyDescent="0.35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</row>
    <row r="516" spans="1:35" x14ac:dyDescent="0.35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</row>
    <row r="517" spans="1:35" x14ac:dyDescent="0.35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</row>
    <row r="518" spans="1:35" x14ac:dyDescent="0.35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</row>
    <row r="519" spans="1:35" x14ac:dyDescent="0.35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</row>
    <row r="520" spans="1:35" x14ac:dyDescent="0.35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</row>
    <row r="521" spans="1:35" x14ac:dyDescent="0.35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</row>
    <row r="522" spans="1:35" x14ac:dyDescent="0.35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</row>
    <row r="523" spans="1:35" x14ac:dyDescent="0.35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</row>
    <row r="524" spans="1:35" x14ac:dyDescent="0.35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</row>
    <row r="525" spans="1:35" x14ac:dyDescent="0.35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</row>
    <row r="526" spans="1:35" x14ac:dyDescent="0.35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</row>
    <row r="527" spans="1:35" x14ac:dyDescent="0.35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</row>
    <row r="528" spans="1:35" x14ac:dyDescent="0.35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</row>
    <row r="529" spans="1:35" x14ac:dyDescent="0.35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</row>
    <row r="530" spans="1:35" x14ac:dyDescent="0.35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</row>
    <row r="531" spans="1:35" x14ac:dyDescent="0.35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</row>
    <row r="532" spans="1:35" x14ac:dyDescent="0.35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</row>
    <row r="533" spans="1:35" x14ac:dyDescent="0.35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</row>
    <row r="534" spans="1:35" x14ac:dyDescent="0.35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</row>
    <row r="535" spans="1:35" x14ac:dyDescent="0.35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</row>
    <row r="536" spans="1:35" x14ac:dyDescent="0.35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</row>
    <row r="537" spans="1:35" x14ac:dyDescent="0.35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</row>
    <row r="538" spans="1:35" x14ac:dyDescent="0.35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</row>
    <row r="539" spans="1:35" x14ac:dyDescent="0.35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</row>
    <row r="540" spans="1:35" x14ac:dyDescent="0.35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</row>
    <row r="541" spans="1:35" x14ac:dyDescent="0.35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</row>
    <row r="542" spans="1:35" x14ac:dyDescent="0.35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</row>
    <row r="543" spans="1:35" x14ac:dyDescent="0.35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</row>
    <row r="544" spans="1:35" x14ac:dyDescent="0.35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</row>
    <row r="545" spans="1:35" x14ac:dyDescent="0.35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</row>
    <row r="546" spans="1:35" x14ac:dyDescent="0.35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</row>
    <row r="547" spans="1:35" x14ac:dyDescent="0.35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</row>
    <row r="548" spans="1:35" x14ac:dyDescent="0.35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</row>
    <row r="549" spans="1:35" x14ac:dyDescent="0.35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</row>
    <row r="550" spans="1:35" x14ac:dyDescent="0.35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</row>
    <row r="551" spans="1:35" x14ac:dyDescent="0.35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</row>
    <row r="552" spans="1:35" x14ac:dyDescent="0.35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</row>
    <row r="553" spans="1:35" x14ac:dyDescent="0.35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</row>
    <row r="554" spans="1:35" x14ac:dyDescent="0.35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</row>
    <row r="555" spans="1:35" x14ac:dyDescent="0.35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</row>
    <row r="556" spans="1:35" x14ac:dyDescent="0.35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</row>
    <row r="557" spans="1:35" x14ac:dyDescent="0.35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</row>
    <row r="558" spans="1:35" x14ac:dyDescent="0.35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</row>
    <row r="559" spans="1:35" x14ac:dyDescent="0.35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</row>
    <row r="560" spans="1:35" x14ac:dyDescent="0.35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</row>
    <row r="561" spans="1:35" x14ac:dyDescent="0.35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</row>
    <row r="562" spans="1:35" x14ac:dyDescent="0.35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</row>
    <row r="563" spans="1:35" x14ac:dyDescent="0.35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</row>
    <row r="564" spans="1:35" x14ac:dyDescent="0.35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</row>
    <row r="565" spans="1:35" x14ac:dyDescent="0.35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</row>
    <row r="566" spans="1:35" x14ac:dyDescent="0.35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</row>
    <row r="567" spans="1:35" x14ac:dyDescent="0.35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</row>
    <row r="568" spans="1:35" x14ac:dyDescent="0.35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</row>
    <row r="569" spans="1:35" x14ac:dyDescent="0.35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</row>
    <row r="570" spans="1:35" x14ac:dyDescent="0.35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</row>
    <row r="571" spans="1:35" x14ac:dyDescent="0.35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</row>
    <row r="572" spans="1:35" x14ac:dyDescent="0.35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</row>
    <row r="573" spans="1:35" x14ac:dyDescent="0.35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</row>
    <row r="574" spans="1:35" x14ac:dyDescent="0.35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</row>
    <row r="575" spans="1:35" x14ac:dyDescent="0.35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</row>
    <row r="576" spans="1:35" x14ac:dyDescent="0.35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</row>
    <row r="577" spans="1:35" x14ac:dyDescent="0.35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</row>
    <row r="578" spans="1:35" x14ac:dyDescent="0.35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</row>
    <row r="579" spans="1:35" x14ac:dyDescent="0.35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</row>
    <row r="580" spans="1:35" x14ac:dyDescent="0.35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</row>
    <row r="581" spans="1:35" x14ac:dyDescent="0.35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</row>
    <row r="582" spans="1:35" x14ac:dyDescent="0.35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</row>
    <row r="583" spans="1:35" x14ac:dyDescent="0.35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</row>
    <row r="584" spans="1:35" x14ac:dyDescent="0.35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</row>
    <row r="585" spans="1:35" x14ac:dyDescent="0.35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</row>
    <row r="586" spans="1:35" x14ac:dyDescent="0.35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</row>
    <row r="587" spans="1:35" x14ac:dyDescent="0.35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</row>
    <row r="588" spans="1:35" x14ac:dyDescent="0.35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</row>
    <row r="589" spans="1:35" x14ac:dyDescent="0.35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</row>
    <row r="590" spans="1:35" x14ac:dyDescent="0.35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</row>
    <row r="591" spans="1:35" x14ac:dyDescent="0.35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</row>
    <row r="592" spans="1:35" x14ac:dyDescent="0.35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</row>
    <row r="593" spans="1:35" x14ac:dyDescent="0.35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</row>
    <row r="594" spans="1:35" x14ac:dyDescent="0.35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</row>
    <row r="595" spans="1:35" x14ac:dyDescent="0.35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</row>
    <row r="596" spans="1:35" x14ac:dyDescent="0.35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</row>
    <row r="597" spans="1:35" x14ac:dyDescent="0.35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</row>
    <row r="598" spans="1:35" x14ac:dyDescent="0.35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</row>
    <row r="599" spans="1:35" x14ac:dyDescent="0.35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</row>
    <row r="600" spans="1:35" x14ac:dyDescent="0.35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</row>
    <row r="601" spans="1:35" x14ac:dyDescent="0.35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</row>
    <row r="602" spans="1:35" x14ac:dyDescent="0.35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</row>
    <row r="603" spans="1:35" x14ac:dyDescent="0.35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</row>
    <row r="604" spans="1:35" x14ac:dyDescent="0.35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</row>
    <row r="605" spans="1:35" x14ac:dyDescent="0.35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</row>
    <row r="606" spans="1:35" x14ac:dyDescent="0.35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</row>
    <row r="607" spans="1:35" x14ac:dyDescent="0.35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</row>
    <row r="608" spans="1:35" x14ac:dyDescent="0.35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</row>
    <row r="609" spans="1:35" x14ac:dyDescent="0.35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</row>
    <row r="610" spans="1:35" x14ac:dyDescent="0.35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</row>
    <row r="611" spans="1:35" x14ac:dyDescent="0.35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</row>
    <row r="612" spans="1:35" x14ac:dyDescent="0.35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</row>
    <row r="613" spans="1:35" x14ac:dyDescent="0.35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</row>
    <row r="614" spans="1:35" x14ac:dyDescent="0.35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</row>
    <row r="615" spans="1:35" x14ac:dyDescent="0.35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</row>
    <row r="616" spans="1:35" x14ac:dyDescent="0.35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</row>
    <row r="617" spans="1:35" x14ac:dyDescent="0.35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</row>
    <row r="618" spans="1:35" x14ac:dyDescent="0.35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</row>
    <row r="619" spans="1:35" x14ac:dyDescent="0.35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</row>
    <row r="620" spans="1:35" x14ac:dyDescent="0.35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</row>
    <row r="621" spans="1:35" x14ac:dyDescent="0.35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</row>
    <row r="622" spans="1:35" x14ac:dyDescent="0.35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</row>
    <row r="623" spans="1:35" x14ac:dyDescent="0.35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</row>
    <row r="624" spans="1:35" x14ac:dyDescent="0.35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</row>
    <row r="625" spans="1:35" x14ac:dyDescent="0.35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</row>
    <row r="626" spans="1:35" x14ac:dyDescent="0.35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</row>
    <row r="627" spans="1:35" x14ac:dyDescent="0.35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</row>
    <row r="628" spans="1:35" x14ac:dyDescent="0.35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</row>
    <row r="629" spans="1:35" x14ac:dyDescent="0.35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</row>
    <row r="630" spans="1:35" x14ac:dyDescent="0.35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</row>
    <row r="631" spans="1:35" x14ac:dyDescent="0.35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</row>
    <row r="632" spans="1:35" x14ac:dyDescent="0.35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</row>
    <row r="633" spans="1:35" x14ac:dyDescent="0.35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</row>
    <row r="634" spans="1:35" x14ac:dyDescent="0.35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</row>
    <row r="635" spans="1:35" x14ac:dyDescent="0.35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</row>
    <row r="636" spans="1:35" x14ac:dyDescent="0.35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</row>
    <row r="637" spans="1:35" x14ac:dyDescent="0.35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</row>
    <row r="638" spans="1:35" x14ac:dyDescent="0.35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</row>
    <row r="639" spans="1:35" x14ac:dyDescent="0.35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</row>
    <row r="640" spans="1:35" x14ac:dyDescent="0.35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</row>
    <row r="641" spans="1:35" x14ac:dyDescent="0.35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</row>
    <row r="642" spans="1:35" x14ac:dyDescent="0.35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</row>
    <row r="643" spans="1:35" x14ac:dyDescent="0.35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</row>
    <row r="644" spans="1:35" x14ac:dyDescent="0.35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</row>
    <row r="645" spans="1:35" x14ac:dyDescent="0.35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</row>
    <row r="646" spans="1:35" x14ac:dyDescent="0.35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</row>
    <row r="647" spans="1:35" x14ac:dyDescent="0.35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</row>
    <row r="648" spans="1:35" x14ac:dyDescent="0.35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</row>
    <row r="649" spans="1:35" x14ac:dyDescent="0.35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</row>
    <row r="650" spans="1:35" x14ac:dyDescent="0.35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</row>
    <row r="651" spans="1:35" x14ac:dyDescent="0.35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</row>
    <row r="652" spans="1:35" x14ac:dyDescent="0.35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</row>
    <row r="653" spans="1:35" x14ac:dyDescent="0.35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</row>
    <row r="654" spans="1:35" x14ac:dyDescent="0.35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</row>
    <row r="655" spans="1:35" x14ac:dyDescent="0.35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</row>
    <row r="656" spans="1:35" x14ac:dyDescent="0.35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</row>
    <row r="657" spans="1:35" x14ac:dyDescent="0.35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</row>
    <row r="658" spans="1:35" x14ac:dyDescent="0.35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</row>
    <row r="659" spans="1:35" x14ac:dyDescent="0.35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</row>
    <row r="660" spans="1:35" x14ac:dyDescent="0.35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</row>
    <row r="661" spans="1:35" x14ac:dyDescent="0.35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</row>
    <row r="662" spans="1:35" x14ac:dyDescent="0.35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</row>
    <row r="663" spans="1:35" x14ac:dyDescent="0.35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</row>
    <row r="664" spans="1:35" x14ac:dyDescent="0.35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</row>
    <row r="665" spans="1:35" x14ac:dyDescent="0.35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</row>
    <row r="666" spans="1:35" x14ac:dyDescent="0.35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</row>
    <row r="667" spans="1:35" x14ac:dyDescent="0.35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</row>
    <row r="668" spans="1:35" x14ac:dyDescent="0.35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</row>
    <row r="669" spans="1:35" x14ac:dyDescent="0.35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</row>
    <row r="670" spans="1:35" x14ac:dyDescent="0.35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</row>
    <row r="671" spans="1:35" x14ac:dyDescent="0.35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</row>
    <row r="672" spans="1:35" x14ac:dyDescent="0.35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</row>
    <row r="673" spans="1:35" x14ac:dyDescent="0.35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</row>
    <row r="674" spans="1:35" x14ac:dyDescent="0.35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</row>
    <row r="675" spans="1:35" x14ac:dyDescent="0.35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</row>
    <row r="676" spans="1:35" x14ac:dyDescent="0.35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</row>
    <row r="677" spans="1:35" x14ac:dyDescent="0.35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</row>
    <row r="678" spans="1:35" x14ac:dyDescent="0.35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</row>
    <row r="679" spans="1:35" x14ac:dyDescent="0.35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</row>
    <row r="680" spans="1:35" x14ac:dyDescent="0.35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</row>
    <row r="681" spans="1:35" x14ac:dyDescent="0.35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</row>
    <row r="682" spans="1:35" x14ac:dyDescent="0.35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</row>
    <row r="683" spans="1:35" x14ac:dyDescent="0.35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</row>
    <row r="684" spans="1:35" x14ac:dyDescent="0.35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</row>
    <row r="685" spans="1:35" x14ac:dyDescent="0.35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</row>
    <row r="686" spans="1:35" x14ac:dyDescent="0.35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</row>
    <row r="687" spans="1:35" x14ac:dyDescent="0.35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</row>
    <row r="688" spans="1:35" x14ac:dyDescent="0.35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</row>
    <row r="689" spans="1:35" x14ac:dyDescent="0.35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</row>
    <row r="690" spans="1:35" x14ac:dyDescent="0.35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</row>
    <row r="691" spans="1:35" x14ac:dyDescent="0.35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</row>
    <row r="692" spans="1:35" x14ac:dyDescent="0.35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</row>
    <row r="693" spans="1:35" x14ac:dyDescent="0.35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</row>
    <row r="694" spans="1:35" x14ac:dyDescent="0.35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</row>
    <row r="695" spans="1:35" x14ac:dyDescent="0.35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</row>
    <row r="696" spans="1:35" x14ac:dyDescent="0.35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</row>
    <row r="697" spans="1:35" x14ac:dyDescent="0.35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</row>
    <row r="698" spans="1:35" x14ac:dyDescent="0.35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</row>
    <row r="699" spans="1:35" x14ac:dyDescent="0.35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</row>
    <row r="700" spans="1:35" x14ac:dyDescent="0.35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</row>
    <row r="701" spans="1:35" x14ac:dyDescent="0.35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</row>
    <row r="702" spans="1:35" x14ac:dyDescent="0.35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</row>
    <row r="703" spans="1:35" x14ac:dyDescent="0.35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</row>
    <row r="704" spans="1:35" x14ac:dyDescent="0.35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</row>
    <row r="705" spans="1:35" x14ac:dyDescent="0.35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</row>
    <row r="706" spans="1:35" x14ac:dyDescent="0.35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</row>
    <row r="707" spans="1:35" x14ac:dyDescent="0.35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</row>
    <row r="708" spans="1:35" x14ac:dyDescent="0.35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</row>
    <row r="709" spans="1:35" x14ac:dyDescent="0.35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</row>
    <row r="710" spans="1:35" x14ac:dyDescent="0.35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</row>
    <row r="711" spans="1:35" x14ac:dyDescent="0.35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</row>
    <row r="712" spans="1:35" x14ac:dyDescent="0.35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</row>
    <row r="713" spans="1:35" x14ac:dyDescent="0.35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</row>
    <row r="714" spans="1:35" x14ac:dyDescent="0.35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</row>
    <row r="715" spans="1:35" x14ac:dyDescent="0.35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</row>
    <row r="716" spans="1:35" x14ac:dyDescent="0.35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</row>
    <row r="717" spans="1:35" x14ac:dyDescent="0.35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</row>
    <row r="718" spans="1:35" x14ac:dyDescent="0.35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</row>
    <row r="719" spans="1:35" x14ac:dyDescent="0.35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</row>
    <row r="720" spans="1:35" x14ac:dyDescent="0.35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</row>
    <row r="721" spans="1:35" x14ac:dyDescent="0.35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</row>
    <row r="722" spans="1:35" x14ac:dyDescent="0.35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</row>
    <row r="723" spans="1:35" x14ac:dyDescent="0.35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</row>
    <row r="724" spans="1:35" x14ac:dyDescent="0.35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</row>
    <row r="725" spans="1:35" x14ac:dyDescent="0.35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</row>
    <row r="726" spans="1:35" x14ac:dyDescent="0.35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</row>
    <row r="727" spans="1:35" x14ac:dyDescent="0.35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</row>
    <row r="728" spans="1:35" x14ac:dyDescent="0.35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</row>
    <row r="729" spans="1:35" x14ac:dyDescent="0.35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</row>
    <row r="730" spans="1:35" x14ac:dyDescent="0.35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</row>
    <row r="731" spans="1:35" x14ac:dyDescent="0.35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</row>
    <row r="732" spans="1:35" x14ac:dyDescent="0.35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</row>
    <row r="733" spans="1:35" x14ac:dyDescent="0.35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</row>
    <row r="734" spans="1:35" x14ac:dyDescent="0.35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</row>
    <row r="735" spans="1:35" x14ac:dyDescent="0.35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</row>
    <row r="736" spans="1:35" x14ac:dyDescent="0.35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</row>
    <row r="737" spans="1:35" x14ac:dyDescent="0.35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</row>
    <row r="738" spans="1:35" x14ac:dyDescent="0.35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</row>
    <row r="739" spans="1:35" x14ac:dyDescent="0.35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</row>
    <row r="740" spans="1:35" x14ac:dyDescent="0.35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</row>
    <row r="741" spans="1:35" x14ac:dyDescent="0.35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</row>
    <row r="742" spans="1:35" x14ac:dyDescent="0.35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</row>
    <row r="743" spans="1:35" x14ac:dyDescent="0.35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</row>
    <row r="744" spans="1:35" x14ac:dyDescent="0.35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</row>
    <row r="745" spans="1:35" x14ac:dyDescent="0.35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</row>
    <row r="746" spans="1:35" x14ac:dyDescent="0.35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</row>
    <row r="747" spans="1:35" x14ac:dyDescent="0.35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</row>
    <row r="748" spans="1:35" x14ac:dyDescent="0.35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</row>
    <row r="749" spans="1:35" x14ac:dyDescent="0.35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</row>
    <row r="750" spans="1:35" x14ac:dyDescent="0.35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</row>
    <row r="751" spans="1:35" x14ac:dyDescent="0.35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</row>
    <row r="752" spans="1:35" x14ac:dyDescent="0.35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</row>
    <row r="753" spans="1:35" x14ac:dyDescent="0.35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</row>
    <row r="754" spans="1:35" x14ac:dyDescent="0.35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</row>
    <row r="755" spans="1:35" x14ac:dyDescent="0.35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</row>
    <row r="756" spans="1:35" x14ac:dyDescent="0.35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</row>
    <row r="757" spans="1:35" x14ac:dyDescent="0.35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</row>
    <row r="758" spans="1:35" x14ac:dyDescent="0.35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</row>
    <row r="759" spans="1:35" x14ac:dyDescent="0.35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</row>
    <row r="760" spans="1:35" x14ac:dyDescent="0.35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</row>
    <row r="761" spans="1:35" x14ac:dyDescent="0.35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</row>
    <row r="762" spans="1:35" x14ac:dyDescent="0.35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</row>
    <row r="763" spans="1:35" x14ac:dyDescent="0.35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</row>
    <row r="764" spans="1:35" x14ac:dyDescent="0.35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</row>
    <row r="765" spans="1:35" x14ac:dyDescent="0.35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</row>
    <row r="766" spans="1:35" x14ac:dyDescent="0.35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</row>
    <row r="767" spans="1:35" x14ac:dyDescent="0.35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</row>
    <row r="768" spans="1:35" x14ac:dyDescent="0.35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</row>
    <row r="769" spans="1:35" x14ac:dyDescent="0.35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</row>
    <row r="770" spans="1:35" x14ac:dyDescent="0.35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</row>
    <row r="771" spans="1:35" x14ac:dyDescent="0.35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</row>
    <row r="772" spans="1:35" x14ac:dyDescent="0.35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</row>
    <row r="773" spans="1:35" x14ac:dyDescent="0.35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</row>
    <row r="774" spans="1:35" x14ac:dyDescent="0.35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</row>
    <row r="775" spans="1:35" x14ac:dyDescent="0.35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</row>
    <row r="776" spans="1:35" x14ac:dyDescent="0.35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</row>
    <row r="777" spans="1:35" x14ac:dyDescent="0.35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</row>
    <row r="778" spans="1:35" x14ac:dyDescent="0.35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</row>
    <row r="779" spans="1:35" x14ac:dyDescent="0.35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</row>
    <row r="780" spans="1:35" x14ac:dyDescent="0.35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</row>
    <row r="781" spans="1:35" x14ac:dyDescent="0.35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</row>
    <row r="782" spans="1:35" x14ac:dyDescent="0.35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</row>
    <row r="783" spans="1:35" x14ac:dyDescent="0.35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</row>
    <row r="784" spans="1:35" x14ac:dyDescent="0.35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</row>
    <row r="785" spans="1:35" x14ac:dyDescent="0.35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</row>
    <row r="786" spans="1:35" x14ac:dyDescent="0.35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</row>
    <row r="787" spans="1:35" x14ac:dyDescent="0.35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</row>
    <row r="788" spans="1:35" x14ac:dyDescent="0.35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</row>
    <row r="789" spans="1:35" x14ac:dyDescent="0.35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</row>
    <row r="790" spans="1:35" x14ac:dyDescent="0.35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</row>
    <row r="791" spans="1:35" x14ac:dyDescent="0.35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</row>
    <row r="792" spans="1:35" x14ac:dyDescent="0.35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</row>
    <row r="793" spans="1:35" x14ac:dyDescent="0.35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</row>
    <row r="794" spans="1:35" x14ac:dyDescent="0.35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</row>
    <row r="795" spans="1:35" x14ac:dyDescent="0.35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</row>
    <row r="796" spans="1:35" x14ac:dyDescent="0.35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</row>
    <row r="797" spans="1:35" x14ac:dyDescent="0.35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</row>
    <row r="798" spans="1:35" x14ac:dyDescent="0.35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</row>
    <row r="799" spans="1:35" x14ac:dyDescent="0.35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</row>
    <row r="800" spans="1:35" x14ac:dyDescent="0.35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</row>
    <row r="801" spans="1:35" x14ac:dyDescent="0.35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</row>
    <row r="802" spans="1:35" x14ac:dyDescent="0.35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</row>
    <row r="803" spans="1:35" x14ac:dyDescent="0.35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</row>
    <row r="804" spans="1:35" x14ac:dyDescent="0.35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</row>
    <row r="805" spans="1:35" x14ac:dyDescent="0.35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</row>
    <row r="806" spans="1:35" x14ac:dyDescent="0.35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</row>
    <row r="807" spans="1:35" x14ac:dyDescent="0.35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</row>
    <row r="808" spans="1:35" x14ac:dyDescent="0.35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</row>
    <row r="809" spans="1:35" x14ac:dyDescent="0.35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</row>
    <row r="810" spans="1:35" x14ac:dyDescent="0.35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</row>
    <row r="811" spans="1:35" x14ac:dyDescent="0.35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</row>
    <row r="812" spans="1:35" x14ac:dyDescent="0.35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</row>
    <row r="813" spans="1:35" x14ac:dyDescent="0.35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</row>
    <row r="814" spans="1:35" x14ac:dyDescent="0.35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</row>
    <row r="815" spans="1:35" x14ac:dyDescent="0.35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</row>
    <row r="816" spans="1:35" x14ac:dyDescent="0.35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</row>
    <row r="817" spans="1:35" x14ac:dyDescent="0.35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</row>
    <row r="818" spans="1:35" x14ac:dyDescent="0.35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</row>
    <row r="819" spans="1:35" x14ac:dyDescent="0.35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</row>
    <row r="820" spans="1:35" x14ac:dyDescent="0.35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</row>
    <row r="821" spans="1:35" x14ac:dyDescent="0.35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</row>
    <row r="822" spans="1:35" x14ac:dyDescent="0.35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</row>
    <row r="823" spans="1:35" x14ac:dyDescent="0.35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</row>
    <row r="824" spans="1:35" x14ac:dyDescent="0.35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</row>
    <row r="825" spans="1:35" x14ac:dyDescent="0.35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</row>
    <row r="826" spans="1:35" x14ac:dyDescent="0.35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</row>
    <row r="827" spans="1:35" x14ac:dyDescent="0.35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</row>
    <row r="828" spans="1:35" x14ac:dyDescent="0.35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</row>
    <row r="829" spans="1:35" x14ac:dyDescent="0.35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</row>
    <row r="830" spans="1:35" x14ac:dyDescent="0.35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</row>
    <row r="831" spans="1:35" x14ac:dyDescent="0.35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</row>
    <row r="832" spans="1:35" x14ac:dyDescent="0.35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</row>
    <row r="833" spans="1:35" x14ac:dyDescent="0.35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</row>
    <row r="834" spans="1:35" x14ac:dyDescent="0.35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</row>
    <row r="835" spans="1:35" x14ac:dyDescent="0.35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</row>
    <row r="836" spans="1:35" x14ac:dyDescent="0.35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</row>
    <row r="837" spans="1:35" x14ac:dyDescent="0.35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</row>
    <row r="838" spans="1:35" x14ac:dyDescent="0.35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</row>
    <row r="839" spans="1:35" x14ac:dyDescent="0.35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</row>
    <row r="840" spans="1:35" x14ac:dyDescent="0.35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</row>
    <row r="841" spans="1:35" x14ac:dyDescent="0.35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</row>
    <row r="842" spans="1:35" x14ac:dyDescent="0.35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</row>
    <row r="843" spans="1:35" x14ac:dyDescent="0.35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</row>
    <row r="844" spans="1:35" x14ac:dyDescent="0.35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</row>
    <row r="845" spans="1:35" x14ac:dyDescent="0.35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</row>
    <row r="846" spans="1:35" x14ac:dyDescent="0.35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</row>
    <row r="847" spans="1:35" x14ac:dyDescent="0.35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</row>
    <row r="848" spans="1:35" x14ac:dyDescent="0.35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</row>
    <row r="849" spans="1:35" x14ac:dyDescent="0.35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</row>
    <row r="850" spans="1:35" x14ac:dyDescent="0.35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</row>
    <row r="851" spans="1:35" x14ac:dyDescent="0.35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</row>
    <row r="852" spans="1:35" x14ac:dyDescent="0.35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</row>
    <row r="853" spans="1:35" x14ac:dyDescent="0.35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</row>
    <row r="854" spans="1:35" x14ac:dyDescent="0.35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</row>
    <row r="855" spans="1:35" x14ac:dyDescent="0.35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</row>
    <row r="856" spans="1:35" x14ac:dyDescent="0.35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</row>
    <row r="857" spans="1:35" x14ac:dyDescent="0.35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</row>
    <row r="858" spans="1:35" x14ac:dyDescent="0.35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</row>
    <row r="859" spans="1:35" x14ac:dyDescent="0.35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</row>
    <row r="860" spans="1:35" x14ac:dyDescent="0.35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</row>
    <row r="861" spans="1:35" x14ac:dyDescent="0.35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</row>
    <row r="862" spans="1:35" x14ac:dyDescent="0.35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</row>
    <row r="863" spans="1:35" x14ac:dyDescent="0.35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</row>
    <row r="864" spans="1:35" x14ac:dyDescent="0.35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</row>
    <row r="865" spans="1:35" x14ac:dyDescent="0.35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</row>
    <row r="866" spans="1:35" x14ac:dyDescent="0.35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</row>
    <row r="867" spans="1:35" x14ac:dyDescent="0.35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</row>
    <row r="868" spans="1:35" x14ac:dyDescent="0.35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</row>
    <row r="869" spans="1:35" x14ac:dyDescent="0.35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</row>
    <row r="870" spans="1:35" x14ac:dyDescent="0.35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</row>
    <row r="871" spans="1:35" x14ac:dyDescent="0.35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</row>
    <row r="872" spans="1:35" x14ac:dyDescent="0.35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</row>
    <row r="873" spans="1:35" x14ac:dyDescent="0.35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</row>
    <row r="874" spans="1:35" x14ac:dyDescent="0.35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</row>
    <row r="875" spans="1:35" x14ac:dyDescent="0.35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</row>
    <row r="876" spans="1:35" x14ac:dyDescent="0.35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</row>
    <row r="877" spans="1:35" x14ac:dyDescent="0.35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</row>
    <row r="878" spans="1:35" x14ac:dyDescent="0.35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</row>
    <row r="879" spans="1:35" x14ac:dyDescent="0.35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</row>
    <row r="880" spans="1:35" x14ac:dyDescent="0.35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</row>
    <row r="881" spans="1:35" x14ac:dyDescent="0.35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</row>
    <row r="882" spans="1:35" x14ac:dyDescent="0.35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</row>
    <row r="883" spans="1:35" x14ac:dyDescent="0.35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</row>
    <row r="884" spans="1:35" x14ac:dyDescent="0.35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</row>
    <row r="885" spans="1:35" x14ac:dyDescent="0.35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</row>
    <row r="886" spans="1:35" x14ac:dyDescent="0.35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</row>
    <row r="887" spans="1:35" x14ac:dyDescent="0.35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</row>
    <row r="888" spans="1:35" x14ac:dyDescent="0.35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</row>
    <row r="889" spans="1:35" x14ac:dyDescent="0.35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</row>
    <row r="890" spans="1:35" x14ac:dyDescent="0.35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</row>
    <row r="891" spans="1:35" x14ac:dyDescent="0.35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</row>
    <row r="892" spans="1:35" x14ac:dyDescent="0.35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</row>
    <row r="893" spans="1:35" x14ac:dyDescent="0.35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</row>
    <row r="894" spans="1:35" x14ac:dyDescent="0.35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</row>
    <row r="895" spans="1:35" x14ac:dyDescent="0.35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</row>
    <row r="896" spans="1:35" x14ac:dyDescent="0.35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</row>
    <row r="897" spans="1:35" x14ac:dyDescent="0.35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</row>
    <row r="898" spans="1:35" x14ac:dyDescent="0.35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</row>
    <row r="899" spans="1:35" x14ac:dyDescent="0.35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</row>
    <row r="900" spans="1:35" x14ac:dyDescent="0.35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</row>
    <row r="901" spans="1:35" x14ac:dyDescent="0.35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</row>
    <row r="902" spans="1:35" x14ac:dyDescent="0.35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</row>
    <row r="903" spans="1:35" x14ac:dyDescent="0.35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</row>
    <row r="904" spans="1:35" x14ac:dyDescent="0.35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</row>
    <row r="905" spans="1:35" x14ac:dyDescent="0.35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</row>
    <row r="906" spans="1:35" x14ac:dyDescent="0.35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</row>
    <row r="907" spans="1:35" x14ac:dyDescent="0.35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</row>
    <row r="908" spans="1:35" x14ac:dyDescent="0.35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</row>
    <row r="909" spans="1:35" x14ac:dyDescent="0.35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</row>
    <row r="910" spans="1:35" x14ac:dyDescent="0.35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</row>
    <row r="911" spans="1:35" x14ac:dyDescent="0.35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</row>
    <row r="912" spans="1:35" x14ac:dyDescent="0.35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</row>
    <row r="913" spans="1:35" x14ac:dyDescent="0.35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</row>
    <row r="914" spans="1:35" x14ac:dyDescent="0.35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</row>
    <row r="915" spans="1:35" x14ac:dyDescent="0.35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</row>
    <row r="916" spans="1:35" x14ac:dyDescent="0.35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</row>
    <row r="917" spans="1:35" x14ac:dyDescent="0.35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</row>
    <row r="918" spans="1:35" x14ac:dyDescent="0.35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</row>
    <row r="919" spans="1:35" x14ac:dyDescent="0.35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</row>
    <row r="920" spans="1:35" x14ac:dyDescent="0.35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</row>
    <row r="921" spans="1:35" x14ac:dyDescent="0.35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</row>
    <row r="922" spans="1:35" x14ac:dyDescent="0.35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</row>
    <row r="923" spans="1:35" x14ac:dyDescent="0.35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</row>
    <row r="924" spans="1:35" x14ac:dyDescent="0.35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</row>
    <row r="925" spans="1:35" x14ac:dyDescent="0.35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</row>
    <row r="926" spans="1:35" x14ac:dyDescent="0.35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</row>
    <row r="927" spans="1:35" x14ac:dyDescent="0.35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</row>
    <row r="928" spans="1:35" x14ac:dyDescent="0.35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</row>
    <row r="929" spans="1:35" x14ac:dyDescent="0.35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</row>
    <row r="930" spans="1:35" x14ac:dyDescent="0.35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</row>
    <row r="931" spans="1:35" x14ac:dyDescent="0.35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</row>
    <row r="932" spans="1:35" x14ac:dyDescent="0.35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</row>
    <row r="933" spans="1:35" x14ac:dyDescent="0.35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</row>
    <row r="934" spans="1:35" x14ac:dyDescent="0.35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</row>
    <row r="935" spans="1:35" x14ac:dyDescent="0.35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</row>
    <row r="936" spans="1:35" x14ac:dyDescent="0.35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</row>
    <row r="937" spans="1:35" x14ac:dyDescent="0.35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</row>
    <row r="938" spans="1:35" x14ac:dyDescent="0.35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</row>
    <row r="939" spans="1:35" x14ac:dyDescent="0.35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</row>
    <row r="940" spans="1:35" x14ac:dyDescent="0.35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</row>
    <row r="941" spans="1:35" x14ac:dyDescent="0.35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</row>
    <row r="942" spans="1:35" x14ac:dyDescent="0.35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</row>
    <row r="943" spans="1:35" x14ac:dyDescent="0.35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</row>
    <row r="944" spans="1:35" x14ac:dyDescent="0.35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</row>
    <row r="945" spans="1:35" x14ac:dyDescent="0.35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</row>
    <row r="946" spans="1:35" x14ac:dyDescent="0.35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</row>
    <row r="947" spans="1:35" x14ac:dyDescent="0.35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</row>
    <row r="948" spans="1:35" x14ac:dyDescent="0.35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</row>
    <row r="949" spans="1:35" x14ac:dyDescent="0.35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</row>
    <row r="950" spans="1:35" x14ac:dyDescent="0.35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</row>
    <row r="951" spans="1:35" x14ac:dyDescent="0.35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</row>
    <row r="952" spans="1:35" x14ac:dyDescent="0.35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</row>
    <row r="953" spans="1:35" x14ac:dyDescent="0.35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</row>
    <row r="954" spans="1:35" x14ac:dyDescent="0.35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</row>
    <row r="955" spans="1:35" x14ac:dyDescent="0.35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</row>
    <row r="956" spans="1:35" x14ac:dyDescent="0.35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</row>
    <row r="957" spans="1:35" x14ac:dyDescent="0.35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</row>
    <row r="958" spans="1:35" x14ac:dyDescent="0.35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</row>
    <row r="959" spans="1:35" x14ac:dyDescent="0.35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</row>
    <row r="960" spans="1:35" x14ac:dyDescent="0.35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</row>
    <row r="961" spans="1:35" x14ac:dyDescent="0.35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</row>
    <row r="962" spans="1:35" x14ac:dyDescent="0.35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</row>
    <row r="963" spans="1:35" x14ac:dyDescent="0.35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</row>
    <row r="964" spans="1:35" x14ac:dyDescent="0.35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</row>
    <row r="965" spans="1:35" x14ac:dyDescent="0.35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</row>
    <row r="966" spans="1:35" x14ac:dyDescent="0.35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</row>
    <row r="967" spans="1:35" x14ac:dyDescent="0.35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</row>
    <row r="968" spans="1:35" x14ac:dyDescent="0.35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</row>
    <row r="969" spans="1:35" x14ac:dyDescent="0.35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</row>
    <row r="970" spans="1:35" x14ac:dyDescent="0.35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</row>
    <row r="971" spans="1:35" x14ac:dyDescent="0.35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</row>
    <row r="972" spans="1:35" x14ac:dyDescent="0.35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</row>
    <row r="973" spans="1:35" x14ac:dyDescent="0.35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</row>
    <row r="974" spans="1:35" x14ac:dyDescent="0.35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</row>
    <row r="975" spans="1:35" x14ac:dyDescent="0.35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</row>
    <row r="976" spans="1:35" x14ac:dyDescent="0.35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</row>
    <row r="977" spans="1:35" x14ac:dyDescent="0.35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</row>
    <row r="978" spans="1:35" x14ac:dyDescent="0.35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</row>
    <row r="979" spans="1:35" x14ac:dyDescent="0.35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</row>
    <row r="980" spans="1:35" x14ac:dyDescent="0.35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</row>
    <row r="981" spans="1:35" x14ac:dyDescent="0.35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</row>
    <row r="982" spans="1:35" x14ac:dyDescent="0.35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</row>
    <row r="983" spans="1:35" x14ac:dyDescent="0.35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</row>
    <row r="984" spans="1:35" x14ac:dyDescent="0.35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</row>
    <row r="985" spans="1:35" x14ac:dyDescent="0.35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</row>
    <row r="986" spans="1:35" x14ac:dyDescent="0.35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</row>
    <row r="987" spans="1:35" x14ac:dyDescent="0.35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</row>
    <row r="988" spans="1:35" x14ac:dyDescent="0.35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</row>
    <row r="989" spans="1:35" x14ac:dyDescent="0.35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</row>
    <row r="990" spans="1:35" x14ac:dyDescent="0.35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</row>
    <row r="991" spans="1:35" x14ac:dyDescent="0.35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</row>
    <row r="992" spans="1:35" x14ac:dyDescent="0.35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</row>
    <row r="993" spans="1:35" x14ac:dyDescent="0.35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</row>
    <row r="994" spans="1:35" x14ac:dyDescent="0.35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</row>
    <row r="995" spans="1:35" x14ac:dyDescent="0.35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</row>
    <row r="996" spans="1:35" x14ac:dyDescent="0.35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</row>
    <row r="997" spans="1:35" x14ac:dyDescent="0.35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</row>
    <row r="998" spans="1:35" x14ac:dyDescent="0.35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</row>
    <row r="999" spans="1:35" x14ac:dyDescent="0.35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</row>
    <row r="1000" spans="1:35" x14ac:dyDescent="0.35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6D0A-D14F-40D3-B9B5-FC6D14C08130}">
  <dimension ref="A1:AR251"/>
  <sheetViews>
    <sheetView topLeftCell="A223" workbookViewId="0">
      <selection activeCell="D258" sqref="D258"/>
    </sheetView>
    <sheetView workbookViewId="1"/>
  </sheetViews>
  <sheetFormatPr defaultRowHeight="14.5" x14ac:dyDescent="0.35"/>
  <cols>
    <col min="2" max="33" width="12.7265625" customWidth="1"/>
  </cols>
  <sheetData>
    <row r="1" spans="1:44" x14ac:dyDescent="0.35">
      <c r="B1" s="77" t="s">
        <v>218</v>
      </c>
      <c r="C1" s="77">
        <v>2020</v>
      </c>
      <c r="D1" s="77">
        <v>2021</v>
      </c>
      <c r="E1" s="77">
        <v>2022</v>
      </c>
      <c r="F1" s="77">
        <v>2023</v>
      </c>
      <c r="G1" s="77">
        <v>2024</v>
      </c>
      <c r="H1" s="77">
        <v>2025</v>
      </c>
      <c r="I1" s="77">
        <v>2026</v>
      </c>
      <c r="J1" s="77">
        <v>2027</v>
      </c>
      <c r="K1" s="77">
        <v>2028</v>
      </c>
      <c r="L1" s="77">
        <v>2029</v>
      </c>
      <c r="M1" s="77">
        <v>2030</v>
      </c>
      <c r="N1" s="77">
        <v>2031</v>
      </c>
      <c r="O1" s="77">
        <v>2032</v>
      </c>
      <c r="P1" s="77">
        <v>2033</v>
      </c>
      <c r="Q1" s="77">
        <v>2034</v>
      </c>
      <c r="R1" s="77">
        <v>2035</v>
      </c>
      <c r="S1" s="77">
        <v>2036</v>
      </c>
      <c r="T1" s="77">
        <v>2037</v>
      </c>
      <c r="U1" s="77">
        <v>2038</v>
      </c>
      <c r="V1" s="77">
        <v>2039</v>
      </c>
      <c r="W1" s="77">
        <v>2040</v>
      </c>
      <c r="X1" s="77">
        <v>2041</v>
      </c>
      <c r="Y1" s="77">
        <v>2042</v>
      </c>
      <c r="Z1" s="77">
        <v>2043</v>
      </c>
      <c r="AA1" s="77">
        <v>2044</v>
      </c>
      <c r="AB1" s="77">
        <v>2045</v>
      </c>
      <c r="AC1" s="77">
        <v>2046</v>
      </c>
      <c r="AD1" s="77">
        <v>2047</v>
      </c>
      <c r="AE1" s="77">
        <v>2048</v>
      </c>
      <c r="AF1" s="77">
        <v>2049</v>
      </c>
      <c r="AG1" s="77">
        <v>2050</v>
      </c>
    </row>
    <row r="2" spans="1:44" x14ac:dyDescent="0.35">
      <c r="A2" t="s">
        <v>28</v>
      </c>
      <c r="B2" t="s">
        <v>94</v>
      </c>
      <c r="C2" s="78">
        <v>449642493570200</v>
      </c>
      <c r="D2" s="78">
        <v>476621043184412.06</v>
      </c>
      <c r="E2" s="78">
        <v>505218305775476.81</v>
      </c>
      <c r="F2" s="78">
        <v>535531404122005.44</v>
      </c>
      <c r="G2" s="78">
        <v>567663288369325.75</v>
      </c>
      <c r="H2" s="78">
        <v>601723085671485.38</v>
      </c>
      <c r="I2" s="78">
        <v>637826470811774.5</v>
      </c>
      <c r="J2" s="78">
        <v>676096059060481.13</v>
      </c>
      <c r="K2" s="78">
        <v>716661822604110</v>
      </c>
      <c r="L2" s="78">
        <v>759661531960356.63</v>
      </c>
      <c r="M2" s="78">
        <v>799543762388275.38</v>
      </c>
      <c r="N2" s="78">
        <v>841519809913659.75</v>
      </c>
      <c r="O2" s="78">
        <v>885699599934126.88</v>
      </c>
      <c r="P2" s="78">
        <v>932198828930668.5</v>
      </c>
      <c r="Q2" s="78">
        <v>981139267449528.5</v>
      </c>
      <c r="R2" s="78">
        <v>1032649078990628.8</v>
      </c>
      <c r="S2" s="78">
        <v>1086863155637636.8</v>
      </c>
      <c r="T2" s="78">
        <v>1143923471308612.5</v>
      </c>
      <c r="U2" s="78">
        <v>1203979453552314.8</v>
      </c>
      <c r="V2" s="78">
        <v>1267188374863811</v>
      </c>
      <c r="W2" s="78">
        <v>1320410286608091</v>
      </c>
      <c r="X2" s="78">
        <v>1375867518645631</v>
      </c>
      <c r="Y2" s="78">
        <v>1433653954428747.5</v>
      </c>
      <c r="Z2" s="78">
        <v>1493867420514754.8</v>
      </c>
      <c r="AA2" s="78">
        <v>1556609852176374.3</v>
      </c>
      <c r="AB2" s="78">
        <v>1621987465967782</v>
      </c>
      <c r="AC2" s="78">
        <v>1690110939538428.8</v>
      </c>
      <c r="AD2" s="78">
        <v>1761095598999042.8</v>
      </c>
      <c r="AE2" s="78">
        <v>1835061614157002.8</v>
      </c>
      <c r="AF2" s="78">
        <v>1912134201951596.8</v>
      </c>
      <c r="AG2" s="78">
        <v>1973322496414048</v>
      </c>
      <c r="AH2">
        <v>2036468816299297.5</v>
      </c>
      <c r="AI2">
        <v>2110318740621456</v>
      </c>
      <c r="AJ2">
        <v>2175915834071664</v>
      </c>
      <c r="AK2">
        <v>2240999870405888</v>
      </c>
      <c r="AL2">
        <v>2309845681289280</v>
      </c>
      <c r="AM2">
        <v>2377940246466832</v>
      </c>
      <c r="AN2">
        <v>2443755932243536</v>
      </c>
      <c r="AO2">
        <v>2511477684616848</v>
      </c>
      <c r="AP2">
        <v>2579263646817328</v>
      </c>
      <c r="AQ2">
        <v>2646168649048592</v>
      </c>
      <c r="AR2">
        <v>2713310587759808</v>
      </c>
    </row>
    <row r="3" spans="1:44" x14ac:dyDescent="0.35">
      <c r="A3" t="s">
        <v>28</v>
      </c>
      <c r="B3" t="s">
        <v>79</v>
      </c>
      <c r="C3" s="79">
        <v>329782540126064.44</v>
      </c>
      <c r="D3" s="79">
        <v>350385917995231.38</v>
      </c>
      <c r="E3" s="79">
        <v>372064591627125.13</v>
      </c>
      <c r="F3" s="79">
        <v>392601067888282.44</v>
      </c>
      <c r="G3" s="79">
        <v>412923185337123.5</v>
      </c>
      <c r="H3" s="79">
        <v>436375317621283.13</v>
      </c>
      <c r="I3" s="79">
        <v>457880832483498.88</v>
      </c>
      <c r="J3" s="79">
        <v>481948302890677.19</v>
      </c>
      <c r="K3" s="79">
        <v>504236283033114.19</v>
      </c>
      <c r="L3" s="79">
        <v>530009556880076.94</v>
      </c>
      <c r="M3" s="79">
        <v>554362063701479.94</v>
      </c>
      <c r="N3" s="79">
        <v>584367838886128.88</v>
      </c>
      <c r="O3" s="79">
        <v>597166597639125.38</v>
      </c>
      <c r="P3" s="79">
        <v>610967189367811.5</v>
      </c>
      <c r="Q3" s="79">
        <v>623131924179209.63</v>
      </c>
      <c r="R3" s="79">
        <v>636848375532921.13</v>
      </c>
      <c r="S3" s="79">
        <v>649846392624320.5</v>
      </c>
      <c r="T3" s="79">
        <v>661407419518710.88</v>
      </c>
      <c r="U3" s="79">
        <v>674904098690550.75</v>
      </c>
      <c r="V3" s="79">
        <v>689689272512529.75</v>
      </c>
      <c r="W3" s="79">
        <v>704835686104068.13</v>
      </c>
      <c r="X3" s="79">
        <v>717898641963114.75</v>
      </c>
      <c r="Y3" s="79">
        <v>732137286370786.75</v>
      </c>
      <c r="Z3" s="79">
        <v>743279958582116.38</v>
      </c>
      <c r="AA3" s="79">
        <v>756211890068079</v>
      </c>
      <c r="AB3" s="79">
        <v>771740711950645</v>
      </c>
      <c r="AC3" s="79">
        <v>788337246967965.88</v>
      </c>
      <c r="AD3" s="79">
        <v>806920152334196.38</v>
      </c>
      <c r="AE3" s="79">
        <v>823257052557022.25</v>
      </c>
      <c r="AF3" s="79">
        <v>844002393749150.25</v>
      </c>
      <c r="AG3" s="79">
        <v>865763988356816.38</v>
      </c>
      <c r="AH3">
        <v>889369175713932.38</v>
      </c>
      <c r="AI3">
        <v>908084047310000</v>
      </c>
      <c r="AJ3">
        <v>930601562978608</v>
      </c>
      <c r="AK3">
        <v>952219752845336</v>
      </c>
      <c r="AL3">
        <v>973450880313456</v>
      </c>
      <c r="AM3">
        <v>994434818252584</v>
      </c>
      <c r="AN3">
        <v>1016423470106008</v>
      </c>
      <c r="AO3">
        <v>1037583760797808</v>
      </c>
      <c r="AP3">
        <v>1058932718172288</v>
      </c>
      <c r="AQ3">
        <v>1080398915007296</v>
      </c>
      <c r="AR3">
        <v>1101885968939912</v>
      </c>
    </row>
    <row r="4" spans="1:44" x14ac:dyDescent="0.35">
      <c r="A4" t="s">
        <v>28</v>
      </c>
      <c r="B4" t="s">
        <v>83</v>
      </c>
      <c r="C4" s="78">
        <v>151862045439220.72</v>
      </c>
      <c r="D4" s="78">
        <v>161349725123453.88</v>
      </c>
      <c r="E4" s="78">
        <v>171332569330094.44</v>
      </c>
      <c r="F4" s="78">
        <v>180789441394762.16</v>
      </c>
      <c r="G4" s="78">
        <v>190147603055647.38</v>
      </c>
      <c r="H4" s="78">
        <v>200947109837365.5</v>
      </c>
      <c r="I4" s="78">
        <v>210850215908266.72</v>
      </c>
      <c r="J4" s="78">
        <v>221933080644480.03</v>
      </c>
      <c r="K4" s="78">
        <v>232196505299543.19</v>
      </c>
      <c r="L4" s="78">
        <v>244064877962840.5</v>
      </c>
      <c r="M4" s="78">
        <v>255278999535368.66</v>
      </c>
      <c r="N4" s="78">
        <v>269096402945471.31</v>
      </c>
      <c r="O4" s="78">
        <v>274990122129543.94</v>
      </c>
      <c r="P4" s="78">
        <v>281345176849507.94</v>
      </c>
      <c r="Q4" s="78">
        <v>286946933419089.94</v>
      </c>
      <c r="R4" s="78">
        <v>293263242214412.88</v>
      </c>
      <c r="S4" s="78">
        <v>299248718162894.88</v>
      </c>
      <c r="T4" s="78">
        <v>304572472388600.13</v>
      </c>
      <c r="U4" s="78">
        <v>310787577969656.75</v>
      </c>
      <c r="V4" s="78">
        <v>317596024341383.63</v>
      </c>
      <c r="W4" s="78">
        <v>324570818544254.88</v>
      </c>
      <c r="X4" s="78">
        <v>330586198241065.81</v>
      </c>
      <c r="Y4" s="78">
        <v>337142972481461.38</v>
      </c>
      <c r="Z4" s="78">
        <v>342274077945760.5</v>
      </c>
      <c r="AA4" s="78">
        <v>348229122036898.25</v>
      </c>
      <c r="AB4" s="78">
        <v>355380011994402.81</v>
      </c>
      <c r="AC4" s="78">
        <v>363022574738842</v>
      </c>
      <c r="AD4" s="78">
        <v>371579844077723.5</v>
      </c>
      <c r="AE4" s="78">
        <v>379102847214961.81</v>
      </c>
      <c r="AF4" s="78">
        <v>388655899797935.94</v>
      </c>
      <c r="AG4" s="78">
        <v>398676928406290.94</v>
      </c>
      <c r="AH4">
        <v>409546915742968.56</v>
      </c>
      <c r="AI4">
        <v>418164954404520</v>
      </c>
      <c r="AJ4">
        <v>428534078210580</v>
      </c>
      <c r="AK4">
        <v>438489070159516</v>
      </c>
      <c r="AL4">
        <v>448265823176992</v>
      </c>
      <c r="AM4">
        <v>457928747525828</v>
      </c>
      <c r="AN4">
        <v>468054334058200</v>
      </c>
      <c r="AO4">
        <v>477798467344688</v>
      </c>
      <c r="AP4">
        <v>487629480028508</v>
      </c>
      <c r="AQ4">
        <v>497514480483412</v>
      </c>
      <c r="AR4">
        <v>507409085453772</v>
      </c>
    </row>
    <row r="5" spans="1:44" x14ac:dyDescent="0.35">
      <c r="A5" t="s">
        <v>28</v>
      </c>
      <c r="B5" t="s">
        <v>98</v>
      </c>
      <c r="C5" s="78">
        <v>456110206936549.75</v>
      </c>
      <c r="D5" s="78">
        <v>484605987640723.38</v>
      </c>
      <c r="E5" s="78">
        <v>514588970707604.94</v>
      </c>
      <c r="F5" s="78">
        <v>542992222237062.44</v>
      </c>
      <c r="G5" s="78">
        <v>571099001909013.88</v>
      </c>
      <c r="H5" s="78">
        <v>603534790975173.75</v>
      </c>
      <c r="I5" s="78">
        <v>633278284461313.63</v>
      </c>
      <c r="J5" s="78">
        <v>666565125249370.88</v>
      </c>
      <c r="K5" s="78">
        <v>697390817934855.75</v>
      </c>
      <c r="L5" s="78">
        <v>733036893264607.38</v>
      </c>
      <c r="M5" s="78">
        <v>766717957524370.38</v>
      </c>
      <c r="N5" s="78">
        <v>808217851131625</v>
      </c>
      <c r="O5" s="78">
        <v>825919347703058.63</v>
      </c>
      <c r="P5" s="78">
        <v>845006442935000.63</v>
      </c>
      <c r="Q5" s="78">
        <v>861831044110169.13</v>
      </c>
      <c r="R5" s="78">
        <v>880801767857354</v>
      </c>
      <c r="S5" s="78">
        <v>898778851371407.75</v>
      </c>
      <c r="T5" s="78">
        <v>914768486138559.63</v>
      </c>
      <c r="U5" s="78">
        <v>933435250994185.13</v>
      </c>
      <c r="V5" s="78">
        <v>953884085820182.5</v>
      </c>
      <c r="W5" s="78">
        <v>974832538200172.88</v>
      </c>
      <c r="X5" s="78">
        <v>992899436156005.13</v>
      </c>
      <c r="Y5" s="78">
        <v>1012592386076266.8</v>
      </c>
      <c r="Z5" s="78">
        <v>1028003409735048.1</v>
      </c>
      <c r="AA5" s="78">
        <v>1045889092657791.4</v>
      </c>
      <c r="AB5" s="78">
        <v>1067366440001985.1</v>
      </c>
      <c r="AC5" s="78">
        <v>1090320502452611.8</v>
      </c>
      <c r="AD5" s="78">
        <v>1116021841307099.4</v>
      </c>
      <c r="AE5" s="78">
        <v>1138616812340091.3</v>
      </c>
      <c r="AF5" s="78">
        <v>1167308937340080</v>
      </c>
      <c r="AG5" s="78">
        <v>1197406605385142.8</v>
      </c>
      <c r="AH5">
        <v>1230054079342116.3</v>
      </c>
      <c r="AI5">
        <v>1255937935877432</v>
      </c>
      <c r="AJ5">
        <v>1287081090779992</v>
      </c>
      <c r="AK5">
        <v>1316980420956584</v>
      </c>
      <c r="AL5">
        <v>1346344419242488</v>
      </c>
      <c r="AM5">
        <v>1375366538703688</v>
      </c>
      <c r="AN5">
        <v>1405778241346544</v>
      </c>
      <c r="AO5">
        <v>1435044267869912</v>
      </c>
      <c r="AP5">
        <v>1464571232403056</v>
      </c>
      <c r="AQ5">
        <v>1494260346559344</v>
      </c>
      <c r="AR5">
        <v>1523978307406864</v>
      </c>
    </row>
    <row r="6" spans="1:44" x14ac:dyDescent="0.35">
      <c r="A6" t="s">
        <v>28</v>
      </c>
      <c r="B6" t="s">
        <v>100</v>
      </c>
      <c r="C6" s="79">
        <v>448617843108450.06</v>
      </c>
      <c r="D6" s="79">
        <v>465242690254275.19</v>
      </c>
      <c r="E6" s="79">
        <v>491319143082732.69</v>
      </c>
      <c r="F6" s="79">
        <v>515874243227032.06</v>
      </c>
      <c r="G6" s="79">
        <v>540121814053480.06</v>
      </c>
      <c r="H6" s="79">
        <v>568399006895285.38</v>
      </c>
      <c r="I6" s="79">
        <v>594048246917946.88</v>
      </c>
      <c r="J6" s="79">
        <v>622905179164803.5</v>
      </c>
      <c r="K6" s="79">
        <v>649320700382298.75</v>
      </c>
      <c r="L6" s="79">
        <v>680053356660286.25</v>
      </c>
      <c r="M6" s="79">
        <v>708760203245250.75</v>
      </c>
      <c r="N6" s="79">
        <v>744449538834206.38</v>
      </c>
      <c r="O6" s="79">
        <v>752450783489000.88</v>
      </c>
      <c r="P6" s="79">
        <v>760640997698847.75</v>
      </c>
      <c r="Q6" s="79">
        <v>765635951733032.88</v>
      </c>
      <c r="R6" s="79">
        <v>771285949919494.13</v>
      </c>
      <c r="S6" s="79">
        <v>774708409784248</v>
      </c>
      <c r="T6" s="79">
        <v>775013177220454.75</v>
      </c>
      <c r="U6" s="79">
        <v>776086333517670.13</v>
      </c>
      <c r="V6" s="79">
        <v>776986561908205.63</v>
      </c>
      <c r="W6" s="79">
        <v>776514507447493.38</v>
      </c>
      <c r="X6" s="79">
        <v>771929604834221.75</v>
      </c>
      <c r="Y6" s="79">
        <v>768336877833522.75</v>
      </c>
      <c r="Z6" s="79">
        <v>759732532345733.25</v>
      </c>
      <c r="AA6" s="79">
        <v>751166166190201.5</v>
      </c>
      <c r="AB6" s="79">
        <v>743197495919710.38</v>
      </c>
      <c r="AC6" s="79">
        <v>734092414109407</v>
      </c>
      <c r="AD6" s="79">
        <v>724495944199261.75</v>
      </c>
      <c r="AE6" s="79">
        <v>710470762932577.88</v>
      </c>
      <c r="AF6" s="79">
        <v>697677096751910.13</v>
      </c>
      <c r="AG6" s="79">
        <v>682863140895949.38</v>
      </c>
      <c r="AH6">
        <v>666433273631159.63</v>
      </c>
      <c r="AI6">
        <v>653268154730324</v>
      </c>
      <c r="AJ6">
        <v>638447773930804</v>
      </c>
      <c r="AK6">
        <v>623321798445676</v>
      </c>
      <c r="AL6">
        <v>608746372946516</v>
      </c>
      <c r="AM6">
        <v>594447427440716</v>
      </c>
      <c r="AN6">
        <v>579443448829756</v>
      </c>
      <c r="AO6">
        <v>564816457956572</v>
      </c>
      <c r="AP6">
        <v>550261019595356</v>
      </c>
      <c r="AQ6">
        <v>535562442497844</v>
      </c>
      <c r="AR6">
        <v>520820439528004</v>
      </c>
    </row>
    <row r="7" spans="1:44" x14ac:dyDescent="0.35">
      <c r="A7" t="s">
        <v>28</v>
      </c>
      <c r="B7" t="s">
        <v>41</v>
      </c>
      <c r="C7" s="78">
        <v>759697535189126</v>
      </c>
      <c r="D7" s="78">
        <v>787850350761658</v>
      </c>
      <c r="E7" s="78">
        <v>832008685621882.63</v>
      </c>
      <c r="F7" s="78">
        <v>873590734446982</v>
      </c>
      <c r="G7" s="78">
        <v>914652007586586.5</v>
      </c>
      <c r="H7" s="78">
        <v>962537115221045.75</v>
      </c>
      <c r="I7" s="78">
        <v>1005972000221774</v>
      </c>
      <c r="J7" s="78">
        <v>1054838849005934</v>
      </c>
      <c r="K7" s="78">
        <v>1099571368382823.6</v>
      </c>
      <c r="L7" s="78">
        <v>1151614602023349.5</v>
      </c>
      <c r="M7" s="78">
        <v>1200227293044597.5</v>
      </c>
      <c r="N7" s="78">
        <v>1260664256700795</v>
      </c>
      <c r="O7" s="78">
        <v>1274213708502744.5</v>
      </c>
      <c r="P7" s="78">
        <v>1288083164752587.8</v>
      </c>
      <c r="Q7" s="78">
        <v>1296541709873888.8</v>
      </c>
      <c r="R7" s="78">
        <v>1306109518560089.3</v>
      </c>
      <c r="S7" s="78">
        <v>1311905173734037.8</v>
      </c>
      <c r="T7" s="78">
        <v>1312421272399414.3</v>
      </c>
      <c r="U7" s="78">
        <v>1314238574600811.8</v>
      </c>
      <c r="V7" s="78">
        <v>1315763037570582.3</v>
      </c>
      <c r="W7" s="78">
        <v>1314963652045046.5</v>
      </c>
      <c r="X7" s="78">
        <v>1307199495385003.3</v>
      </c>
      <c r="Y7" s="78">
        <v>1301115506776510.5</v>
      </c>
      <c r="Z7" s="78">
        <v>1286544753162038</v>
      </c>
      <c r="AA7" s="78">
        <v>1272038314432823.5</v>
      </c>
      <c r="AB7" s="78">
        <v>1258544024679922.5</v>
      </c>
      <c r="AC7" s="78">
        <v>1243125315158574.5</v>
      </c>
      <c r="AD7" s="78">
        <v>1226874480178987</v>
      </c>
      <c r="AE7" s="78">
        <v>1203123985626533.8</v>
      </c>
      <c r="AF7" s="78">
        <v>1181458960900497.3</v>
      </c>
      <c r="AG7" s="78">
        <v>1156372741252623.5</v>
      </c>
      <c r="AH7">
        <v>1128550108122251.3</v>
      </c>
      <c r="AI7">
        <v>1106256058669960</v>
      </c>
      <c r="AJ7">
        <v>1081158958906952</v>
      </c>
      <c r="AK7">
        <v>1055544359599528</v>
      </c>
      <c r="AL7">
        <v>1030862071553816</v>
      </c>
      <c r="AM7">
        <v>1006647979708312</v>
      </c>
      <c r="AN7">
        <v>981239972104784</v>
      </c>
      <c r="AO7">
        <v>956470362326008</v>
      </c>
      <c r="AP7">
        <v>931821920859664</v>
      </c>
      <c r="AQ7">
        <v>906931085679336</v>
      </c>
      <c r="AR7">
        <v>881966712344704</v>
      </c>
    </row>
    <row r="8" spans="1:44" x14ac:dyDescent="0.35">
      <c r="A8" t="s">
        <v>28</v>
      </c>
      <c r="B8" t="s">
        <v>45</v>
      </c>
      <c r="C8" s="78">
        <v>95830853144732.563</v>
      </c>
      <c r="D8" s="78">
        <v>99382145876083.094</v>
      </c>
      <c r="E8" s="78">
        <v>104952429715496.39</v>
      </c>
      <c r="F8" s="78">
        <v>110197731996782.83</v>
      </c>
      <c r="G8" s="78">
        <v>115377341846639.17</v>
      </c>
      <c r="H8" s="78">
        <v>121417733588064.5</v>
      </c>
      <c r="I8" s="78">
        <v>126896758980488.47</v>
      </c>
      <c r="J8" s="78">
        <v>133060990918288.39</v>
      </c>
      <c r="K8" s="78">
        <v>138703704362308.48</v>
      </c>
      <c r="L8" s="78">
        <v>145268616382117.31</v>
      </c>
      <c r="M8" s="78">
        <v>151400787987844.25</v>
      </c>
      <c r="N8" s="78">
        <v>159024513905565.91</v>
      </c>
      <c r="O8" s="78">
        <v>160733688235716.94</v>
      </c>
      <c r="P8" s="78">
        <v>162483229024664.13</v>
      </c>
      <c r="Q8" s="78">
        <v>163550218922341.84</v>
      </c>
      <c r="R8" s="78">
        <v>164757135131298.53</v>
      </c>
      <c r="S8" s="78">
        <v>165488218956276.19</v>
      </c>
      <c r="T8" s="78">
        <v>165553321412344.5</v>
      </c>
      <c r="U8" s="78">
        <v>165782562146077.22</v>
      </c>
      <c r="V8" s="78">
        <v>165974863134580.91</v>
      </c>
      <c r="W8" s="78">
        <v>165874025902188.66</v>
      </c>
      <c r="X8" s="78">
        <v>164894628547034.59</v>
      </c>
      <c r="Y8" s="78">
        <v>164127173353528.5</v>
      </c>
      <c r="Z8" s="78">
        <v>162289168509286.09</v>
      </c>
      <c r="AA8" s="78">
        <v>160459276565295.09</v>
      </c>
      <c r="AB8" s="78">
        <v>158757060565238.19</v>
      </c>
      <c r="AC8" s="78">
        <v>156812091654086.31</v>
      </c>
      <c r="AD8" s="78">
        <v>154762155583120.31</v>
      </c>
      <c r="AE8" s="78">
        <v>151766186726904.03</v>
      </c>
      <c r="AF8" s="78">
        <v>149033286188558.91</v>
      </c>
      <c r="AG8" s="78">
        <v>145868824386753.28</v>
      </c>
      <c r="AH8">
        <v>142359182001310.09</v>
      </c>
      <c r="AI8">
        <v>139546934126198</v>
      </c>
      <c r="AJ8">
        <v>136381099869347</v>
      </c>
      <c r="AK8">
        <v>133149986444739</v>
      </c>
      <c r="AL8">
        <v>130036477960871</v>
      </c>
      <c r="AM8">
        <v>126982029351792</v>
      </c>
      <c r="AN8">
        <v>123776976113403</v>
      </c>
      <c r="AO8">
        <v>120652452566580</v>
      </c>
      <c r="AP8">
        <v>117543213606341</v>
      </c>
      <c r="AQ8">
        <v>114403398271516</v>
      </c>
      <c r="AR8">
        <v>111254306581642</v>
      </c>
    </row>
    <row r="9" spans="1:44" x14ac:dyDescent="0.35">
      <c r="A9" t="s">
        <v>28</v>
      </c>
      <c r="B9" t="s">
        <v>47</v>
      </c>
      <c r="C9" s="78">
        <v>258611830437315.38</v>
      </c>
      <c r="D9" s="78">
        <v>268195448693183.66</v>
      </c>
      <c r="E9" s="78">
        <v>283227573029908.88</v>
      </c>
      <c r="F9" s="78">
        <v>297382693011067.81</v>
      </c>
      <c r="G9" s="78">
        <v>311360533552667.19</v>
      </c>
      <c r="H9" s="78">
        <v>327661304270519.31</v>
      </c>
      <c r="I9" s="78">
        <v>342447156000413.69</v>
      </c>
      <c r="J9" s="78">
        <v>359082125348614.81</v>
      </c>
      <c r="K9" s="78">
        <v>374309710249558.56</v>
      </c>
      <c r="L9" s="78">
        <v>392025966114865.06</v>
      </c>
      <c r="M9" s="78">
        <v>408574416550944.06</v>
      </c>
      <c r="N9" s="78">
        <v>429148017323930.25</v>
      </c>
      <c r="O9" s="78">
        <v>433760443150811.44</v>
      </c>
      <c r="P9" s="78">
        <v>438481803036557.63</v>
      </c>
      <c r="Q9" s="78">
        <v>441361211926717.69</v>
      </c>
      <c r="R9" s="78">
        <v>444618229888473.25</v>
      </c>
      <c r="S9" s="78">
        <v>446591153221369.5</v>
      </c>
      <c r="T9" s="78">
        <v>446766840536856.19</v>
      </c>
      <c r="U9" s="78">
        <v>447385476016098.75</v>
      </c>
      <c r="V9" s="78">
        <v>447904424861902.38</v>
      </c>
      <c r="W9" s="78">
        <v>447632302675889.88</v>
      </c>
      <c r="X9" s="78">
        <v>444989273479861.19</v>
      </c>
      <c r="Y9" s="78">
        <v>442918197350845.75</v>
      </c>
      <c r="Z9" s="78">
        <v>437958105882138</v>
      </c>
      <c r="AA9" s="78">
        <v>433019908113792</v>
      </c>
      <c r="AB9" s="78">
        <v>428426260231835.31</v>
      </c>
      <c r="AC9" s="78">
        <v>423177512529495.63</v>
      </c>
      <c r="AD9" s="78">
        <v>417645497503068.5</v>
      </c>
      <c r="AE9" s="78">
        <v>409560491845557.25</v>
      </c>
      <c r="AF9" s="78">
        <v>402185409735444.56</v>
      </c>
      <c r="AG9" s="78">
        <v>393645704285072.13</v>
      </c>
      <c r="AH9">
        <v>384174484821868.06</v>
      </c>
      <c r="AI9">
        <v>376585273761336</v>
      </c>
      <c r="AJ9">
        <v>368041864565250</v>
      </c>
      <c r="AK9">
        <v>359322291174558</v>
      </c>
      <c r="AL9">
        <v>350920089778322</v>
      </c>
      <c r="AM9">
        <v>342677269018104</v>
      </c>
      <c r="AN9">
        <v>334028022377496</v>
      </c>
      <c r="AO9">
        <v>325596095423158</v>
      </c>
      <c r="AP9">
        <v>317205415883240</v>
      </c>
      <c r="AQ9">
        <v>308732222080532</v>
      </c>
      <c r="AR9">
        <v>300233994845686</v>
      </c>
    </row>
    <row r="10" spans="1:44" x14ac:dyDescent="0.35">
      <c r="A10" t="s">
        <v>28</v>
      </c>
      <c r="B10" t="s">
        <v>50</v>
      </c>
      <c r="C10" s="80">
        <v>297496747554925.81</v>
      </c>
      <c r="D10" s="80">
        <v>260133895156782.91</v>
      </c>
      <c r="E10" s="80">
        <v>281864460628551.19</v>
      </c>
      <c r="F10" s="80">
        <v>295500085693220.81</v>
      </c>
      <c r="G10" s="80">
        <v>307519749462272.75</v>
      </c>
      <c r="H10" s="80">
        <v>324823493458024.56</v>
      </c>
      <c r="I10" s="80">
        <v>338218021661480.25</v>
      </c>
      <c r="J10" s="80">
        <v>353540500076910.31</v>
      </c>
      <c r="K10" s="80">
        <v>367695658390497.69</v>
      </c>
      <c r="L10" s="80">
        <v>384723319894208.56</v>
      </c>
      <c r="M10" s="80">
        <v>397669807258667.94</v>
      </c>
      <c r="N10" s="80">
        <v>413540335770042.94</v>
      </c>
      <c r="O10" s="80">
        <v>411576691915482.63</v>
      </c>
      <c r="P10" s="80">
        <v>411483862573680.63</v>
      </c>
      <c r="Q10" s="80">
        <v>409076373620717.63</v>
      </c>
      <c r="R10" s="80">
        <v>408486718728375.69</v>
      </c>
      <c r="S10" s="80">
        <v>406324326209636.19</v>
      </c>
      <c r="T10" s="80">
        <v>403847220554935.94</v>
      </c>
      <c r="U10" s="80">
        <v>402038112780252.63</v>
      </c>
      <c r="V10" s="80">
        <v>401303234496306.94</v>
      </c>
      <c r="W10" s="80">
        <v>402560199421688.75</v>
      </c>
      <c r="X10" s="80">
        <v>403537134474477.06</v>
      </c>
      <c r="Y10" s="80">
        <v>405805335454244.13</v>
      </c>
      <c r="Z10" s="80">
        <v>408234036299937.38</v>
      </c>
      <c r="AA10" s="80">
        <v>412552434676746</v>
      </c>
      <c r="AB10" s="80">
        <v>420757945591910.69</v>
      </c>
      <c r="AC10" s="80">
        <v>429624906550836.25</v>
      </c>
      <c r="AD10" s="80">
        <v>440271064493600.19</v>
      </c>
      <c r="AE10" s="80">
        <v>450379884561049.06</v>
      </c>
      <c r="AF10" s="80">
        <v>463067574298048</v>
      </c>
      <c r="AG10" s="80">
        <v>476901123975780.13</v>
      </c>
      <c r="AH10">
        <v>495135730860941.81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35">
      <c r="A11" t="s">
        <v>28</v>
      </c>
      <c r="B11" t="s">
        <v>106</v>
      </c>
      <c r="C11" s="79">
        <v>2298729236638706.5</v>
      </c>
      <c r="D11" s="79">
        <v>2488546542007221</v>
      </c>
      <c r="E11" s="79">
        <v>2637419450409350</v>
      </c>
      <c r="F11" s="79">
        <v>2781877896118670.5</v>
      </c>
      <c r="G11" s="79">
        <v>2925111077155060</v>
      </c>
      <c r="H11" s="79">
        <v>3078397988754172</v>
      </c>
      <c r="I11" s="79">
        <v>3220339597107326.5</v>
      </c>
      <c r="J11" s="79">
        <v>3371112818458197</v>
      </c>
      <c r="K11" s="79">
        <v>3497339186407007.5</v>
      </c>
      <c r="L11" s="79">
        <v>3632709856001337</v>
      </c>
      <c r="M11" s="79">
        <v>3740446953429274.5</v>
      </c>
      <c r="N11" s="79">
        <v>3865226335471696</v>
      </c>
      <c r="O11" s="79">
        <v>3892977679147765</v>
      </c>
      <c r="P11" s="79">
        <v>3926798844004367.5</v>
      </c>
      <c r="Q11" s="79">
        <v>3951401486905422.5</v>
      </c>
      <c r="R11" s="79">
        <v>3989032789669515.5</v>
      </c>
      <c r="S11" s="79">
        <v>4027325556272751</v>
      </c>
      <c r="T11" s="79">
        <v>4064176944695150</v>
      </c>
      <c r="U11" s="79">
        <v>4106387355874067.5</v>
      </c>
      <c r="V11" s="79">
        <v>4184148992693008</v>
      </c>
      <c r="W11" s="79">
        <v>4278573707389300.5</v>
      </c>
      <c r="X11" s="79">
        <v>4377410984294097</v>
      </c>
      <c r="Y11" s="79">
        <v>4386523500508667.5</v>
      </c>
      <c r="Z11" s="79">
        <v>4369787309275034</v>
      </c>
      <c r="AA11" s="79">
        <v>4354545842008806.5</v>
      </c>
      <c r="AB11" s="79">
        <v>4342631650993553.5</v>
      </c>
      <c r="AC11" s="79">
        <v>4322343781432714</v>
      </c>
      <c r="AD11" s="79">
        <v>4295686498775496.5</v>
      </c>
      <c r="AE11" s="79">
        <v>4237392949905819.5</v>
      </c>
      <c r="AF11" s="79">
        <v>4156276855202415</v>
      </c>
      <c r="AG11" s="79">
        <v>4076453229997875</v>
      </c>
      <c r="AH11">
        <v>3976813774277495.5</v>
      </c>
      <c r="AI11">
        <v>3908919110960640</v>
      </c>
      <c r="AJ11">
        <v>3820247956424288</v>
      </c>
      <c r="AK11">
        <v>3735864610394496</v>
      </c>
      <c r="AL11">
        <v>3652336819292960</v>
      </c>
      <c r="AM11">
        <v>3572233931109408</v>
      </c>
      <c r="AN11">
        <v>3485536036586208</v>
      </c>
      <c r="AO11">
        <v>3403327515073088</v>
      </c>
      <c r="AP11">
        <v>3320297290486368</v>
      </c>
      <c r="AQ11">
        <v>3236850676414752</v>
      </c>
      <c r="AR11">
        <v>3152847513287200</v>
      </c>
    </row>
    <row r="12" spans="1:44" x14ac:dyDescent="0.35">
      <c r="A12" t="s">
        <v>28</v>
      </c>
      <c r="B12" t="s">
        <v>108</v>
      </c>
      <c r="C12" s="80">
        <v>507991099359870.56</v>
      </c>
      <c r="D12" s="80">
        <v>554539505768715.56</v>
      </c>
      <c r="E12" s="80">
        <v>588971766292974.88</v>
      </c>
      <c r="F12" s="80">
        <v>622301934805112.63</v>
      </c>
      <c r="G12" s="80">
        <v>655068984368677</v>
      </c>
      <c r="H12" s="80">
        <v>691687701781321.75</v>
      </c>
      <c r="I12" s="80">
        <v>723247533998547.63</v>
      </c>
      <c r="J12" s="80">
        <v>756041180773824</v>
      </c>
      <c r="K12" s="80">
        <v>782429186338633.75</v>
      </c>
      <c r="L12" s="80">
        <v>809800508753601</v>
      </c>
      <c r="M12" s="80">
        <v>829779836559614.88</v>
      </c>
      <c r="N12" s="80">
        <v>852100221319868</v>
      </c>
      <c r="O12" s="80">
        <v>857658995598231.75</v>
      </c>
      <c r="P12" s="80">
        <v>864339551240387.38</v>
      </c>
      <c r="Q12" s="80">
        <v>868851591565769</v>
      </c>
      <c r="R12" s="80">
        <v>876172404190144.13</v>
      </c>
      <c r="S12" s="80">
        <v>883671655147395.38</v>
      </c>
      <c r="T12" s="80">
        <v>890986963341460.13</v>
      </c>
      <c r="U12" s="80">
        <v>903270200823685.25</v>
      </c>
      <c r="V12" s="80">
        <v>920237817252280.38</v>
      </c>
      <c r="W12" s="80">
        <v>941305091052549.13</v>
      </c>
      <c r="X12" s="80">
        <v>963883558028025.75</v>
      </c>
      <c r="Y12" s="80">
        <v>962500732840262.13</v>
      </c>
      <c r="Z12" s="80">
        <v>954876630597060.13</v>
      </c>
      <c r="AA12" s="80">
        <v>946917912808623.25</v>
      </c>
      <c r="AB12" s="80">
        <v>938880180785285.75</v>
      </c>
      <c r="AC12" s="80">
        <v>928070149164898.13</v>
      </c>
      <c r="AD12" s="80">
        <v>914752460889297.13</v>
      </c>
      <c r="AE12" s="80">
        <v>893393656367657.38</v>
      </c>
      <c r="AF12" s="80">
        <v>870564738405197.38</v>
      </c>
      <c r="AG12" s="80">
        <v>841629276255962.38</v>
      </c>
      <c r="AH12">
        <v>806619867170618.75</v>
      </c>
      <c r="AI12">
        <v>784983129553032</v>
      </c>
      <c r="AJ12">
        <v>755208356091352</v>
      </c>
      <c r="AK12">
        <v>725593400096048</v>
      </c>
      <c r="AL12">
        <v>697761826813672</v>
      </c>
      <c r="AM12">
        <v>670901572893680</v>
      </c>
      <c r="AN12">
        <v>641206764310648</v>
      </c>
      <c r="AO12">
        <v>613325880811944</v>
      </c>
      <c r="AP12">
        <v>585430858663832</v>
      </c>
      <c r="AQ12">
        <v>557054092184328</v>
      </c>
      <c r="AR12">
        <v>528542573653232</v>
      </c>
    </row>
    <row r="13" spans="1:44" x14ac:dyDescent="0.35">
      <c r="A13" t="s">
        <v>28</v>
      </c>
      <c r="B13" t="s">
        <v>110</v>
      </c>
      <c r="C13" s="80">
        <v>19527125570569.566</v>
      </c>
      <c r="D13" s="80">
        <v>19764394484871.105</v>
      </c>
      <c r="E13" s="80">
        <v>19758148705408.676</v>
      </c>
      <c r="F13" s="80">
        <v>19657285292493.637</v>
      </c>
      <c r="G13" s="80">
        <v>19522734102959.012</v>
      </c>
      <c r="H13" s="80">
        <v>19511468886727.73</v>
      </c>
      <c r="I13" s="80">
        <v>19391231536001.715</v>
      </c>
      <c r="J13" s="80">
        <v>19361910311213.012</v>
      </c>
      <c r="K13" s="80">
        <v>19246701408028.367</v>
      </c>
      <c r="L13" s="80">
        <v>19251680310770.398</v>
      </c>
      <c r="M13" s="80">
        <v>19192797601650.09</v>
      </c>
      <c r="N13" s="80">
        <v>19315089359279.09</v>
      </c>
      <c r="O13" s="80">
        <v>18557510790864.133</v>
      </c>
      <c r="P13" s="80">
        <v>17863708358147.668</v>
      </c>
      <c r="Q13" s="80">
        <v>17154101122415.02</v>
      </c>
      <c r="R13" s="80">
        <v>16517757360969.033</v>
      </c>
      <c r="S13" s="80">
        <v>15890312968449.336</v>
      </c>
      <c r="T13" s="80">
        <v>15256751250204.285</v>
      </c>
      <c r="U13" s="80">
        <v>14694451758192.092</v>
      </c>
      <c r="V13" s="80">
        <v>14181087803167.9</v>
      </c>
      <c r="W13" s="80">
        <v>13692748993183.238</v>
      </c>
      <c r="X13" s="80">
        <v>13182119485959.51</v>
      </c>
      <c r="Y13" s="80">
        <v>12888451736119.154</v>
      </c>
      <c r="Z13" s="80">
        <v>12554944920233.75</v>
      </c>
      <c r="AA13" s="80">
        <v>12265909298979.236</v>
      </c>
      <c r="AB13" s="80">
        <v>12029031787484.553</v>
      </c>
      <c r="AC13" s="80">
        <v>11815478789596.818</v>
      </c>
      <c r="AD13" s="80">
        <v>11635735891637.705</v>
      </c>
      <c r="AE13" s="80">
        <v>11427043753174.088</v>
      </c>
      <c r="AF13" s="80">
        <v>11281241102485.646</v>
      </c>
      <c r="AG13" s="80">
        <v>11147528851325.547</v>
      </c>
      <c r="AH13">
        <v>11034548365163.018</v>
      </c>
      <c r="AI13">
        <v>10860652606317.813</v>
      </c>
      <c r="AJ13">
        <v>10736360426382.688</v>
      </c>
      <c r="AK13">
        <v>10599074991170.875</v>
      </c>
      <c r="AL13">
        <v>10457104350345.063</v>
      </c>
      <c r="AM13">
        <v>10312608454441</v>
      </c>
      <c r="AN13">
        <v>10180556851794.125</v>
      </c>
      <c r="AO13">
        <v>10037718909054.625</v>
      </c>
      <c r="AP13">
        <v>9897634812526.0625</v>
      </c>
      <c r="AQ13">
        <v>9758976089324.875</v>
      </c>
      <c r="AR13">
        <v>9620442992578</v>
      </c>
    </row>
    <row r="14" spans="1:44" x14ac:dyDescent="0.35">
      <c r="A14" t="s">
        <v>28</v>
      </c>
      <c r="B14" t="s">
        <v>112</v>
      </c>
      <c r="C14" s="79">
        <v>1200851449507886</v>
      </c>
      <c r="D14" s="79">
        <v>1227889996829240</v>
      </c>
      <c r="E14" s="79">
        <v>1260671157931311.8</v>
      </c>
      <c r="F14" s="79">
        <v>1301055041027983.8</v>
      </c>
      <c r="G14" s="79">
        <v>1346980408807124.3</v>
      </c>
      <c r="H14" s="79">
        <v>1392227644819800.5</v>
      </c>
      <c r="I14" s="79">
        <v>1437837697306398.3</v>
      </c>
      <c r="J14" s="79">
        <v>1489989605430687</v>
      </c>
      <c r="K14" s="79">
        <v>1548498113079004.3</v>
      </c>
      <c r="L14" s="79">
        <v>1608329973081032.3</v>
      </c>
      <c r="M14" s="79">
        <v>1672869578946394.5</v>
      </c>
      <c r="N14" s="79">
        <v>1722462061097668.8</v>
      </c>
      <c r="O14" s="79">
        <v>1713266765489622.3</v>
      </c>
      <c r="P14" s="79">
        <v>1696180818834759.8</v>
      </c>
      <c r="Q14" s="79">
        <v>1692798120176683</v>
      </c>
      <c r="R14" s="79">
        <v>1686212029374229.5</v>
      </c>
      <c r="S14" s="79">
        <v>1677672472497452.8</v>
      </c>
      <c r="T14" s="79">
        <v>1666182850721716.8</v>
      </c>
      <c r="U14" s="79">
        <v>1656374319749905.3</v>
      </c>
      <c r="V14" s="79">
        <v>1640633149418361</v>
      </c>
      <c r="W14" s="79">
        <v>1620514652958542.8</v>
      </c>
      <c r="X14" s="79">
        <v>1595616101325303.8</v>
      </c>
      <c r="Y14" s="79">
        <v>1583511619490501.3</v>
      </c>
      <c r="Z14" s="79">
        <v>1563190647178900.5</v>
      </c>
      <c r="AA14" s="79">
        <v>1539231622304315.5</v>
      </c>
      <c r="AB14" s="79">
        <v>1508788227033362.8</v>
      </c>
      <c r="AC14" s="79">
        <v>1473061530027169.3</v>
      </c>
      <c r="AD14" s="79">
        <v>1430273468415326.3</v>
      </c>
      <c r="AE14" s="79">
        <v>1383855662739067.5</v>
      </c>
      <c r="AF14" s="79">
        <v>1334242657373543</v>
      </c>
      <c r="AG14" s="79">
        <v>1275014641164804</v>
      </c>
      <c r="AH14">
        <v>1206988762632957.5</v>
      </c>
      <c r="AI14">
        <v>1159451908523440</v>
      </c>
      <c r="AJ14">
        <v>1099092305535216</v>
      </c>
      <c r="AK14">
        <v>1039199024150576</v>
      </c>
      <c r="AL14">
        <v>982091021063536</v>
      </c>
      <c r="AM14">
        <v>926350094127648</v>
      </c>
      <c r="AN14">
        <v>866275396701104</v>
      </c>
      <c r="AO14">
        <v>809056744008272</v>
      </c>
      <c r="AP14">
        <v>751764400616112</v>
      </c>
      <c r="AQ14">
        <v>693723553999056</v>
      </c>
      <c r="AR14">
        <v>635504814987776</v>
      </c>
    </row>
    <row r="15" spans="1:44" x14ac:dyDescent="0.35">
      <c r="A15" t="s">
        <v>28</v>
      </c>
      <c r="B15" t="s">
        <v>59</v>
      </c>
      <c r="C15" s="80">
        <v>2070530485403688.3</v>
      </c>
      <c r="D15" s="80">
        <v>2038780675441164.8</v>
      </c>
      <c r="E15" s="80">
        <v>2015047121324432.8</v>
      </c>
      <c r="F15" s="80">
        <v>2006252330534593</v>
      </c>
      <c r="G15" s="80">
        <v>1996709055055054.5</v>
      </c>
      <c r="H15" s="80">
        <v>1967403570630146</v>
      </c>
      <c r="I15" s="80">
        <v>1951584762665656.8</v>
      </c>
      <c r="J15" s="80">
        <v>1909024492548781.5</v>
      </c>
      <c r="K15" s="80">
        <v>1882682562523059.3</v>
      </c>
      <c r="L15" s="80">
        <v>1828719573579475.5</v>
      </c>
      <c r="M15" s="80">
        <v>1798311812671593.5</v>
      </c>
      <c r="N15" s="80">
        <v>1742821203189536.3</v>
      </c>
      <c r="O15" s="80">
        <v>1709391000516617</v>
      </c>
      <c r="P15" s="80">
        <v>1673774499299422</v>
      </c>
      <c r="Q15" s="80">
        <v>1638527248412613</v>
      </c>
      <c r="R15" s="80">
        <v>1590649260906674.5</v>
      </c>
      <c r="S15" s="80">
        <v>1551153300437152.8</v>
      </c>
      <c r="T15" s="80">
        <v>1523529744712366.3</v>
      </c>
      <c r="U15" s="80">
        <v>1491297044697311.3</v>
      </c>
      <c r="V15" s="80">
        <v>1433488312556798.3</v>
      </c>
      <c r="W15" s="80">
        <v>1371194166211633</v>
      </c>
      <c r="X15" s="80">
        <v>1320100217659629</v>
      </c>
      <c r="Y15" s="80">
        <v>1294891223365786.3</v>
      </c>
      <c r="Z15" s="80">
        <v>1304968142272753.5</v>
      </c>
      <c r="AA15" s="80">
        <v>1307937737829222.8</v>
      </c>
      <c r="AB15" s="80">
        <v>1298518424275406</v>
      </c>
      <c r="AC15" s="80">
        <v>1293511006354634</v>
      </c>
      <c r="AD15" s="80">
        <v>1288057751648737</v>
      </c>
      <c r="AE15" s="80">
        <v>1313057456629415</v>
      </c>
      <c r="AF15" s="80">
        <v>1343033242886181.3</v>
      </c>
      <c r="AG15" s="80">
        <v>1371238854483995</v>
      </c>
      <c r="AH15">
        <v>1403823552846956.3</v>
      </c>
      <c r="AI15">
        <v>1430756071774360</v>
      </c>
      <c r="AJ15">
        <v>1461238097799384</v>
      </c>
      <c r="AK15">
        <v>1490796042093208</v>
      </c>
      <c r="AL15">
        <v>1520529199850840</v>
      </c>
      <c r="AM15">
        <v>1549463972170936</v>
      </c>
      <c r="AN15">
        <v>1579568747591128</v>
      </c>
      <c r="AO15">
        <v>1608917980799464</v>
      </c>
      <c r="AP15">
        <v>1638440216046952</v>
      </c>
      <c r="AQ15">
        <v>1667966835598088</v>
      </c>
      <c r="AR15">
        <v>1697634709034352</v>
      </c>
    </row>
    <row r="16" spans="1:44" x14ac:dyDescent="0.35">
      <c r="A16" t="s">
        <v>28</v>
      </c>
      <c r="B16" t="s">
        <v>84</v>
      </c>
      <c r="C16" s="79">
        <v>2334655247856915</v>
      </c>
      <c r="D16" s="79">
        <v>2382047793070694.5</v>
      </c>
      <c r="E16" s="79">
        <v>2446549608038914</v>
      </c>
      <c r="F16" s="79">
        <v>2507987674832662</v>
      </c>
      <c r="G16" s="79">
        <v>2572781949093494.5</v>
      </c>
      <c r="H16" s="79">
        <v>2661338897407581</v>
      </c>
      <c r="I16" s="79">
        <v>2742084603072956</v>
      </c>
      <c r="J16" s="79">
        <v>2842143596903271</v>
      </c>
      <c r="K16" s="79">
        <v>2935510024075231.5</v>
      </c>
      <c r="L16" s="79">
        <v>3052761417588562.5</v>
      </c>
      <c r="M16" s="79">
        <v>3165176018664203</v>
      </c>
      <c r="N16" s="79">
        <v>3312922353907542</v>
      </c>
      <c r="O16" s="79">
        <v>3325115877802348.5</v>
      </c>
      <c r="P16" s="79">
        <v>3340706589674179</v>
      </c>
      <c r="Q16" s="79">
        <v>3344662891376063.5</v>
      </c>
      <c r="R16" s="79">
        <v>3353748231172221</v>
      </c>
      <c r="S16" s="79">
        <v>3355294840027595.5</v>
      </c>
      <c r="T16" s="79">
        <v>3345460672829567</v>
      </c>
      <c r="U16" s="79">
        <v>3341012563862061.5</v>
      </c>
      <c r="V16" s="79">
        <v>3337827182630136.5</v>
      </c>
      <c r="W16" s="79">
        <v>3330744854606967.5</v>
      </c>
      <c r="X16" s="79">
        <v>3308047479609284</v>
      </c>
      <c r="Y16" s="79">
        <v>3303397025691008.5</v>
      </c>
      <c r="Z16" s="79">
        <v>3280858574137127.5</v>
      </c>
      <c r="AA16" s="79">
        <v>3262212826787122.5</v>
      </c>
      <c r="AB16" s="79">
        <v>3250096436724584</v>
      </c>
      <c r="AC16" s="79">
        <v>3237169108299641.5</v>
      </c>
      <c r="AD16" s="79">
        <v>3226474781856258.5</v>
      </c>
      <c r="AE16" s="79">
        <v>3200579087555742</v>
      </c>
      <c r="AF16" s="79">
        <v>3184991199754430</v>
      </c>
      <c r="AG16" s="79">
        <v>3165368715742829</v>
      </c>
      <c r="AH16">
        <v>3143789753905487</v>
      </c>
      <c r="AI16">
        <v>3124066579448616</v>
      </c>
      <c r="AJ16">
        <v>3105491128662464</v>
      </c>
      <c r="AK16">
        <v>3084650791959328</v>
      </c>
      <c r="AL16">
        <v>3064753052100736</v>
      </c>
      <c r="AM16">
        <v>3045303503885688</v>
      </c>
      <c r="AN16">
        <v>3025373742905096</v>
      </c>
      <c r="AO16">
        <v>3005239826026152</v>
      </c>
      <c r="AP16">
        <v>2985603811056800</v>
      </c>
      <c r="AQ16">
        <v>2965746139210672</v>
      </c>
      <c r="AR16">
        <v>2945788006257384</v>
      </c>
    </row>
    <row r="17" spans="1:44" x14ac:dyDescent="0.35">
      <c r="A17" t="s">
        <v>28</v>
      </c>
      <c r="B17" t="s">
        <v>116</v>
      </c>
      <c r="C17" s="80">
        <v>576424098662337.13</v>
      </c>
      <c r="D17" s="80">
        <v>597785180658165.63</v>
      </c>
      <c r="E17" s="80">
        <v>631290526129502.25</v>
      </c>
      <c r="F17" s="80">
        <v>662841102384266.88</v>
      </c>
      <c r="G17" s="80">
        <v>693996537624072.13</v>
      </c>
      <c r="H17" s="80">
        <v>730329589567791.5</v>
      </c>
      <c r="I17" s="80">
        <v>763286014035871.38</v>
      </c>
      <c r="J17" s="80">
        <v>800363966721167</v>
      </c>
      <c r="K17" s="80">
        <v>834304977410769.88</v>
      </c>
      <c r="L17" s="80">
        <v>873793027132091.13</v>
      </c>
      <c r="M17" s="80">
        <v>910678136412454.63</v>
      </c>
      <c r="N17" s="80">
        <v>956534968490683.38</v>
      </c>
      <c r="O17" s="80">
        <v>966815679142670.88</v>
      </c>
      <c r="P17" s="80">
        <v>977339194683316</v>
      </c>
      <c r="Q17" s="80">
        <v>983757155808234.88</v>
      </c>
      <c r="R17" s="80">
        <v>991016775910522</v>
      </c>
      <c r="S17" s="80">
        <v>995414256690776.75</v>
      </c>
      <c r="T17" s="80">
        <v>995805848994595.75</v>
      </c>
      <c r="U17" s="80">
        <v>997184735636865.5</v>
      </c>
      <c r="V17" s="80">
        <v>998341429126828.38</v>
      </c>
      <c r="W17" s="80">
        <v>997734891577741.75</v>
      </c>
      <c r="X17" s="80">
        <v>991843800982687.38</v>
      </c>
      <c r="Y17" s="80">
        <v>987227545844977.25</v>
      </c>
      <c r="Z17" s="80">
        <v>976171917611350.75</v>
      </c>
      <c r="AA17" s="80">
        <v>965165088601162.88</v>
      </c>
      <c r="AB17" s="80">
        <v>954926232414841.38</v>
      </c>
      <c r="AC17" s="80">
        <v>943227213625519.38</v>
      </c>
      <c r="AD17" s="80">
        <v>930896815708291.38</v>
      </c>
      <c r="AE17" s="80">
        <v>912876015612139.5</v>
      </c>
      <c r="AF17" s="80">
        <v>896437575612338.88</v>
      </c>
      <c r="AG17" s="80">
        <v>877403287781233.88</v>
      </c>
      <c r="AH17">
        <v>856292733275360.38</v>
      </c>
      <c r="AI17">
        <v>839377017788840</v>
      </c>
      <c r="AJ17">
        <v>820334474618912</v>
      </c>
      <c r="AK17">
        <v>800899276221560</v>
      </c>
      <c r="AL17">
        <v>782171473404440</v>
      </c>
      <c r="AM17">
        <v>763798916669088</v>
      </c>
      <c r="AN17">
        <v>744520470704368</v>
      </c>
      <c r="AO17">
        <v>725726412109200</v>
      </c>
      <c r="AP17">
        <v>707024290544288</v>
      </c>
      <c r="AQ17">
        <v>688138251602224</v>
      </c>
      <c r="AR17">
        <v>669196415237688</v>
      </c>
    </row>
    <row r="18" spans="1:44" x14ac:dyDescent="0.35">
      <c r="A18" t="s">
        <v>28</v>
      </c>
      <c r="B18" t="s">
        <v>118</v>
      </c>
      <c r="C18">
        <v>494046839735661.94</v>
      </c>
      <c r="D18">
        <v>512355191308512.25</v>
      </c>
      <c r="E18">
        <v>541072259319338.38</v>
      </c>
      <c r="F18">
        <v>568113915847367.13</v>
      </c>
      <c r="G18">
        <v>594816901299457.88</v>
      </c>
      <c r="H18">
        <v>625957565842113.13</v>
      </c>
      <c r="I18">
        <v>654204159617818.13</v>
      </c>
      <c r="J18">
        <v>685983270502578.88</v>
      </c>
      <c r="K18">
        <v>715073742444237.75</v>
      </c>
      <c r="L18">
        <v>748918521344731.88</v>
      </c>
      <c r="M18">
        <v>780532348239819.75</v>
      </c>
      <c r="N18">
        <v>819835741385790.88</v>
      </c>
      <c r="O18">
        <v>828647226921593.5</v>
      </c>
      <c r="P18">
        <v>837666817892599.13</v>
      </c>
      <c r="Q18">
        <v>843167582726461.25</v>
      </c>
      <c r="R18">
        <v>849389724336327.25</v>
      </c>
      <c r="S18">
        <v>853158757392587.13</v>
      </c>
      <c r="T18">
        <v>853494386906716.63</v>
      </c>
      <c r="U18">
        <v>854676215684430.75</v>
      </c>
      <c r="V18">
        <v>855667605122494.13</v>
      </c>
      <c r="W18">
        <v>855147748371184.25</v>
      </c>
      <c r="X18">
        <v>850098558550985.5</v>
      </c>
      <c r="Y18">
        <v>846142016367042.13</v>
      </c>
      <c r="Z18">
        <v>836666357381252.38</v>
      </c>
      <c r="AA18">
        <v>827232523680313.5</v>
      </c>
      <c r="AB18">
        <v>818456911152837.88</v>
      </c>
      <c r="AC18">
        <v>808429809103694.63</v>
      </c>
      <c r="AD18">
        <v>797861558855610.88</v>
      </c>
      <c r="AE18">
        <v>782416126650967.13</v>
      </c>
      <c r="AF18">
        <v>768326918113481.5</v>
      </c>
      <c r="AG18">
        <v>752012836569356</v>
      </c>
      <c r="AH18">
        <v>733919209389476.88</v>
      </c>
      <c r="AI18">
        <v>719420933211616</v>
      </c>
      <c r="AJ18">
        <v>703099776106168</v>
      </c>
      <c r="AK18">
        <v>686442078466308</v>
      </c>
      <c r="AL18">
        <v>670390681901760</v>
      </c>
      <c r="AM18">
        <v>654643762898840</v>
      </c>
      <c r="AN18">
        <v>638120416067952</v>
      </c>
      <c r="AO18">
        <v>622012232395036</v>
      </c>
      <c r="AP18">
        <v>605982846953076</v>
      </c>
      <c r="AQ18">
        <v>589795827922980</v>
      </c>
      <c r="AR18">
        <v>573560985527596</v>
      </c>
    </row>
    <row r="19" spans="1:44" x14ac:dyDescent="0.35">
      <c r="A19" t="s">
        <v>28</v>
      </c>
      <c r="B19" t="s">
        <v>120</v>
      </c>
      <c r="C19">
        <v>314425753529239.25</v>
      </c>
      <c r="D19">
        <v>326077720055837.75</v>
      </c>
      <c r="E19">
        <v>344354095942151.63</v>
      </c>
      <c r="F19">
        <v>361564191314998.44</v>
      </c>
      <c r="G19">
        <v>378558746581754.69</v>
      </c>
      <c r="H19">
        <v>398377569670400.44</v>
      </c>
      <c r="I19">
        <v>416354522093195.81</v>
      </c>
      <c r="J19">
        <v>436579670971339.56</v>
      </c>
      <c r="K19">
        <v>455093691961072.44</v>
      </c>
      <c r="L19">
        <v>476633491941398.5</v>
      </c>
      <c r="M19">
        <v>496753449289469.75</v>
      </c>
      <c r="N19">
        <v>521767269867271.69</v>
      </c>
      <c r="O19">
        <v>527375155105013.69</v>
      </c>
      <c r="P19">
        <v>533115484684090.38</v>
      </c>
      <c r="Q19">
        <v>536616331139863</v>
      </c>
      <c r="R19">
        <v>540576282721163.5</v>
      </c>
      <c r="S19">
        <v>542975004792587.31</v>
      </c>
      <c r="T19">
        <v>543188609160430.81</v>
      </c>
      <c r="U19">
        <v>543940759309137.69</v>
      </c>
      <c r="V19">
        <v>544571708332656.94</v>
      </c>
      <c r="W19">
        <v>544240856402007.25</v>
      </c>
      <c r="X19">
        <v>541027405396476</v>
      </c>
      <c r="Y19">
        <v>538509347071839.69</v>
      </c>
      <c r="Z19">
        <v>532478762566153.69</v>
      </c>
      <c r="AA19">
        <v>526474796886149.88</v>
      </c>
      <c r="AB19">
        <v>520889742272485.06</v>
      </c>
      <c r="AC19">
        <v>514508203390051.69</v>
      </c>
      <c r="AD19">
        <v>507782262081496.38</v>
      </c>
      <c r="AE19">
        <v>497952340566102.63</v>
      </c>
      <c r="AF19">
        <v>488985559170638.75</v>
      </c>
      <c r="AG19">
        <v>478602803994239.5</v>
      </c>
      <c r="AH19">
        <v>467087494305881.63</v>
      </c>
      <c r="AI19">
        <v>457860370386744</v>
      </c>
      <c r="AJ19">
        <v>447473112117680</v>
      </c>
      <c r="AK19">
        <v>436871669681012</v>
      </c>
      <c r="AL19">
        <v>426656094852716</v>
      </c>
      <c r="AM19">
        <v>416634298385188</v>
      </c>
      <c r="AN19">
        <v>406118360704244</v>
      </c>
      <c r="AO19">
        <v>395866644911356</v>
      </c>
      <c r="AP19">
        <v>385665078600568</v>
      </c>
      <c r="AQ19">
        <v>375363189697380</v>
      </c>
      <c r="AR19">
        <v>365030864615960</v>
      </c>
    </row>
    <row r="20" spans="1:44" x14ac:dyDescent="0.35">
      <c r="A20" t="s">
        <v>28</v>
      </c>
      <c r="B20" t="s">
        <v>122</v>
      </c>
      <c r="C20">
        <v>512932727151732.31</v>
      </c>
      <c r="D20">
        <v>531940950556094.94</v>
      </c>
      <c r="E20">
        <v>561755783535243.31</v>
      </c>
      <c r="F20">
        <v>589831159216309.5</v>
      </c>
      <c r="G20">
        <v>617554917470410.25</v>
      </c>
      <c r="H20">
        <v>649885993604259.75</v>
      </c>
      <c r="I20">
        <v>679212367568865.25</v>
      </c>
      <c r="J20">
        <v>712206295879993</v>
      </c>
      <c r="K20">
        <v>742408806870954.13</v>
      </c>
      <c r="L20">
        <v>777547367317098.13</v>
      </c>
      <c r="M20">
        <v>810369693341238.5</v>
      </c>
      <c r="N20">
        <v>851175534025223.38</v>
      </c>
      <c r="O20">
        <v>860323855485098.5</v>
      </c>
      <c r="P20">
        <v>869688237609324.5</v>
      </c>
      <c r="Q20">
        <v>875399279722584.38</v>
      </c>
      <c r="R20">
        <v>881859274621814</v>
      </c>
      <c r="S20">
        <v>885772386190965.63</v>
      </c>
      <c r="T20">
        <v>886120845786592.63</v>
      </c>
      <c r="U20">
        <v>887347852234612.25</v>
      </c>
      <c r="V20">
        <v>888377139434196.88</v>
      </c>
      <c r="W20">
        <v>887837410162129.75</v>
      </c>
      <c r="X20">
        <v>882595205382989.88</v>
      </c>
      <c r="Y20">
        <v>878487416790339.88</v>
      </c>
      <c r="Z20">
        <v>868649532577293.5</v>
      </c>
      <c r="AA20">
        <v>858855072500780.13</v>
      </c>
      <c r="AB20">
        <v>849743995363734.88</v>
      </c>
      <c r="AC20">
        <v>839333588119256.5</v>
      </c>
      <c r="AD20">
        <v>828361346248684.25</v>
      </c>
      <c r="AE20">
        <v>812325482792895.38</v>
      </c>
      <c r="AF20">
        <v>797697687253491.5</v>
      </c>
      <c r="AG20">
        <v>780759968672230.25</v>
      </c>
      <c r="AH20">
        <v>761974677912334.25</v>
      </c>
      <c r="AI20">
        <v>746922177337920</v>
      </c>
      <c r="AJ20">
        <v>729977112718444</v>
      </c>
      <c r="AK20">
        <v>712682642657560</v>
      </c>
      <c r="AL20">
        <v>696017650692724</v>
      </c>
      <c r="AM20">
        <v>679668775527920</v>
      </c>
      <c r="AN20">
        <v>662513792093196</v>
      </c>
      <c r="AO20">
        <v>645789842223924</v>
      </c>
      <c r="AP20">
        <v>629147702799024</v>
      </c>
      <c r="AQ20">
        <v>612341903939936</v>
      </c>
      <c r="AR20">
        <v>595486453575756</v>
      </c>
    </row>
    <row r="21" spans="1:44" x14ac:dyDescent="0.35">
      <c r="A21" t="s">
        <v>28</v>
      </c>
      <c r="B21" t="s">
        <v>124</v>
      </c>
      <c r="C21">
        <v>357320643169931.31</v>
      </c>
      <c r="D21">
        <v>370562205372600.94</v>
      </c>
      <c r="E21">
        <v>391331898418453.19</v>
      </c>
      <c r="F21">
        <v>410889845814990.56</v>
      </c>
      <c r="G21">
        <v>430202848487780.69</v>
      </c>
      <c r="H21">
        <v>452725413937393.25</v>
      </c>
      <c r="I21">
        <v>473154835286783.94</v>
      </c>
      <c r="J21">
        <v>496139158689777.31</v>
      </c>
      <c r="K21">
        <v>517178917085705.75</v>
      </c>
      <c r="L21">
        <v>541657240175757.88</v>
      </c>
      <c r="M21">
        <v>564522021509567.63</v>
      </c>
      <c r="N21">
        <v>592948301344073.13</v>
      </c>
      <c r="O21">
        <v>599321230843268.25</v>
      </c>
      <c r="P21">
        <v>605844673131885.75</v>
      </c>
      <c r="Q21">
        <v>609823115397428.38</v>
      </c>
      <c r="R21">
        <v>614323295265234.63</v>
      </c>
      <c r="S21">
        <v>617049258083885.75</v>
      </c>
      <c r="T21">
        <v>617292002990259</v>
      </c>
      <c r="U21">
        <v>618146763682980.88</v>
      </c>
      <c r="V21">
        <v>618863788635170</v>
      </c>
      <c r="W21">
        <v>618487800907298.5</v>
      </c>
      <c r="X21">
        <v>614835961427856</v>
      </c>
      <c r="Y21">
        <v>611974382151988</v>
      </c>
      <c r="Z21">
        <v>605121087502693.5</v>
      </c>
      <c r="AA21">
        <v>598298043097872.88</v>
      </c>
      <c r="AB21">
        <v>591951058843899.25</v>
      </c>
      <c r="AC21">
        <v>584698931585586.13</v>
      </c>
      <c r="AD21">
        <v>577055417505329.13</v>
      </c>
      <c r="AE21">
        <v>565884469073893.38</v>
      </c>
      <c r="AF21">
        <v>555694412885975.56</v>
      </c>
      <c r="AG21">
        <v>543895211593254.81</v>
      </c>
      <c r="AH21">
        <v>530808949358179</v>
      </c>
      <c r="AI21">
        <v>520323033950848</v>
      </c>
      <c r="AJ21">
        <v>508518715240264</v>
      </c>
      <c r="AK21">
        <v>496470992725552</v>
      </c>
      <c r="AL21">
        <v>484861779017624</v>
      </c>
      <c r="AM21">
        <v>473472779486572</v>
      </c>
      <c r="AN21">
        <v>461522226538816</v>
      </c>
      <c r="AO21">
        <v>449871941409200</v>
      </c>
      <c r="AP21">
        <v>438278647302100</v>
      </c>
      <c r="AQ21">
        <v>426571344298336</v>
      </c>
      <c r="AR21">
        <v>414829452923048</v>
      </c>
    </row>
    <row r="22" spans="1:44" x14ac:dyDescent="0.35">
      <c r="A22" t="s">
        <v>28</v>
      </c>
      <c r="B22" t="s">
        <v>126</v>
      </c>
      <c r="C22">
        <v>59246670070242.617</v>
      </c>
      <c r="D22">
        <v>61442228826871.938</v>
      </c>
      <c r="E22">
        <v>64886012931902.258</v>
      </c>
      <c r="F22">
        <v>68128879748591.445</v>
      </c>
      <c r="G22">
        <v>71331132737026.688</v>
      </c>
      <c r="H22">
        <v>75065557349304.234</v>
      </c>
      <c r="I22">
        <v>78452921638351.766</v>
      </c>
      <c r="J22">
        <v>82263909476513.969</v>
      </c>
      <c r="K22">
        <v>85752472614044.125</v>
      </c>
      <c r="L22">
        <v>89811177756639.031</v>
      </c>
      <c r="M22">
        <v>93602344547045.359</v>
      </c>
      <c r="N22">
        <v>98315653041451.047</v>
      </c>
      <c r="O22">
        <v>99372336607421.688</v>
      </c>
      <c r="P22">
        <v>100453976418565.14</v>
      </c>
      <c r="Q22">
        <v>101113634517825.95</v>
      </c>
      <c r="R22">
        <v>101859800956796.19</v>
      </c>
      <c r="S22">
        <v>102311787772636.44</v>
      </c>
      <c r="T22">
        <v>102352036853270.39</v>
      </c>
      <c r="U22">
        <v>102493763131107.16</v>
      </c>
      <c r="V22">
        <v>102612651702440.77</v>
      </c>
      <c r="W22">
        <v>102550309877837.41</v>
      </c>
      <c r="X22">
        <v>101944805178000.86</v>
      </c>
      <c r="Y22">
        <v>101470332050075.34</v>
      </c>
      <c r="Z22">
        <v>100334000033601.78</v>
      </c>
      <c r="AA22">
        <v>99202683753801.031</v>
      </c>
      <c r="AB22">
        <v>98150302120598.359</v>
      </c>
      <c r="AC22">
        <v>96947840412343.922</v>
      </c>
      <c r="AD22">
        <v>95680483584390.156</v>
      </c>
      <c r="AE22">
        <v>93828249439120.766</v>
      </c>
      <c r="AF22">
        <v>92138655209112.375</v>
      </c>
      <c r="AG22">
        <v>90182251627498.563</v>
      </c>
      <c r="AH22">
        <v>88012442869135.016</v>
      </c>
      <c r="AI22">
        <v>86273792773212</v>
      </c>
      <c r="AJ22">
        <v>84316540682077</v>
      </c>
      <c r="AK22">
        <v>82318930259700</v>
      </c>
      <c r="AL22">
        <v>80394028165528</v>
      </c>
      <c r="AM22">
        <v>78505639373713</v>
      </c>
      <c r="AN22">
        <v>76524140456182</v>
      </c>
      <c r="AO22">
        <v>74592428386106.5</v>
      </c>
      <c r="AP22">
        <v>72670165891286</v>
      </c>
      <c r="AQ22">
        <v>70728999793736</v>
      </c>
      <c r="AR22">
        <v>68782098662749.5</v>
      </c>
    </row>
    <row r="23" spans="1:44" x14ac:dyDescent="0.35">
      <c r="A23" t="s">
        <v>28</v>
      </c>
      <c r="B23" t="s">
        <v>128</v>
      </c>
      <c r="C23">
        <v>305488475411444.63</v>
      </c>
      <c r="D23">
        <v>316809244940664.31</v>
      </c>
      <c r="E23">
        <v>334566130764704.5</v>
      </c>
      <c r="F23">
        <v>351287044169934.31</v>
      </c>
      <c r="G23">
        <v>367798544008811.5</v>
      </c>
      <c r="H23">
        <v>387054034317230.25</v>
      </c>
      <c r="I23">
        <v>404520007528846.13</v>
      </c>
      <c r="J23">
        <v>424170274170185.5</v>
      </c>
      <c r="K23">
        <v>442158050242615.38</v>
      </c>
      <c r="L23">
        <v>463085600173875.69</v>
      </c>
      <c r="M23">
        <v>482633665262742.63</v>
      </c>
      <c r="N23">
        <v>506936489782546.19</v>
      </c>
      <c r="O23">
        <v>512384975767969.31</v>
      </c>
      <c r="P23">
        <v>517962141479709.44</v>
      </c>
      <c r="Q23">
        <v>521363479424898.06</v>
      </c>
      <c r="R23">
        <v>525210872832391.75</v>
      </c>
      <c r="S23">
        <v>527541413318691.06</v>
      </c>
      <c r="T23">
        <v>527748946168469.75</v>
      </c>
      <c r="U23">
        <v>528479717104469.38</v>
      </c>
      <c r="V23">
        <v>529092731951675</v>
      </c>
      <c r="W23">
        <v>528771284198917.5</v>
      </c>
      <c r="X23">
        <v>525649172738674.56</v>
      </c>
      <c r="Y23">
        <v>523202688028195.19</v>
      </c>
      <c r="Z23">
        <v>517343517633265.75</v>
      </c>
      <c r="AA23">
        <v>511510209447088.69</v>
      </c>
      <c r="AB23">
        <v>506083905145143.38</v>
      </c>
      <c r="AC23">
        <v>499883755945875.81</v>
      </c>
      <c r="AD23">
        <v>493348993659407</v>
      </c>
      <c r="AE23">
        <v>483798479099305.81</v>
      </c>
      <c r="AF23">
        <v>475086570653189.06</v>
      </c>
      <c r="AG23">
        <v>464998936247270.38</v>
      </c>
      <c r="AH23">
        <v>453810939204719.19</v>
      </c>
      <c r="AI23">
        <v>444846088244356</v>
      </c>
      <c r="AJ23">
        <v>434754078742256</v>
      </c>
      <c r="AK23">
        <v>424453973070924</v>
      </c>
      <c r="AL23">
        <v>414528767057360</v>
      </c>
      <c r="AM23">
        <v>404791831423480</v>
      </c>
      <c r="AN23">
        <v>394574800109680</v>
      </c>
      <c r="AO23">
        <v>384614480406960</v>
      </c>
      <c r="AP23">
        <v>374702884730996</v>
      </c>
      <c r="AQ23">
        <v>364693818044924</v>
      </c>
      <c r="AR23">
        <v>354655180302468</v>
      </c>
    </row>
    <row r="24" spans="1:44" x14ac:dyDescent="0.35">
      <c r="A24" t="s">
        <v>28</v>
      </c>
      <c r="B24" t="s">
        <v>81</v>
      </c>
      <c r="C24">
        <v>60091404828218.961</v>
      </c>
      <c r="D24">
        <v>60921202411549.586</v>
      </c>
      <c r="E24">
        <v>63829644097577.719</v>
      </c>
      <c r="F24">
        <v>66390914002949.344</v>
      </c>
      <c r="G24">
        <v>69674302875560.164</v>
      </c>
      <c r="H24">
        <v>73804957973005.078</v>
      </c>
      <c r="I24">
        <v>77671012367825.094</v>
      </c>
      <c r="J24">
        <v>82064498996418.234</v>
      </c>
      <c r="K24">
        <v>85959321241400</v>
      </c>
      <c r="L24">
        <v>90687272592039.938</v>
      </c>
      <c r="M24">
        <v>95248004532597.547</v>
      </c>
      <c r="N24">
        <v>101365414213868.91</v>
      </c>
      <c r="O24">
        <v>102020750824561.02</v>
      </c>
      <c r="P24">
        <v>103040503224605.02</v>
      </c>
      <c r="Q24">
        <v>103774245022551.02</v>
      </c>
      <c r="R24">
        <v>104945568515703.77</v>
      </c>
      <c r="S24">
        <v>106046320718303.81</v>
      </c>
      <c r="T24">
        <v>106568622691577.34</v>
      </c>
      <c r="U24">
        <v>107530938698690.16</v>
      </c>
      <c r="V24">
        <v>108958971850069.5</v>
      </c>
      <c r="W24">
        <v>110674870530281.88</v>
      </c>
      <c r="X24">
        <v>112195953816288.7</v>
      </c>
      <c r="Y24">
        <v>114309791065105.59</v>
      </c>
      <c r="Z24">
        <v>115309099470901.98</v>
      </c>
      <c r="AA24">
        <v>115718882051075.8</v>
      </c>
      <c r="AB24">
        <v>118106150323748.72</v>
      </c>
      <c r="AC24">
        <v>121390161109140.14</v>
      </c>
      <c r="AD24">
        <v>127028977468020.23</v>
      </c>
      <c r="AE24">
        <v>132224852416104.67</v>
      </c>
      <c r="AF24">
        <v>135185471219907.78</v>
      </c>
      <c r="AG24">
        <v>138174227981083.84</v>
      </c>
      <c r="AH24">
        <v>141299771921011.38</v>
      </c>
      <c r="AI24">
        <v>145129949542514</v>
      </c>
      <c r="AJ24">
        <v>147980203102301</v>
      </c>
      <c r="AK24">
        <v>151317480351229</v>
      </c>
      <c r="AL24">
        <v>154670407356102</v>
      </c>
      <c r="AM24">
        <v>157958202958300</v>
      </c>
      <c r="AN24">
        <v>161115261987701</v>
      </c>
      <c r="AO24">
        <v>164481563264488</v>
      </c>
      <c r="AP24">
        <v>167740489320999</v>
      </c>
      <c r="AQ24">
        <v>170992242248312</v>
      </c>
      <c r="AR24">
        <v>174265543729956</v>
      </c>
    </row>
    <row r="25" spans="1:44" x14ac:dyDescent="0.35">
      <c r="A25" t="s">
        <v>28</v>
      </c>
      <c r="B25" t="s">
        <v>131</v>
      </c>
      <c r="C25">
        <v>195162455394721.34</v>
      </c>
      <c r="D25">
        <v>195916555202273.13</v>
      </c>
      <c r="E25">
        <v>197808302987144.63</v>
      </c>
      <c r="F25">
        <v>198977639565527.72</v>
      </c>
      <c r="G25">
        <v>199995472090877.91</v>
      </c>
      <c r="H25">
        <v>202456747470787.28</v>
      </c>
      <c r="I25">
        <v>203950589369849.97</v>
      </c>
      <c r="J25">
        <v>206200667985512.91</v>
      </c>
      <c r="K25">
        <v>207657043206798.06</v>
      </c>
      <c r="L25">
        <v>210519487484873.56</v>
      </c>
      <c r="M25">
        <v>212785216240729.34</v>
      </c>
      <c r="N25">
        <v>217165043214814.22</v>
      </c>
      <c r="O25">
        <v>215053310861654.34</v>
      </c>
      <c r="P25">
        <v>213577340850737.38</v>
      </c>
      <c r="Q25">
        <v>211800296562186.84</v>
      </c>
      <c r="R25">
        <v>210814015018642.34</v>
      </c>
      <c r="S25">
        <v>209838654207473.81</v>
      </c>
      <c r="T25">
        <v>208408277652119.22</v>
      </c>
      <c r="U25">
        <v>207841136608351.59</v>
      </c>
      <c r="V25">
        <v>207898273891052.41</v>
      </c>
      <c r="W25">
        <v>208281783601245.72</v>
      </c>
      <c r="X25">
        <v>208279096420552.97</v>
      </c>
      <c r="Y25">
        <v>208632540208839.44</v>
      </c>
      <c r="Z25">
        <v>208291232504321.75</v>
      </c>
      <c r="AA25">
        <v>208638399658919.94</v>
      </c>
      <c r="AB25">
        <v>209864059554054.28</v>
      </c>
      <c r="AC25">
        <v>211523400410172.75</v>
      </c>
      <c r="AD25">
        <v>213629676895413.66</v>
      </c>
      <c r="AE25">
        <v>215263295632549.34</v>
      </c>
      <c r="AF25">
        <v>218161524731205.63</v>
      </c>
      <c r="AG25">
        <v>221414953147404.78</v>
      </c>
      <c r="AH25">
        <v>225221992653431.31</v>
      </c>
      <c r="AI25">
        <v>227539175321268</v>
      </c>
      <c r="AJ25">
        <v>231003856487071</v>
      </c>
      <c r="AK25">
        <v>234210966173754</v>
      </c>
      <c r="AL25">
        <v>237290355722488</v>
      </c>
      <c r="AM25">
        <v>240295824368782</v>
      </c>
      <c r="AN25">
        <v>243607974813807</v>
      </c>
      <c r="AO25">
        <v>246669723967730</v>
      </c>
      <c r="AP25">
        <v>249785509413093</v>
      </c>
      <c r="AQ25">
        <v>252939139751228</v>
      </c>
      <c r="AR25">
        <v>256098884072182</v>
      </c>
    </row>
    <row r="26" spans="1:44" x14ac:dyDescent="0.35">
      <c r="A26" t="s">
        <v>28</v>
      </c>
      <c r="B26" t="s">
        <v>80</v>
      </c>
      <c r="C26">
        <v>333992858327770.75</v>
      </c>
      <c r="D26">
        <v>346701878695141.31</v>
      </c>
      <c r="E26">
        <v>361946642219999.88</v>
      </c>
      <c r="F26">
        <v>375992164259890.13</v>
      </c>
      <c r="G26">
        <v>389820940422579.94</v>
      </c>
      <c r="H26">
        <v>406608698716295.19</v>
      </c>
      <c r="I26">
        <v>421626139464643.81</v>
      </c>
      <c r="J26">
        <v>439095917844306</v>
      </c>
      <c r="K26">
        <v>455083204333734.5</v>
      </c>
      <c r="L26">
        <v>474396918612076.75</v>
      </c>
      <c r="M26">
        <v>489174640301480.63</v>
      </c>
      <c r="N26">
        <v>512553672329940.69</v>
      </c>
      <c r="O26">
        <v>521416579814852.25</v>
      </c>
      <c r="P26">
        <v>531602190124203.19</v>
      </c>
      <c r="Q26">
        <v>540840931397935.88</v>
      </c>
      <c r="R26">
        <v>551932794287450.38</v>
      </c>
      <c r="S26">
        <v>562938683311141.63</v>
      </c>
      <c r="T26">
        <v>573270879749196.63</v>
      </c>
      <c r="U26">
        <v>585888555294303.5</v>
      </c>
      <c r="V26">
        <v>600278258079632.75</v>
      </c>
      <c r="W26">
        <v>609545566003862.75</v>
      </c>
      <c r="X26">
        <v>623744171121262.38</v>
      </c>
      <c r="Y26">
        <v>639758832183137.38</v>
      </c>
      <c r="Z26">
        <v>653725674884173.13</v>
      </c>
      <c r="AA26">
        <v>669936264724190.38</v>
      </c>
      <c r="AB26">
        <v>689165382577492.13</v>
      </c>
      <c r="AC26">
        <v>710113955410411.38</v>
      </c>
      <c r="AD26">
        <v>733665458758718.63</v>
      </c>
      <c r="AE26">
        <v>756008230563425.75</v>
      </c>
      <c r="AF26">
        <v>783273747990847.75</v>
      </c>
      <c r="AG26">
        <v>804632120746550.25</v>
      </c>
      <c r="AH26">
        <v>836206339701008.63</v>
      </c>
      <c r="AI26">
        <v>858868875172424</v>
      </c>
      <c r="AJ26">
        <v>885394027113296</v>
      </c>
      <c r="AK26">
        <v>911218215946056</v>
      </c>
      <c r="AL26">
        <v>937971879079248</v>
      </c>
      <c r="AM26">
        <v>962695993261440</v>
      </c>
      <c r="AN26">
        <v>989299424557688</v>
      </c>
      <c r="AO26">
        <v>1015102479652792</v>
      </c>
      <c r="AP26">
        <v>1040986420367024</v>
      </c>
      <c r="AQ26">
        <v>1066741910073712</v>
      </c>
      <c r="AR26">
        <v>1092898894412688</v>
      </c>
    </row>
    <row r="27" spans="1:44" x14ac:dyDescent="0.35">
      <c r="A27" t="s">
        <v>18</v>
      </c>
      <c r="B27" t="s">
        <v>94</v>
      </c>
      <c r="C27">
        <v>574391887612664.63</v>
      </c>
      <c r="D27">
        <v>608855400869424.63</v>
      </c>
      <c r="E27">
        <v>656498430759156.88</v>
      </c>
      <c r="F27">
        <v>704401786743207.75</v>
      </c>
      <c r="G27">
        <v>755003456214245.5</v>
      </c>
      <c r="H27">
        <v>813449821389339.75</v>
      </c>
      <c r="I27">
        <v>873337774448157.25</v>
      </c>
      <c r="J27">
        <v>942015874632625.75</v>
      </c>
      <c r="K27">
        <v>1010375641019163.6</v>
      </c>
      <c r="L27">
        <v>1090416537190984</v>
      </c>
      <c r="M27">
        <v>1160617072295683.5</v>
      </c>
      <c r="N27">
        <v>1248174203567908.3</v>
      </c>
      <c r="O27">
        <v>1320149988934647</v>
      </c>
      <c r="P27">
        <v>1399086478130350.8</v>
      </c>
      <c r="Q27">
        <v>1475305291142715.5</v>
      </c>
      <c r="R27">
        <v>1560665938942075.5</v>
      </c>
      <c r="S27">
        <v>1646779754607796</v>
      </c>
      <c r="T27">
        <v>1731762145147226.8</v>
      </c>
      <c r="U27">
        <v>1822511365754032.5</v>
      </c>
      <c r="V27">
        <v>1929747376966384</v>
      </c>
      <c r="W27">
        <v>2026658869875217.3</v>
      </c>
      <c r="X27">
        <v>2121834735462355.8</v>
      </c>
      <c r="Y27">
        <v>2207068961293703</v>
      </c>
      <c r="Z27">
        <v>2275214764948859</v>
      </c>
      <c r="AA27">
        <v>2347703558709385</v>
      </c>
      <c r="AB27">
        <v>2429595557654907.5</v>
      </c>
      <c r="AC27">
        <v>2509050471478369.5</v>
      </c>
      <c r="AD27">
        <v>2589770566879660</v>
      </c>
      <c r="AE27">
        <v>2667113060064742</v>
      </c>
      <c r="AF27">
        <v>2745396698135808</v>
      </c>
      <c r="AG27">
        <v>2796159727357140.5</v>
      </c>
      <c r="AH27">
        <v>2844867697910217.5</v>
      </c>
      <c r="AI27">
        <v>2910612492283653</v>
      </c>
      <c r="AJ27">
        <v>2959067991861829.5</v>
      </c>
      <c r="AK27">
        <v>3004171709936213</v>
      </c>
      <c r="AL27">
        <v>3052137769008498</v>
      </c>
      <c r="AM27">
        <v>3096606384576268</v>
      </c>
      <c r="AN27">
        <v>3134084145596631.5</v>
      </c>
      <c r="AO27">
        <v>3171846455367413.5</v>
      </c>
      <c r="AP27">
        <v>3206711822433900.5</v>
      </c>
      <c r="AQ27">
        <v>3237312231254660</v>
      </c>
      <c r="AR27">
        <v>3265149136513709</v>
      </c>
    </row>
    <row r="28" spans="1:44" x14ac:dyDescent="0.35">
      <c r="A28" t="s">
        <v>18</v>
      </c>
      <c r="B28" t="s">
        <v>79</v>
      </c>
      <c r="C28">
        <v>612449455549939.13</v>
      </c>
      <c r="D28">
        <v>615433501749065</v>
      </c>
      <c r="E28">
        <v>647740747565337.75</v>
      </c>
      <c r="F28">
        <v>674107588803867.25</v>
      </c>
      <c r="G28">
        <v>698488041090987.25</v>
      </c>
      <c r="H28">
        <v>730948243038902.13</v>
      </c>
      <c r="I28">
        <v>756750563169829.25</v>
      </c>
      <c r="J28">
        <v>789518801481053.75</v>
      </c>
      <c r="K28">
        <v>814077543138383</v>
      </c>
      <c r="L28">
        <v>848447546252087.88</v>
      </c>
      <c r="M28">
        <v>873908296327327.5</v>
      </c>
      <c r="N28">
        <v>916485820846297.38</v>
      </c>
      <c r="O28">
        <v>922442636024453.75</v>
      </c>
      <c r="P28">
        <v>931317244303187.75</v>
      </c>
      <c r="Q28">
        <v>932540891104553.5</v>
      </c>
      <c r="R28">
        <v>938591861426882.13</v>
      </c>
      <c r="S28">
        <v>940705373530917.25</v>
      </c>
      <c r="T28">
        <v>937110549533193.5</v>
      </c>
      <c r="U28">
        <v>936524485478104.63</v>
      </c>
      <c r="V28">
        <v>942928604062465.88</v>
      </c>
      <c r="W28">
        <v>951060424224995.5</v>
      </c>
      <c r="X28">
        <v>952946717841277</v>
      </c>
      <c r="Y28">
        <v>955735167902751.75</v>
      </c>
      <c r="Z28">
        <v>945597286200379.13</v>
      </c>
      <c r="AA28">
        <v>938396699998597.88</v>
      </c>
      <c r="AB28">
        <v>936781831243701.5</v>
      </c>
      <c r="AC28">
        <v>934010686624215.25</v>
      </c>
      <c r="AD28">
        <v>932572283110488.38</v>
      </c>
      <c r="AE28">
        <v>925954383540974.88</v>
      </c>
      <c r="AF28">
        <v>923302932636694.25</v>
      </c>
      <c r="AG28">
        <v>920210464013680.88</v>
      </c>
      <c r="AH28">
        <v>917399209309756.5</v>
      </c>
      <c r="AI28">
        <v>912104287110262.88</v>
      </c>
      <c r="AJ28">
        <v>908627601468643</v>
      </c>
      <c r="AK28">
        <v>903998589486101</v>
      </c>
      <c r="AL28">
        <v>899025564597142.25</v>
      </c>
      <c r="AM28">
        <v>893704303987640.5</v>
      </c>
      <c r="AN28">
        <v>888445113050472.88</v>
      </c>
      <c r="AO28">
        <v>882452899764374.75</v>
      </c>
      <c r="AP28">
        <v>876303753718674</v>
      </c>
      <c r="AQ28">
        <v>869841919278684.38</v>
      </c>
      <c r="AR28">
        <v>863039849674783.88</v>
      </c>
    </row>
    <row r="29" spans="1:44" x14ac:dyDescent="0.35">
      <c r="A29" t="s">
        <v>18</v>
      </c>
      <c r="B29" t="s">
        <v>83</v>
      </c>
      <c r="C29">
        <v>24855462784265.602</v>
      </c>
      <c r="D29">
        <v>24976566409351.371</v>
      </c>
      <c r="E29">
        <v>26287713866127.922</v>
      </c>
      <c r="F29">
        <v>27357777746835.34</v>
      </c>
      <c r="G29">
        <v>28347226621341.949</v>
      </c>
      <c r="H29">
        <v>29664581603332.551</v>
      </c>
      <c r="I29">
        <v>30711735130779.313</v>
      </c>
      <c r="J29">
        <v>32041591367028.633</v>
      </c>
      <c r="K29">
        <v>33038275883212.957</v>
      </c>
      <c r="L29">
        <v>34433137655962.34</v>
      </c>
      <c r="M29">
        <v>35466429007958.656</v>
      </c>
      <c r="N29">
        <v>37194382337882.25</v>
      </c>
      <c r="O29">
        <v>37436131916776.836</v>
      </c>
      <c r="P29">
        <v>37796296325117.992</v>
      </c>
      <c r="Q29">
        <v>37845956435445.18</v>
      </c>
      <c r="R29">
        <v>38091527178128.406</v>
      </c>
      <c r="S29">
        <v>38177301311764.898</v>
      </c>
      <c r="T29">
        <v>38031410065913.148</v>
      </c>
      <c r="U29">
        <v>38007625420211.445</v>
      </c>
      <c r="V29">
        <v>38267528224756.656</v>
      </c>
      <c r="W29">
        <v>38597547545676.141</v>
      </c>
      <c r="X29">
        <v>38674100313181.805</v>
      </c>
      <c r="Y29">
        <v>38787265923993.773</v>
      </c>
      <c r="Z29">
        <v>38375833210516.469</v>
      </c>
      <c r="AA29">
        <v>38083606805967.594</v>
      </c>
      <c r="AB29">
        <v>38018069462640.625</v>
      </c>
      <c r="AC29">
        <v>37905606170632.938</v>
      </c>
      <c r="AD29">
        <v>37847230439084.453</v>
      </c>
      <c r="AE29">
        <v>37578651611934.797</v>
      </c>
      <c r="AF29">
        <v>37471045933329.898</v>
      </c>
      <c r="AG29">
        <v>37345542125506.602</v>
      </c>
      <c r="AH29">
        <v>37231451018008.211</v>
      </c>
      <c r="AI29">
        <v>37016563502830.469</v>
      </c>
      <c r="AJ29">
        <v>36875466748159.875</v>
      </c>
      <c r="AK29">
        <v>36687604331078.219</v>
      </c>
      <c r="AL29">
        <v>36485780598633.633</v>
      </c>
      <c r="AM29">
        <v>36269824173419.609</v>
      </c>
      <c r="AN29">
        <v>36056386764945.43</v>
      </c>
      <c r="AO29">
        <v>35813200599983.828</v>
      </c>
      <c r="AP29">
        <v>35563645523546.32</v>
      </c>
      <c r="AQ29">
        <v>35301400396237.086</v>
      </c>
      <c r="AR29">
        <v>35025347268319.969</v>
      </c>
    </row>
    <row r="30" spans="1:44" x14ac:dyDescent="0.35">
      <c r="A30" t="s">
        <v>18</v>
      </c>
      <c r="B30" t="s">
        <v>98</v>
      </c>
      <c r="C30">
        <v>213913245208074.59</v>
      </c>
      <c r="D30">
        <v>214955497757279.09</v>
      </c>
      <c r="E30">
        <v>226239609015224.94</v>
      </c>
      <c r="F30">
        <v>235448885836534.91</v>
      </c>
      <c r="G30">
        <v>243964366781318.25</v>
      </c>
      <c r="H30">
        <v>255301901782558.44</v>
      </c>
      <c r="I30">
        <v>264314005529386.25</v>
      </c>
      <c r="J30">
        <v>275759129912118.28</v>
      </c>
      <c r="K30">
        <v>284336882865509</v>
      </c>
      <c r="L30">
        <v>296341463549252.88</v>
      </c>
      <c r="M30">
        <v>305234265436284.88</v>
      </c>
      <c r="N30">
        <v>320105527644528.5</v>
      </c>
      <c r="O30">
        <v>322186093892595.38</v>
      </c>
      <c r="P30">
        <v>325285772143023.06</v>
      </c>
      <c r="Q30">
        <v>325713161302890.25</v>
      </c>
      <c r="R30">
        <v>327826613583037.69</v>
      </c>
      <c r="S30">
        <v>328564810390731.38</v>
      </c>
      <c r="T30">
        <v>327309228464196</v>
      </c>
      <c r="U30">
        <v>327104530978080.5</v>
      </c>
      <c r="V30">
        <v>329341329095319.31</v>
      </c>
      <c r="W30">
        <v>332181570073006.56</v>
      </c>
      <c r="X30">
        <v>332840405157628.81</v>
      </c>
      <c r="Y30">
        <v>333814340878112.19</v>
      </c>
      <c r="Z30">
        <v>330273432881806.13</v>
      </c>
      <c r="AA30">
        <v>327758448587403.44</v>
      </c>
      <c r="AB30">
        <v>327194415404232.81</v>
      </c>
      <c r="AC30">
        <v>326226524040915.44</v>
      </c>
      <c r="AD30">
        <v>325724125743796</v>
      </c>
      <c r="AE30">
        <v>323412659286364.81</v>
      </c>
      <c r="AF30">
        <v>322486573937925.25</v>
      </c>
      <c r="AG30">
        <v>321406452153411.69</v>
      </c>
      <c r="AH30">
        <v>320424551342865.75</v>
      </c>
      <c r="AI30">
        <v>318575167723443.88</v>
      </c>
      <c r="AJ30">
        <v>317360848563834</v>
      </c>
      <c r="AK30">
        <v>315744050693708.25</v>
      </c>
      <c r="AL30">
        <v>314007097737251.5</v>
      </c>
      <c r="AM30">
        <v>312148514771325.31</v>
      </c>
      <c r="AN30">
        <v>310311611186313.63</v>
      </c>
      <c r="AO30">
        <v>308218681266313.69</v>
      </c>
      <c r="AP30">
        <v>306070938666538.06</v>
      </c>
      <c r="AQ30">
        <v>303813981847442.5</v>
      </c>
      <c r="AR30">
        <v>301438189412791.19</v>
      </c>
    </row>
    <row r="31" spans="1:44" x14ac:dyDescent="0.35">
      <c r="A31" t="s">
        <v>18</v>
      </c>
      <c r="B31" t="s">
        <v>100</v>
      </c>
      <c r="C31">
        <v>538609343939400.06</v>
      </c>
      <c r="D31">
        <v>545208030727544.25</v>
      </c>
      <c r="E31">
        <v>576429227370001.5</v>
      </c>
      <c r="F31">
        <v>603370355044918.63</v>
      </c>
      <c r="G31">
        <v>629518026154764.88</v>
      </c>
      <c r="H31">
        <v>663987799468103.63</v>
      </c>
      <c r="I31">
        <v>693476688859068.5</v>
      </c>
      <c r="J31">
        <v>730441401285068.13</v>
      </c>
      <c r="K31">
        <v>760907510844598</v>
      </c>
      <c r="L31">
        <v>801675706429608.75</v>
      </c>
      <c r="M31">
        <v>835179580775966.75</v>
      </c>
      <c r="N31">
        <v>886305717643794.75</v>
      </c>
      <c r="O31">
        <v>890465651764977.75</v>
      </c>
      <c r="P31">
        <v>896612079758864.13</v>
      </c>
      <c r="Q31">
        <v>894437802680893.63</v>
      </c>
      <c r="R31">
        <v>895815356992846.38</v>
      </c>
      <c r="S31">
        <v>892230477171053.13</v>
      </c>
      <c r="T31">
        <v>881973875881992.88</v>
      </c>
      <c r="U31">
        <v>873215294626008</v>
      </c>
      <c r="V31">
        <v>869456700023424.63</v>
      </c>
      <c r="W31">
        <v>865574574985627</v>
      </c>
      <c r="X31">
        <v>854238229417587.25</v>
      </c>
      <c r="Y31">
        <v>842376085906126.5</v>
      </c>
      <c r="Z31">
        <v>818070580007635.13</v>
      </c>
      <c r="AA31">
        <v>795424767472148.5</v>
      </c>
      <c r="AB31">
        <v>776497518310918.13</v>
      </c>
      <c r="AC31">
        <v>755519676047020.13</v>
      </c>
      <c r="AD31">
        <v>734524682675434.38</v>
      </c>
      <c r="AE31">
        <v>708443297875452.63</v>
      </c>
      <c r="AF31">
        <v>684422198081268.88</v>
      </c>
      <c r="AG31">
        <v>659020523358301</v>
      </c>
      <c r="AH31">
        <v>632766707616742.88</v>
      </c>
      <c r="AI31">
        <v>609219147308218.88</v>
      </c>
      <c r="AJ31">
        <v>585068459599855.63</v>
      </c>
      <c r="AK31">
        <v>560939725372323.06</v>
      </c>
      <c r="AL31">
        <v>537627789556405.44</v>
      </c>
      <c r="AM31">
        <v>514911077014879.19</v>
      </c>
      <c r="AN31">
        <v>492149903553019.63</v>
      </c>
      <c r="AO31">
        <v>469995301056921.44</v>
      </c>
      <c r="AP31">
        <v>448330205500252.69</v>
      </c>
      <c r="AQ31">
        <v>426984507036241.44</v>
      </c>
      <c r="AR31">
        <v>406028578261101.25</v>
      </c>
    </row>
    <row r="32" spans="1:44" x14ac:dyDescent="0.35">
      <c r="A32" t="s">
        <v>18</v>
      </c>
      <c r="B32" t="s">
        <v>41</v>
      </c>
      <c r="C32">
        <v>138199791900981.55</v>
      </c>
      <c r="D32">
        <v>139892924690456.31</v>
      </c>
      <c r="E32">
        <v>147903856783332.63</v>
      </c>
      <c r="F32">
        <v>154816581711235.53</v>
      </c>
      <c r="G32">
        <v>161525716535459.13</v>
      </c>
      <c r="H32">
        <v>170370188976162.63</v>
      </c>
      <c r="I32">
        <v>177936634718479.56</v>
      </c>
      <c r="J32">
        <v>187421274415943.75</v>
      </c>
      <c r="K32">
        <v>195238461489536.84</v>
      </c>
      <c r="L32">
        <v>205699022951056.66</v>
      </c>
      <c r="M32">
        <v>214295658925987.5</v>
      </c>
      <c r="N32">
        <v>227413926470617.94</v>
      </c>
      <c r="O32">
        <v>228481308676920.63</v>
      </c>
      <c r="P32">
        <v>230058398044655.47</v>
      </c>
      <c r="Q32">
        <v>229500508280781.56</v>
      </c>
      <c r="R32">
        <v>229853969878480.13</v>
      </c>
      <c r="S32">
        <v>228934138741243.84</v>
      </c>
      <c r="T32">
        <v>226302435114655.84</v>
      </c>
      <c r="U32">
        <v>224055102942377.16</v>
      </c>
      <c r="V32">
        <v>223090698968027.25</v>
      </c>
      <c r="W32">
        <v>222094598773342.19</v>
      </c>
      <c r="X32">
        <v>219185847530814.59</v>
      </c>
      <c r="Y32">
        <v>216142183726556.63</v>
      </c>
      <c r="Z32">
        <v>209905723303030.22</v>
      </c>
      <c r="AA32">
        <v>204095117499308.78</v>
      </c>
      <c r="AB32">
        <v>199238644204195.78</v>
      </c>
      <c r="AC32">
        <v>193856016761830.91</v>
      </c>
      <c r="AD32">
        <v>188468988579783.47</v>
      </c>
      <c r="AE32">
        <v>181776861916172.47</v>
      </c>
      <c r="AF32">
        <v>175613376209614.78</v>
      </c>
      <c r="AG32">
        <v>169095653856388.13</v>
      </c>
      <c r="AH32">
        <v>162359283771248.53</v>
      </c>
      <c r="AI32">
        <v>156317301820820.34</v>
      </c>
      <c r="AJ32">
        <v>150120565627663.94</v>
      </c>
      <c r="AK32">
        <v>143929462397465.56</v>
      </c>
      <c r="AL32">
        <v>137947938469555.02</v>
      </c>
      <c r="AM32">
        <v>132119140693876.92</v>
      </c>
      <c r="AN32">
        <v>126278934854067.94</v>
      </c>
      <c r="AO32">
        <v>120594366828908.7</v>
      </c>
      <c r="AP32">
        <v>115035399590152.8</v>
      </c>
      <c r="AQ32">
        <v>109558385277458.45</v>
      </c>
      <c r="AR32">
        <v>104181380536630.08</v>
      </c>
    </row>
    <row r="33" spans="1:44" x14ac:dyDescent="0.35">
      <c r="A33" t="s">
        <v>18</v>
      </c>
      <c r="B33" t="s">
        <v>45</v>
      </c>
      <c r="C33">
        <v>13113470785507.514</v>
      </c>
      <c r="D33">
        <v>13274128389005.715</v>
      </c>
      <c r="E33">
        <v>14034267912514.447</v>
      </c>
      <c r="F33">
        <v>14690201001438.73</v>
      </c>
      <c r="G33">
        <v>15326815878373.742</v>
      </c>
      <c r="H33">
        <v>16166048191020.721</v>
      </c>
      <c r="I33">
        <v>16884011393621.576</v>
      </c>
      <c r="J33">
        <v>17783987753013.461</v>
      </c>
      <c r="K33">
        <v>18525743242687.84</v>
      </c>
      <c r="L33">
        <v>19518322647032.605</v>
      </c>
      <c r="M33">
        <v>20334038308830.91</v>
      </c>
      <c r="N33">
        <v>21578801530516.781</v>
      </c>
      <c r="O33">
        <v>21680083053352.574</v>
      </c>
      <c r="P33">
        <v>21829729554736.184</v>
      </c>
      <c r="Q33">
        <v>21776792636239.699</v>
      </c>
      <c r="R33">
        <v>21810331820861.191</v>
      </c>
      <c r="S33">
        <v>21723051090696.34</v>
      </c>
      <c r="T33">
        <v>21473334588604.199</v>
      </c>
      <c r="U33">
        <v>21260090238658.844</v>
      </c>
      <c r="V33">
        <v>21168580091146.27</v>
      </c>
      <c r="W33">
        <v>21074062359804.105</v>
      </c>
      <c r="X33">
        <v>20798057425813.145</v>
      </c>
      <c r="Y33">
        <v>20509250938994.121</v>
      </c>
      <c r="Z33">
        <v>19917487084331.566</v>
      </c>
      <c r="AA33">
        <v>19366131627097.625</v>
      </c>
      <c r="AB33">
        <v>18905311680844.074</v>
      </c>
      <c r="AC33">
        <v>18394566138149.66</v>
      </c>
      <c r="AD33">
        <v>17883403019057.559</v>
      </c>
      <c r="AE33">
        <v>17248402008643.189</v>
      </c>
      <c r="AF33">
        <v>16663562562519.08</v>
      </c>
      <c r="AG33">
        <v>16045110389101.008</v>
      </c>
      <c r="AH33">
        <v>15405911218850.9</v>
      </c>
      <c r="AI33">
        <v>14832600993823.443</v>
      </c>
      <c r="AJ33">
        <v>14244606483001.857</v>
      </c>
      <c r="AK33">
        <v>13657146471503.166</v>
      </c>
      <c r="AL33">
        <v>13089572973724.936</v>
      </c>
      <c r="AM33">
        <v>12536491320745.643</v>
      </c>
      <c r="AN33">
        <v>11982327181941.74</v>
      </c>
      <c r="AO33">
        <v>11442931169105.658</v>
      </c>
      <c r="AP33">
        <v>10915453135453.965</v>
      </c>
      <c r="AQ33">
        <v>10395751432626.533</v>
      </c>
      <c r="AR33">
        <v>9885539415571.5332</v>
      </c>
    </row>
    <row r="34" spans="1:44" x14ac:dyDescent="0.35">
      <c r="A34" t="s">
        <v>18</v>
      </c>
      <c r="B34" t="s">
        <v>47</v>
      </c>
      <c r="C34">
        <v>186509190170443.88</v>
      </c>
      <c r="D34">
        <v>188794177876085.41</v>
      </c>
      <c r="E34">
        <v>199605427564676.09</v>
      </c>
      <c r="F34">
        <v>208934578574526.88</v>
      </c>
      <c r="G34">
        <v>217988972113026.75</v>
      </c>
      <c r="H34">
        <v>229925136196271.69</v>
      </c>
      <c r="I34">
        <v>240136523988224.72</v>
      </c>
      <c r="J34">
        <v>252936633486941.91</v>
      </c>
      <c r="K34">
        <v>263486412256155.53</v>
      </c>
      <c r="L34">
        <v>277603588701067.16</v>
      </c>
      <c r="M34">
        <v>289205282103205</v>
      </c>
      <c r="N34">
        <v>306909197735301.38</v>
      </c>
      <c r="O34">
        <v>308349696220584.81</v>
      </c>
      <c r="P34">
        <v>310478076131702.06</v>
      </c>
      <c r="Q34">
        <v>309725169295640.81</v>
      </c>
      <c r="R34">
        <v>310202187643036.94</v>
      </c>
      <c r="S34">
        <v>308960818476414.63</v>
      </c>
      <c r="T34">
        <v>305409171216951.19</v>
      </c>
      <c r="U34">
        <v>302376257073375.63</v>
      </c>
      <c r="V34">
        <v>301074734098709.75</v>
      </c>
      <c r="W34">
        <v>299730435108936.75</v>
      </c>
      <c r="X34">
        <v>295804894909572.38</v>
      </c>
      <c r="Y34">
        <v>291697281841023.31</v>
      </c>
      <c r="Z34">
        <v>283280791721014.06</v>
      </c>
      <c r="AA34">
        <v>275439018821469.84</v>
      </c>
      <c r="AB34">
        <v>268884906916548.19</v>
      </c>
      <c r="AC34">
        <v>261620717358405</v>
      </c>
      <c r="AD34">
        <v>254350588729131.03</v>
      </c>
      <c r="AE34">
        <v>245319148758205.47</v>
      </c>
      <c r="AF34">
        <v>237001142544557.78</v>
      </c>
      <c r="AG34">
        <v>228205072006860.59</v>
      </c>
      <c r="AH34">
        <v>219113922794653.53</v>
      </c>
      <c r="AI34">
        <v>210959893435433.38</v>
      </c>
      <c r="AJ34">
        <v>202597013627959.13</v>
      </c>
      <c r="AK34">
        <v>194241735853350.59</v>
      </c>
      <c r="AL34">
        <v>186169298345059.09</v>
      </c>
      <c r="AM34">
        <v>178302974251110.59</v>
      </c>
      <c r="AN34">
        <v>170421254267102.78</v>
      </c>
      <c r="AO34">
        <v>162749577166451.78</v>
      </c>
      <c r="AP34">
        <v>155247406116677.66</v>
      </c>
      <c r="AQ34">
        <v>147855835623252.34</v>
      </c>
      <c r="AR34">
        <v>140599234249546.77</v>
      </c>
    </row>
    <row r="35" spans="1:44" x14ac:dyDescent="0.35">
      <c r="A35" t="s">
        <v>18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8151275006315.5</v>
      </c>
      <c r="M35">
        <v>21822107610564.75</v>
      </c>
      <c r="N35">
        <v>53077362474332</v>
      </c>
      <c r="O35">
        <v>29820030600552.625</v>
      </c>
      <c r="P35">
        <v>12369825447959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5">
      <c r="A36" t="s">
        <v>18</v>
      </c>
      <c r="B36" t="s">
        <v>106</v>
      </c>
      <c r="C36">
        <v>1712966365515562.5</v>
      </c>
      <c r="D36">
        <v>1769081115424135</v>
      </c>
      <c r="E36">
        <v>1874078529543863</v>
      </c>
      <c r="F36">
        <v>1939545221774846</v>
      </c>
      <c r="G36">
        <v>1994233940751307</v>
      </c>
      <c r="H36">
        <v>2090153497890359.5</v>
      </c>
      <c r="I36">
        <v>2156505443979577.5</v>
      </c>
      <c r="J36">
        <v>2273333707787994</v>
      </c>
      <c r="K36">
        <v>2326192836335353.5</v>
      </c>
      <c r="L36">
        <v>2447431710427877</v>
      </c>
      <c r="M36">
        <v>2497269662059650</v>
      </c>
      <c r="N36">
        <v>2666355580236087.5</v>
      </c>
      <c r="O36">
        <v>2523408223147062.5</v>
      </c>
      <c r="P36">
        <v>2405560025509571.5</v>
      </c>
      <c r="Q36">
        <v>2237784569322181.5</v>
      </c>
      <c r="R36">
        <v>2110541453100350</v>
      </c>
      <c r="S36">
        <v>1962455969809078</v>
      </c>
      <c r="T36">
        <v>1782535493362497</v>
      </c>
      <c r="U36">
        <v>1593110396176393</v>
      </c>
      <c r="V36">
        <v>1500919193940290</v>
      </c>
      <c r="W36">
        <v>1431608426525333</v>
      </c>
      <c r="X36">
        <v>1330818719717621</v>
      </c>
      <c r="Y36">
        <v>1141822474574639</v>
      </c>
      <c r="Z36">
        <v>862714166286987</v>
      </c>
      <c r="AA36">
        <v>602562346543896</v>
      </c>
      <c r="AB36">
        <v>377614662477773</v>
      </c>
      <c r="AC36">
        <v>140938675572229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 t="s">
        <v>18</v>
      </c>
      <c r="B37" t="s">
        <v>108</v>
      </c>
      <c r="C37">
        <v>71973667952812.234</v>
      </c>
      <c r="D37">
        <v>75983152570492.938</v>
      </c>
      <c r="E37">
        <v>79594727108399.563</v>
      </c>
      <c r="F37">
        <v>82583755954631.078</v>
      </c>
      <c r="G37">
        <v>85354235037969.797</v>
      </c>
      <c r="H37">
        <v>89053946614655.25</v>
      </c>
      <c r="I37">
        <v>91807895397954.156</v>
      </c>
      <c r="J37">
        <v>95198985298855.563</v>
      </c>
      <c r="K37">
        <v>97325461928975.156</v>
      </c>
      <c r="L37">
        <v>100281835629004.92</v>
      </c>
      <c r="M37">
        <v>101779834131270.14</v>
      </c>
      <c r="N37">
        <v>104786838189576.98</v>
      </c>
      <c r="O37">
        <v>103561243329250.59</v>
      </c>
      <c r="P37">
        <v>102698896342944.25</v>
      </c>
      <c r="Q37">
        <v>101072243937216</v>
      </c>
      <c r="R37">
        <v>100089733826829.95</v>
      </c>
      <c r="S37">
        <v>98843032391443.234</v>
      </c>
      <c r="T37">
        <v>97202731365834.609</v>
      </c>
      <c r="U37">
        <v>96117691355012.375</v>
      </c>
      <c r="V37">
        <v>96015673645974.172</v>
      </c>
      <c r="W37">
        <v>96383642820758.203</v>
      </c>
      <c r="X37">
        <v>96449716524138.234</v>
      </c>
      <c r="Y37">
        <v>94513995669955.906</v>
      </c>
      <c r="Z37">
        <v>91251254688968.516</v>
      </c>
      <c r="AA37">
        <v>88221597784002.969</v>
      </c>
      <c r="AB37">
        <v>85620853934170.203</v>
      </c>
      <c r="AC37">
        <v>82782802407398.844</v>
      </c>
      <c r="AD37">
        <v>79908772868631.234</v>
      </c>
      <c r="AE37">
        <v>76431069282159.359</v>
      </c>
      <c r="AF37">
        <v>73113036424347.922</v>
      </c>
      <c r="AG37">
        <v>69576098953902.664</v>
      </c>
      <c r="AH37">
        <v>65880236309969.141</v>
      </c>
      <c r="AI37">
        <v>62711469368745.742</v>
      </c>
      <c r="AJ37">
        <v>59357588935918.547</v>
      </c>
      <c r="AK37">
        <v>56042244780078.516</v>
      </c>
      <c r="AL37">
        <v>52861481324405.609</v>
      </c>
      <c r="AM37">
        <v>49778555479495.82</v>
      </c>
      <c r="AN37">
        <v>46672580708316.469</v>
      </c>
      <c r="AO37">
        <v>43682708231117.516</v>
      </c>
      <c r="AP37">
        <v>40765557274750.195</v>
      </c>
      <c r="AQ37">
        <v>37899628131437.953</v>
      </c>
      <c r="AR37">
        <v>35097620737826.211</v>
      </c>
    </row>
    <row r="38" spans="1:44" x14ac:dyDescent="0.35">
      <c r="A38" t="s">
        <v>18</v>
      </c>
      <c r="B38" t="s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5">
      <c r="A39" t="s">
        <v>18</v>
      </c>
      <c r="B39" t="s">
        <v>112</v>
      </c>
      <c r="C39">
        <v>4709186957561066</v>
      </c>
      <c r="D39">
        <v>4473286172409665</v>
      </c>
      <c r="E39">
        <v>4393009106375045.5</v>
      </c>
      <c r="F39">
        <v>4357237236336424.5</v>
      </c>
      <c r="G39">
        <v>4358234660567422</v>
      </c>
      <c r="H39">
        <v>4319566428298487.5</v>
      </c>
      <c r="I39">
        <v>4297098835943152</v>
      </c>
      <c r="J39">
        <v>4304705178223978.5</v>
      </c>
      <c r="K39">
        <v>4378754900010598</v>
      </c>
      <c r="L39">
        <v>4433305447857837</v>
      </c>
      <c r="M39">
        <v>4537872162820370</v>
      </c>
      <c r="N39">
        <v>4447295075586077</v>
      </c>
      <c r="O39">
        <v>4342440386512109.5</v>
      </c>
      <c r="P39">
        <v>4170543321383282.5</v>
      </c>
      <c r="Q39">
        <v>4163855732068475.5</v>
      </c>
      <c r="R39">
        <v>4131024533095341.5</v>
      </c>
      <c r="S39">
        <v>4105566975658917</v>
      </c>
      <c r="T39">
        <v>4087810556720861.5</v>
      </c>
      <c r="U39">
        <v>4078457996123442.5</v>
      </c>
      <c r="V39">
        <v>4039712155302355.5</v>
      </c>
      <c r="W39">
        <v>3989220358590766</v>
      </c>
      <c r="X39">
        <v>3948546303663192</v>
      </c>
      <c r="Y39">
        <v>3889601875338996.5</v>
      </c>
      <c r="Z39">
        <v>3817737464078569</v>
      </c>
      <c r="AA39">
        <v>3743919685364946.5</v>
      </c>
      <c r="AB39">
        <v>3644254926110032.5</v>
      </c>
      <c r="AC39">
        <v>3545238974906656.5</v>
      </c>
      <c r="AD39">
        <v>3431639943947385</v>
      </c>
      <c r="AE39">
        <v>3393787104732996</v>
      </c>
      <c r="AF39">
        <v>3363450945350830.5</v>
      </c>
      <c r="AG39">
        <v>3326723870444960.5</v>
      </c>
      <c r="AH39">
        <v>3287392813667521.5</v>
      </c>
      <c r="AI39">
        <v>3252300823863946.5</v>
      </c>
      <c r="AJ39">
        <v>3215316113150519.5</v>
      </c>
      <c r="AK39">
        <v>3176215018632308</v>
      </c>
      <c r="AL39">
        <v>3138002001386601</v>
      </c>
      <c r="AM39">
        <v>3099673711125490</v>
      </c>
      <c r="AN39">
        <v>3059833842083461</v>
      </c>
      <c r="AO39">
        <v>3019854366200967.5</v>
      </c>
      <c r="AP39">
        <v>2979705972193306</v>
      </c>
      <c r="AQ39">
        <v>2938740161161550.5</v>
      </c>
      <c r="AR39">
        <v>2897205704424631</v>
      </c>
    </row>
    <row r="40" spans="1:44" x14ac:dyDescent="0.35">
      <c r="A40" t="s">
        <v>18</v>
      </c>
      <c r="B40" t="s">
        <v>59</v>
      </c>
      <c r="C40">
        <v>1.5906634494618018E+16</v>
      </c>
      <c r="D40">
        <v>1.5467237790005808E+16</v>
      </c>
      <c r="E40">
        <v>1.5444460644217362E+16</v>
      </c>
      <c r="F40">
        <v>1.5459112948710204E+16</v>
      </c>
      <c r="G40">
        <v>1.5451312359538064E+16</v>
      </c>
      <c r="H40">
        <v>1.5369038137476082E+16</v>
      </c>
      <c r="I40">
        <v>1.5335928028953004E+16</v>
      </c>
      <c r="J40">
        <v>1.516088398062099E+16</v>
      </c>
      <c r="K40">
        <v>1.5025363572278612E+16</v>
      </c>
      <c r="L40">
        <v>1.4757402695914872E+16</v>
      </c>
      <c r="M40">
        <v>1.457497835894816E+16</v>
      </c>
      <c r="N40">
        <v>1.4333733928549304E+16</v>
      </c>
      <c r="O40">
        <v>1.402941479612861E+16</v>
      </c>
      <c r="P40">
        <v>1.3735813099524324E+16</v>
      </c>
      <c r="Q40">
        <v>1.3377651688697794E+16</v>
      </c>
      <c r="R40">
        <v>1.2961419970076308E+16</v>
      </c>
      <c r="S40">
        <v>1.2582696654281382E+16</v>
      </c>
      <c r="T40">
        <v>1.226106734471433E+16</v>
      </c>
      <c r="U40">
        <v>1.1915666504564212E+16</v>
      </c>
      <c r="V40">
        <v>1.1440934096595354E+16</v>
      </c>
      <c r="W40">
        <v>1.0951427098964816E+16</v>
      </c>
      <c r="X40">
        <v>1.0517669308520164E+16</v>
      </c>
      <c r="Y40">
        <v>1.0162488241810458E+16</v>
      </c>
      <c r="Z40">
        <v>9996965575920858</v>
      </c>
      <c r="AA40">
        <v>9788421999621362</v>
      </c>
      <c r="AB40">
        <v>9520031898927098</v>
      </c>
      <c r="AC40">
        <v>9269217901415036</v>
      </c>
      <c r="AD40">
        <v>9015636304462964</v>
      </c>
      <c r="AE40">
        <v>8754106886102815</v>
      </c>
      <c r="AF40">
        <v>8488138996918324</v>
      </c>
      <c r="AG40">
        <v>8219408427892590</v>
      </c>
      <c r="AH40">
        <v>7947895429703289</v>
      </c>
      <c r="AI40">
        <v>7695544323735411</v>
      </c>
      <c r="AJ40">
        <v>7436148956901234</v>
      </c>
      <c r="AK40">
        <v>7181771457233539</v>
      </c>
      <c r="AL40">
        <v>6932683263217832</v>
      </c>
      <c r="AM40">
        <v>6688027974321955</v>
      </c>
      <c r="AN40">
        <v>6444262115492529</v>
      </c>
      <c r="AO40">
        <v>6206268120034574</v>
      </c>
      <c r="AP40">
        <v>5971779546268089</v>
      </c>
      <c r="AQ40">
        <v>5740708598620794</v>
      </c>
      <c r="AR40">
        <v>5513417410263075</v>
      </c>
    </row>
    <row r="41" spans="1:44" x14ac:dyDescent="0.35">
      <c r="A41" t="s">
        <v>18</v>
      </c>
      <c r="B41" t="s">
        <v>84</v>
      </c>
      <c r="C41">
        <v>671279600102696.13</v>
      </c>
      <c r="D41">
        <v>679014019707871.75</v>
      </c>
      <c r="E41">
        <v>688436870274195.38</v>
      </c>
      <c r="F41">
        <v>692366675178954</v>
      </c>
      <c r="G41">
        <v>695362910742935.13</v>
      </c>
      <c r="H41">
        <v>707316752043041.75</v>
      </c>
      <c r="I41">
        <v>713700451762640.88</v>
      </c>
      <c r="J41">
        <v>727543139517778.88</v>
      </c>
      <c r="K41">
        <v>734737231664447</v>
      </c>
      <c r="L41">
        <v>751694781232783.38</v>
      </c>
      <c r="M41">
        <v>761657205895754.63</v>
      </c>
      <c r="N41">
        <v>787359789706258.38</v>
      </c>
      <c r="O41">
        <v>769956198466862.5</v>
      </c>
      <c r="P41">
        <v>756103813190719.38</v>
      </c>
      <c r="Q41">
        <v>737117659154429.13</v>
      </c>
      <c r="R41">
        <v>722957116469038</v>
      </c>
      <c r="S41">
        <v>706634602381285</v>
      </c>
      <c r="T41">
        <v>686967986339409.25</v>
      </c>
      <c r="U41">
        <v>670395666408148.25</v>
      </c>
      <c r="V41">
        <v>659454961015156</v>
      </c>
      <c r="W41">
        <v>650137290445586.88</v>
      </c>
      <c r="X41">
        <v>636976720437333</v>
      </c>
      <c r="Y41">
        <v>621639973854324.25</v>
      </c>
      <c r="Z41">
        <v>598635527525218.13</v>
      </c>
      <c r="AA41">
        <v>578326232713813.63</v>
      </c>
      <c r="AB41">
        <v>562077404299045.69</v>
      </c>
      <c r="AC41">
        <v>545615074587255.69</v>
      </c>
      <c r="AD41">
        <v>530349490754463.63</v>
      </c>
      <c r="AE41">
        <v>512558029580373.25</v>
      </c>
      <c r="AF41">
        <v>497344843417412.94</v>
      </c>
      <c r="AG41">
        <v>482170568109373.06</v>
      </c>
      <c r="AH41">
        <v>467371286308619.94</v>
      </c>
      <c r="AI41">
        <v>451758600326457.5</v>
      </c>
      <c r="AJ41">
        <v>437446028092036.44</v>
      </c>
      <c r="AK41">
        <v>422857068207741.38</v>
      </c>
      <c r="AL41">
        <v>408464528089477.19</v>
      </c>
      <c r="AM41">
        <v>394276175556370.44</v>
      </c>
      <c r="AN41">
        <v>380490586850725.63</v>
      </c>
      <c r="AO41">
        <v>366687715163492.88</v>
      </c>
      <c r="AP41">
        <v>353192373962923.25</v>
      </c>
      <c r="AQ41">
        <v>339919462073143.63</v>
      </c>
      <c r="AR41">
        <v>326854608073482.94</v>
      </c>
    </row>
    <row r="42" spans="1:44" x14ac:dyDescent="0.35">
      <c r="A42" t="s">
        <v>18</v>
      </c>
      <c r="B42" t="s">
        <v>116</v>
      </c>
      <c r="C42">
        <v>216513476716765.34</v>
      </c>
      <c r="D42">
        <v>219166057171119.34</v>
      </c>
      <c r="E42">
        <v>231716544659648.25</v>
      </c>
      <c r="F42">
        <v>242546503859581.59</v>
      </c>
      <c r="G42">
        <v>253057504538909.44</v>
      </c>
      <c r="H42">
        <v>266913874736878.81</v>
      </c>
      <c r="I42">
        <v>278767998766469.13</v>
      </c>
      <c r="J42">
        <v>293627299841069.63</v>
      </c>
      <c r="K42">
        <v>305874252807986.38</v>
      </c>
      <c r="L42">
        <v>322262501294393.75</v>
      </c>
      <c r="M42">
        <v>335730593520858.69</v>
      </c>
      <c r="N42">
        <v>356282590564556.63</v>
      </c>
      <c r="O42">
        <v>357954826313202.25</v>
      </c>
      <c r="P42">
        <v>360425605012680.75</v>
      </c>
      <c r="Q42">
        <v>359551575821033.5</v>
      </c>
      <c r="R42">
        <v>360105333524651.56</v>
      </c>
      <c r="S42">
        <v>358664261618710.81</v>
      </c>
      <c r="T42">
        <v>354541250331624.88</v>
      </c>
      <c r="U42">
        <v>351020422295167.75</v>
      </c>
      <c r="V42">
        <v>349509519459687.5</v>
      </c>
      <c r="W42">
        <v>347948959104690.56</v>
      </c>
      <c r="X42">
        <v>343391905611620.94</v>
      </c>
      <c r="Y42">
        <v>338623488646933.94</v>
      </c>
      <c r="Z42">
        <v>328853012800836.63</v>
      </c>
      <c r="AA42">
        <v>319749710638878.69</v>
      </c>
      <c r="AB42">
        <v>312141219314518.13</v>
      </c>
      <c r="AC42">
        <v>303708418039010.5</v>
      </c>
      <c r="AD42">
        <v>295268722256386.06</v>
      </c>
      <c r="AE42">
        <v>284784367753120.81</v>
      </c>
      <c r="AF42">
        <v>275128219211471.53</v>
      </c>
      <c r="AG42">
        <v>264917098720184.69</v>
      </c>
      <c r="AH42">
        <v>254363429372915.38</v>
      </c>
      <c r="AI42">
        <v>244897637128563.44</v>
      </c>
      <c r="AJ42">
        <v>235189396044973.81</v>
      </c>
      <c r="AK42">
        <v>225489979955815.06</v>
      </c>
      <c r="AL42">
        <v>216118905485427.84</v>
      </c>
      <c r="AM42">
        <v>206987102505613.03</v>
      </c>
      <c r="AN42">
        <v>197837426853244.38</v>
      </c>
      <c r="AO42">
        <v>188931584305795.63</v>
      </c>
      <c r="AP42">
        <v>180222516750327.22</v>
      </c>
      <c r="AQ42">
        <v>171641842390708.47</v>
      </c>
      <c r="AR42">
        <v>163217850033373.59</v>
      </c>
    </row>
    <row r="43" spans="1:44" x14ac:dyDescent="0.35">
      <c r="A43" t="s">
        <v>18</v>
      </c>
      <c r="B43" t="s">
        <v>118</v>
      </c>
      <c r="C43">
        <v>7560139257735.709</v>
      </c>
      <c r="D43">
        <v>7652761102488.1152</v>
      </c>
      <c r="E43">
        <v>8090994484560.083</v>
      </c>
      <c r="F43">
        <v>8469151082240.1396</v>
      </c>
      <c r="G43">
        <v>8836170401678.7422</v>
      </c>
      <c r="H43">
        <v>9320002123804.8672</v>
      </c>
      <c r="I43">
        <v>9733920138522.3066</v>
      </c>
      <c r="J43">
        <v>10252771838195.295</v>
      </c>
      <c r="K43">
        <v>10680406511643.133</v>
      </c>
      <c r="L43">
        <v>11252645443955.387</v>
      </c>
      <c r="M43">
        <v>11722919416329.404</v>
      </c>
      <c r="N43">
        <v>12440546614557.746</v>
      </c>
      <c r="O43">
        <v>12498937137509.178</v>
      </c>
      <c r="P43">
        <v>12585210894350.377</v>
      </c>
      <c r="Q43">
        <v>12554691859210.484</v>
      </c>
      <c r="R43">
        <v>12574027770387.379</v>
      </c>
      <c r="S43">
        <v>12523708942873.586</v>
      </c>
      <c r="T43">
        <v>12379743126222.082</v>
      </c>
      <c r="U43">
        <v>12256804126480.387</v>
      </c>
      <c r="V43">
        <v>12204046967829.793</v>
      </c>
      <c r="W43">
        <v>12149555885875.977</v>
      </c>
      <c r="X43">
        <v>11990434340487.713</v>
      </c>
      <c r="Y43">
        <v>11823932481856.797</v>
      </c>
      <c r="Z43">
        <v>11482770540665.172</v>
      </c>
      <c r="AA43">
        <v>11164904728830.838</v>
      </c>
      <c r="AB43">
        <v>10899234181086.195</v>
      </c>
      <c r="AC43">
        <v>10604780676655.854</v>
      </c>
      <c r="AD43">
        <v>10310086432320.045</v>
      </c>
      <c r="AE43">
        <v>9943997534418.123</v>
      </c>
      <c r="AF43">
        <v>9606827632686.1035</v>
      </c>
      <c r="AG43">
        <v>9250279421173.9219</v>
      </c>
      <c r="AH43">
        <v>8881770212623.2363</v>
      </c>
      <c r="AI43">
        <v>8551247103220.1729</v>
      </c>
      <c r="AJ43">
        <v>8212258252952.7305</v>
      </c>
      <c r="AK43">
        <v>7873577550648.4492</v>
      </c>
      <c r="AL43">
        <v>7546361762213.0684</v>
      </c>
      <c r="AM43">
        <v>7227500769130.7314</v>
      </c>
      <c r="AN43">
        <v>6908015704533.4961</v>
      </c>
      <c r="AO43">
        <v>6597044716088.9707</v>
      </c>
      <c r="AP43">
        <v>6292944645632.2686</v>
      </c>
      <c r="AQ43">
        <v>5993327762343.0576</v>
      </c>
      <c r="AR43">
        <v>5699181844530.8848</v>
      </c>
    </row>
    <row r="44" spans="1:44" x14ac:dyDescent="0.35">
      <c r="A44" t="s">
        <v>18</v>
      </c>
      <c r="B44" t="s">
        <v>120</v>
      </c>
      <c r="C44">
        <v>8674321800412.5</v>
      </c>
      <c r="D44">
        <v>8780593875534.4131</v>
      </c>
      <c r="E44">
        <v>9283412309187.6992</v>
      </c>
      <c r="F44">
        <v>9717300086568.1875</v>
      </c>
      <c r="G44">
        <v>10138409218985.457</v>
      </c>
      <c r="H44">
        <v>10693546090396.309</v>
      </c>
      <c r="I44">
        <v>11168465656854.439</v>
      </c>
      <c r="J44">
        <v>11763783607519.076</v>
      </c>
      <c r="K44">
        <v>12254441338023.879</v>
      </c>
      <c r="L44">
        <v>12911014514307.885</v>
      </c>
      <c r="M44">
        <v>13450595550008.582</v>
      </c>
      <c r="N44">
        <v>14273983722890.658</v>
      </c>
      <c r="O44">
        <v>14340979603377.496</v>
      </c>
      <c r="P44">
        <v>14439968035238.102</v>
      </c>
      <c r="Q44">
        <v>14404951228957.629</v>
      </c>
      <c r="R44">
        <v>14427136787997.557</v>
      </c>
      <c r="S44">
        <v>14369402176558.029</v>
      </c>
      <c r="T44">
        <v>14204219264005.652</v>
      </c>
      <c r="U44">
        <v>14063162015028.514</v>
      </c>
      <c r="V44">
        <v>14002629721136.916</v>
      </c>
      <c r="W44">
        <v>13940107965385.342</v>
      </c>
      <c r="X44">
        <v>13757535734501.576</v>
      </c>
      <c r="Y44">
        <v>13566495509858.42</v>
      </c>
      <c r="Z44">
        <v>13175054510815.779</v>
      </c>
      <c r="AA44">
        <v>12810342929824.855</v>
      </c>
      <c r="AB44">
        <v>12505518938431.99</v>
      </c>
      <c r="AC44">
        <v>12167670075386.98</v>
      </c>
      <c r="AD44">
        <v>11829544993169.408</v>
      </c>
      <c r="AE44">
        <v>11409503404026.678</v>
      </c>
      <c r="AF44">
        <v>11022642774965.6</v>
      </c>
      <c r="AG44">
        <v>10613547939727.803</v>
      </c>
      <c r="AH44">
        <v>10190729344407.197</v>
      </c>
      <c r="AI44">
        <v>9811495084866.1035</v>
      </c>
      <c r="AJ44">
        <v>9422547438040.3145</v>
      </c>
      <c r="AK44">
        <v>9033953352769.957</v>
      </c>
      <c r="AL44">
        <v>8658513833695.0439</v>
      </c>
      <c r="AM44">
        <v>8292660405695.748</v>
      </c>
      <c r="AN44">
        <v>7926090933062.5723</v>
      </c>
      <c r="AO44">
        <v>7569290306460.3447</v>
      </c>
      <c r="AP44">
        <v>7220373205764.1191</v>
      </c>
      <c r="AQ44">
        <v>6876600006106.791</v>
      </c>
      <c r="AR44">
        <v>6539104060543.3496</v>
      </c>
    </row>
    <row r="45" spans="1:44" x14ac:dyDescent="0.35">
      <c r="A45" t="s">
        <v>18</v>
      </c>
      <c r="B45" t="s">
        <v>122</v>
      </c>
      <c r="C45">
        <v>131117958405813.31</v>
      </c>
      <c r="D45">
        <v>132724329237579.33</v>
      </c>
      <c r="E45">
        <v>140324753568884.67</v>
      </c>
      <c r="F45">
        <v>146883246654149.34</v>
      </c>
      <c r="G45">
        <v>153248582294103.34</v>
      </c>
      <c r="H45">
        <v>161639833493905.5</v>
      </c>
      <c r="I45">
        <v>168818548486702.19</v>
      </c>
      <c r="J45">
        <v>177817162567375.03</v>
      </c>
      <c r="K45">
        <v>185233770041720.78</v>
      </c>
      <c r="L45">
        <v>195158296292785.78</v>
      </c>
      <c r="M45">
        <v>203314411021225.47</v>
      </c>
      <c r="N45">
        <v>215760453338753.56</v>
      </c>
      <c r="O45">
        <v>216773139203211.09</v>
      </c>
      <c r="P45">
        <v>218269413077986.97</v>
      </c>
      <c r="Q45">
        <v>217740111507785.94</v>
      </c>
      <c r="R45">
        <v>218075460515390.03</v>
      </c>
      <c r="S45">
        <v>217202764694842.59</v>
      </c>
      <c r="T45">
        <v>214705918629440.22</v>
      </c>
      <c r="U45">
        <v>212573747500702.13</v>
      </c>
      <c r="V45">
        <v>211658762908787.41</v>
      </c>
      <c r="W45">
        <v>210713706320074.78</v>
      </c>
      <c r="X45">
        <v>207954009513122.59</v>
      </c>
      <c r="Y45">
        <v>205066313528935.44</v>
      </c>
      <c r="Z45">
        <v>199149430824818.78</v>
      </c>
      <c r="AA45">
        <v>193636580482534.66</v>
      </c>
      <c r="AB45">
        <v>189028969611717.88</v>
      </c>
      <c r="AC45">
        <v>183922166544983.56</v>
      </c>
      <c r="AD45">
        <v>178811188247630.38</v>
      </c>
      <c r="AE45">
        <v>172461989211538.72</v>
      </c>
      <c r="AF45">
        <v>166614341748463.78</v>
      </c>
      <c r="AG45">
        <v>160430609944993.94</v>
      </c>
      <c r="AH45">
        <v>154039434672730.53</v>
      </c>
      <c r="AI45">
        <v>148307064694688.13</v>
      </c>
      <c r="AJ45">
        <v>142427870614509.56</v>
      </c>
      <c r="AK45">
        <v>136554020844858.27</v>
      </c>
      <c r="AL45">
        <v>130879010811955.88</v>
      </c>
      <c r="AM45">
        <v>125348900717036.64</v>
      </c>
      <c r="AN45">
        <v>119807967146498.47</v>
      </c>
      <c r="AO45">
        <v>114414695972747.67</v>
      </c>
      <c r="AP45">
        <v>109140589368355.72</v>
      </c>
      <c r="AQ45">
        <v>103944236139731.16</v>
      </c>
      <c r="AR45">
        <v>98842767647933.25</v>
      </c>
    </row>
    <row r="46" spans="1:44" x14ac:dyDescent="0.35">
      <c r="A46" t="s">
        <v>18</v>
      </c>
      <c r="B46" t="s">
        <v>124</v>
      </c>
      <c r="C46">
        <v>19072431527166.207</v>
      </c>
      <c r="D46">
        <v>19306094391266.57</v>
      </c>
      <c r="E46">
        <v>20411652885302.746</v>
      </c>
      <c r="F46">
        <v>21365651954621.363</v>
      </c>
      <c r="G46">
        <v>22291554322355.848</v>
      </c>
      <c r="H46">
        <v>23512146572886.059</v>
      </c>
      <c r="I46">
        <v>24556363183774.699</v>
      </c>
      <c r="J46">
        <v>25865302500552.672</v>
      </c>
      <c r="K46">
        <v>26944122975933.535</v>
      </c>
      <c r="L46">
        <v>28387745570919.031</v>
      </c>
      <c r="M46">
        <v>29574134846478.258</v>
      </c>
      <c r="N46">
        <v>31384537424213.504</v>
      </c>
      <c r="O46">
        <v>31531842812760.035</v>
      </c>
      <c r="P46">
        <v>31749490962331.016</v>
      </c>
      <c r="Q46">
        <v>31672498702249.934</v>
      </c>
      <c r="R46">
        <v>31721278602905.781</v>
      </c>
      <c r="S46">
        <v>31594336180343.641</v>
      </c>
      <c r="T46">
        <v>31231144698450.113</v>
      </c>
      <c r="U46">
        <v>30920998869827.633</v>
      </c>
      <c r="V46">
        <v>30787905118293.664</v>
      </c>
      <c r="W46">
        <v>30650437091055.68</v>
      </c>
      <c r="X46">
        <v>30249011313639.055</v>
      </c>
      <c r="Y46">
        <v>29828966762920.668</v>
      </c>
      <c r="Z46">
        <v>28968296404713.379</v>
      </c>
      <c r="AA46">
        <v>28166396634833.594</v>
      </c>
      <c r="AB46">
        <v>27496173090279.207</v>
      </c>
      <c r="AC46">
        <v>26753336998280.578</v>
      </c>
      <c r="AD46">
        <v>26009893576812.695</v>
      </c>
      <c r="AE46">
        <v>25086338441112.543</v>
      </c>
      <c r="AF46">
        <v>24235739048088.754</v>
      </c>
      <c r="AG46">
        <v>23336252792826.789</v>
      </c>
      <c r="AH46">
        <v>22406591789556.039</v>
      </c>
      <c r="AI46">
        <v>21572760671196.055</v>
      </c>
      <c r="AJ46">
        <v>20717572504049.117</v>
      </c>
      <c r="AK46">
        <v>19863161720853.398</v>
      </c>
      <c r="AL46">
        <v>19037674185930.789</v>
      </c>
      <c r="AM46">
        <v>18233263810682.23</v>
      </c>
      <c r="AN46">
        <v>17427279051572.453</v>
      </c>
      <c r="AO46">
        <v>16642773279674.664</v>
      </c>
      <c r="AP46">
        <v>15875601198121.246</v>
      </c>
      <c r="AQ46">
        <v>15119739130492.006</v>
      </c>
      <c r="AR46">
        <v>14377679006304.691</v>
      </c>
    </row>
    <row r="47" spans="1:44" x14ac:dyDescent="0.35">
      <c r="A47" t="s">
        <v>18</v>
      </c>
      <c r="B47" t="s">
        <v>126</v>
      </c>
      <c r="C47">
        <v>12516771655555.121</v>
      </c>
      <c r="D47">
        <v>12670118894482.75</v>
      </c>
      <c r="E47">
        <v>13395669970757.412</v>
      </c>
      <c r="F47">
        <v>14021756292958.379</v>
      </c>
      <c r="G47">
        <v>14629403435157.469</v>
      </c>
      <c r="H47">
        <v>15430448360271.781</v>
      </c>
      <c r="I47">
        <v>16115742254698.086</v>
      </c>
      <c r="J47">
        <v>16974767204702.586</v>
      </c>
      <c r="K47">
        <v>17682770771444.766</v>
      </c>
      <c r="L47">
        <v>18630185072159.164</v>
      </c>
      <c r="M47">
        <v>19408783418973.133</v>
      </c>
      <c r="N47">
        <v>20596906477003.973</v>
      </c>
      <c r="O47">
        <v>20693579410889.906</v>
      </c>
      <c r="P47">
        <v>20836416583253.258</v>
      </c>
      <c r="Q47">
        <v>20785888440718.977</v>
      </c>
      <c r="R47">
        <v>20817901499831.039</v>
      </c>
      <c r="S47">
        <v>20734592283890.215</v>
      </c>
      <c r="T47">
        <v>20496238572166.113</v>
      </c>
      <c r="U47">
        <v>20292697428958.387</v>
      </c>
      <c r="V47">
        <v>20205351245837.527</v>
      </c>
      <c r="W47">
        <v>20115134332255.918</v>
      </c>
      <c r="X47">
        <v>19851688384872.609</v>
      </c>
      <c r="Y47">
        <v>19576023390662.844</v>
      </c>
      <c r="Z47">
        <v>19011186425379.16</v>
      </c>
      <c r="AA47">
        <v>18484919163864.508</v>
      </c>
      <c r="AB47">
        <v>18045067797591.941</v>
      </c>
      <c r="AC47">
        <v>17557562587372.254</v>
      </c>
      <c r="AD47">
        <v>17069658801633.996</v>
      </c>
      <c r="AE47">
        <v>16463552090572.617</v>
      </c>
      <c r="AF47">
        <v>15905324454119.047</v>
      </c>
      <c r="AG47">
        <v>15315013562275.611</v>
      </c>
      <c r="AH47">
        <v>14704899719243.074</v>
      </c>
      <c r="AI47">
        <v>14157676692491.465</v>
      </c>
      <c r="AJ47">
        <v>13596437555496.057</v>
      </c>
      <c r="AK47">
        <v>13035708596628.418</v>
      </c>
      <c r="AL47">
        <v>12493961260195.723</v>
      </c>
      <c r="AM47">
        <v>11966046349608.471</v>
      </c>
      <c r="AN47">
        <v>11437098209290.771</v>
      </c>
      <c r="AO47">
        <v>10922246204431.084</v>
      </c>
      <c r="AP47">
        <v>10418769877794.693</v>
      </c>
      <c r="AQ47">
        <v>9922716037458.1348</v>
      </c>
      <c r="AR47">
        <v>9435720075988.0566</v>
      </c>
    </row>
    <row r="48" spans="1:44" x14ac:dyDescent="0.35">
      <c r="A48" t="s">
        <v>18</v>
      </c>
      <c r="B48" t="s">
        <v>128</v>
      </c>
      <c r="C48">
        <v>162299410012926.19</v>
      </c>
      <c r="D48">
        <v>164287795444086.47</v>
      </c>
      <c r="E48">
        <v>173695693491132.75</v>
      </c>
      <c r="F48">
        <v>181813876318673.75</v>
      </c>
      <c r="G48">
        <v>189692966501738.91</v>
      </c>
      <c r="H48">
        <v>200079759703498.91</v>
      </c>
      <c r="I48">
        <v>208965660781792.31</v>
      </c>
      <c r="J48">
        <v>220104255174080.09</v>
      </c>
      <c r="K48">
        <v>229284622470970.56</v>
      </c>
      <c r="L48">
        <v>241569322254202.06</v>
      </c>
      <c r="M48">
        <v>251665060660427.97</v>
      </c>
      <c r="N48">
        <v>267070923821283.56</v>
      </c>
      <c r="O48">
        <v>268324438750346.13</v>
      </c>
      <c r="P48">
        <v>270176544823735.94</v>
      </c>
      <c r="Q48">
        <v>269521368876771.72</v>
      </c>
      <c r="R48">
        <v>269936467973373.88</v>
      </c>
      <c r="S48">
        <v>268856234430099.59</v>
      </c>
      <c r="T48">
        <v>265765607881037.03</v>
      </c>
      <c r="U48">
        <v>263126380421669.84</v>
      </c>
      <c r="V48">
        <v>261993801320803.53</v>
      </c>
      <c r="W48">
        <v>260823998735087.81</v>
      </c>
      <c r="X48">
        <v>257408012328430.69</v>
      </c>
      <c r="Y48">
        <v>253833586977177.72</v>
      </c>
      <c r="Z48">
        <v>246509597314208.34</v>
      </c>
      <c r="AA48">
        <v>239685723842406.31</v>
      </c>
      <c r="AB48">
        <v>233982366842381.88</v>
      </c>
      <c r="AC48">
        <v>227661103646550.72</v>
      </c>
      <c r="AD48">
        <v>221334672299275.31</v>
      </c>
      <c r="AE48">
        <v>213475556201517.09</v>
      </c>
      <c r="AF48">
        <v>206237266765349.63</v>
      </c>
      <c r="AG48">
        <v>198582968028672.34</v>
      </c>
      <c r="AH48">
        <v>190671893233203.59</v>
      </c>
      <c r="AI48">
        <v>183576295675678.22</v>
      </c>
      <c r="AJ48">
        <v>176298957451639.59</v>
      </c>
      <c r="AK48">
        <v>169028234480431.5</v>
      </c>
      <c r="AL48">
        <v>162003637763429.81</v>
      </c>
      <c r="AM48">
        <v>155158399959055.84</v>
      </c>
      <c r="AN48">
        <v>148299764724392.34</v>
      </c>
      <c r="AO48">
        <v>141623907807596.78</v>
      </c>
      <c r="AP48">
        <v>135095554249891.27</v>
      </c>
      <c r="AQ48">
        <v>128663444770161.17</v>
      </c>
      <c r="AR48">
        <v>122348784776328.52</v>
      </c>
    </row>
    <row r="49" spans="1:44" x14ac:dyDescent="0.35">
      <c r="A49" t="s">
        <v>18</v>
      </c>
      <c r="B49" t="s">
        <v>81</v>
      </c>
      <c r="C49">
        <v>24031343977528.313</v>
      </c>
      <c r="D49">
        <v>24363190956538.785</v>
      </c>
      <c r="E49">
        <v>25965804913970.59</v>
      </c>
      <c r="F49">
        <v>27338136389849.863</v>
      </c>
      <c r="G49">
        <v>29010520167066.324</v>
      </c>
      <c r="H49">
        <v>31235206698456.621</v>
      </c>
      <c r="I49">
        <v>33293804454981.875</v>
      </c>
      <c r="J49">
        <v>35795620264930.156</v>
      </c>
      <c r="K49">
        <v>37939039168459.43</v>
      </c>
      <c r="L49">
        <v>40751480181252.234</v>
      </c>
      <c r="M49">
        <v>43283996548796.656</v>
      </c>
      <c r="N49">
        <v>47067963800817.234</v>
      </c>
      <c r="O49">
        <v>47604728876511.406</v>
      </c>
      <c r="P49">
        <v>48413750753166.195</v>
      </c>
      <c r="Q49">
        <v>48850113568191.477</v>
      </c>
      <c r="R49">
        <v>49653063341883.484</v>
      </c>
      <c r="S49">
        <v>50301508645434.586</v>
      </c>
      <c r="T49">
        <v>50506279379056.313</v>
      </c>
      <c r="U49">
        <v>50957646253120.203</v>
      </c>
      <c r="V49">
        <v>51945392063791.656</v>
      </c>
      <c r="W49">
        <v>53179656783110.266</v>
      </c>
      <c r="X49">
        <v>54167262088675.586</v>
      </c>
      <c r="Y49">
        <v>55090885106602.484</v>
      </c>
      <c r="Z49">
        <v>54979232728183.086</v>
      </c>
      <c r="AA49">
        <v>54637707075196.805</v>
      </c>
      <c r="AB49">
        <v>55383928461299.102</v>
      </c>
      <c r="AC49">
        <v>56416017499489.047</v>
      </c>
      <c r="AD49">
        <v>58479804747623.914</v>
      </c>
      <c r="AE49">
        <v>60162880165906.844</v>
      </c>
      <c r="AF49">
        <v>60763322010296.648</v>
      </c>
      <c r="AG49">
        <v>61293681719274.836</v>
      </c>
      <c r="AH49">
        <v>61794599721076.336</v>
      </c>
      <c r="AI49">
        <v>62664002422476.867</v>
      </c>
      <c r="AJ49">
        <v>63000097782770.422</v>
      </c>
      <c r="AK49">
        <v>63503370207269.977</v>
      </c>
      <c r="AL49">
        <v>63981313136036.547</v>
      </c>
      <c r="AM49">
        <v>64394978797970.07</v>
      </c>
      <c r="AN49">
        <v>64686590068999.148</v>
      </c>
      <c r="AO49">
        <v>65031655457131.211</v>
      </c>
      <c r="AP49">
        <v>65287021255457.961</v>
      </c>
      <c r="AQ49">
        <v>65488980324976.961</v>
      </c>
      <c r="AR49">
        <v>65650765059681.844</v>
      </c>
    </row>
    <row r="50" spans="1:44" x14ac:dyDescent="0.35">
      <c r="A50" t="s">
        <v>18</v>
      </c>
      <c r="B50" t="s">
        <v>131</v>
      </c>
      <c r="C50">
        <v>32202220401159.656</v>
      </c>
      <c r="D50">
        <v>32326648473957.469</v>
      </c>
      <c r="E50">
        <v>33200737123322.863</v>
      </c>
      <c r="F50">
        <v>33805578702262.305</v>
      </c>
      <c r="G50">
        <v>34357921975549.16</v>
      </c>
      <c r="H50">
        <v>35352077808105.93</v>
      </c>
      <c r="I50">
        <v>36070591596739.039</v>
      </c>
      <c r="J50">
        <v>37109788534708.789</v>
      </c>
      <c r="K50">
        <v>37814978534646.758</v>
      </c>
      <c r="L50">
        <v>39031315883950.156</v>
      </c>
      <c r="M50">
        <v>39896680317324.242</v>
      </c>
      <c r="N50">
        <v>41605368415957.789</v>
      </c>
      <c r="O50">
        <v>41402975704759.281</v>
      </c>
      <c r="P50">
        <v>41403759376640.023</v>
      </c>
      <c r="Q50">
        <v>41136411250067.867</v>
      </c>
      <c r="R50">
        <v>41153356692700.766</v>
      </c>
      <c r="S50">
        <v>41067166558281.203</v>
      </c>
      <c r="T50">
        <v>40752553875712.758</v>
      </c>
      <c r="U50">
        <v>40637901496377.719</v>
      </c>
      <c r="V50">
        <v>40893921358668.734</v>
      </c>
      <c r="W50">
        <v>41292543742665.289</v>
      </c>
      <c r="X50">
        <v>41488641672427.305</v>
      </c>
      <c r="Y50">
        <v>41486061497447.094</v>
      </c>
      <c r="Z50">
        <v>40976034426034.836</v>
      </c>
      <c r="AA50">
        <v>40644924480316.727</v>
      </c>
      <c r="AB50">
        <v>40604405400612.148</v>
      </c>
      <c r="AC50">
        <v>40560303775259.789</v>
      </c>
      <c r="AD50">
        <v>40577803743162.852</v>
      </c>
      <c r="AE50">
        <v>40411907935559.641</v>
      </c>
      <c r="AF50">
        <v>40458846089147.258</v>
      </c>
      <c r="AG50">
        <v>40524666684716.883</v>
      </c>
      <c r="AH50">
        <v>40639064412315.398</v>
      </c>
      <c r="AI50">
        <v>40536020203479.148</v>
      </c>
      <c r="AJ50">
        <v>40577069301611.758</v>
      </c>
      <c r="AK50">
        <v>40554471025402.039</v>
      </c>
      <c r="AL50">
        <v>40499517502114.719</v>
      </c>
      <c r="AM50">
        <v>40418471549251.531</v>
      </c>
      <c r="AN50">
        <v>40354588168431.391</v>
      </c>
      <c r="AO50">
        <v>40239008816058.016</v>
      </c>
      <c r="AP50">
        <v>40112527793339.43</v>
      </c>
      <c r="AQ50">
        <v>39969774701017.578</v>
      </c>
      <c r="AR50">
        <v>39807031626196.383</v>
      </c>
    </row>
    <row r="51" spans="1:44" x14ac:dyDescent="0.35">
      <c r="A51" t="s">
        <v>18</v>
      </c>
      <c r="B51" t="s">
        <v>80</v>
      </c>
      <c r="C51">
        <v>168301434122508.66</v>
      </c>
      <c r="D51">
        <v>166857742781070.47</v>
      </c>
      <c r="E51">
        <v>169449141258892.47</v>
      </c>
      <c r="F51">
        <v>170590869182121.81</v>
      </c>
      <c r="G51">
        <v>171411223796034.34</v>
      </c>
      <c r="H51">
        <v>174357588241421.59</v>
      </c>
      <c r="I51">
        <v>175857407905346.06</v>
      </c>
      <c r="J51">
        <v>179129643313124.94</v>
      </c>
      <c r="K51">
        <v>180708501860327.25</v>
      </c>
      <c r="L51">
        <v>184640582886365</v>
      </c>
      <c r="M51">
        <v>185493638138391.47</v>
      </c>
      <c r="N51">
        <v>191454588670895.84</v>
      </c>
      <c r="O51">
        <v>188802644927098.59</v>
      </c>
      <c r="P51">
        <v>187084056495722.88</v>
      </c>
      <c r="Q51">
        <v>184163470153338.31</v>
      </c>
      <c r="R51">
        <v>182524534366565.03</v>
      </c>
      <c r="S51">
        <v>180429528183149.75</v>
      </c>
      <c r="T51">
        <v>177559989556120.22</v>
      </c>
      <c r="U51">
        <v>175572440155120.28</v>
      </c>
      <c r="V51">
        <v>175176205901246.84</v>
      </c>
      <c r="W51">
        <v>173612293843991.5</v>
      </c>
      <c r="X51">
        <v>172917740379867.44</v>
      </c>
      <c r="Y51">
        <v>171564852701718.09</v>
      </c>
      <c r="Z51">
        <v>168122755736705.66</v>
      </c>
      <c r="AA51">
        <v>165434852236646.38</v>
      </c>
      <c r="AB51">
        <v>163934571322595.09</v>
      </c>
      <c r="AC51">
        <v>162415248127917.5</v>
      </c>
      <c r="AD51">
        <v>161298730509988.22</v>
      </c>
      <c r="AE51">
        <v>159448579155268.28</v>
      </c>
      <c r="AF51">
        <v>158432608000267.38</v>
      </c>
      <c r="AG51">
        <v>155966727218524.91</v>
      </c>
      <c r="AH51">
        <v>155193690706498.69</v>
      </c>
      <c r="AI51">
        <v>153279280467635.22</v>
      </c>
      <c r="AJ51">
        <v>151700393120816.06</v>
      </c>
      <c r="AK51">
        <v>149982249541084.78</v>
      </c>
      <c r="AL51">
        <v>148481223868393.34</v>
      </c>
      <c r="AM51">
        <v>146624843247472.97</v>
      </c>
      <c r="AN51">
        <v>144958436416124.09</v>
      </c>
      <c r="AO51">
        <v>143200696073726.25</v>
      </c>
      <c r="AP51">
        <v>141426170297853.53</v>
      </c>
      <c r="AQ51">
        <v>139582879978263.31</v>
      </c>
      <c r="AR51">
        <v>137773537774232.94</v>
      </c>
    </row>
    <row r="52" spans="1:44" x14ac:dyDescent="0.35">
      <c r="A52" t="s">
        <v>86</v>
      </c>
      <c r="B52" t="s">
        <v>94</v>
      </c>
      <c r="C52" s="76">
        <v>4914334783400</v>
      </c>
      <c r="D52" s="76">
        <v>5209194870404</v>
      </c>
      <c r="E52" s="76">
        <v>5521746562628.2402</v>
      </c>
      <c r="F52" s="76">
        <v>5853051356385.9355</v>
      </c>
      <c r="G52" s="76">
        <v>6204234437769.0918</v>
      </c>
      <c r="H52" s="76">
        <v>6576488504035.2373</v>
      </c>
      <c r="I52" s="76">
        <v>6971077814277.3516</v>
      </c>
      <c r="J52" s="76">
        <v>7389342483133.9932</v>
      </c>
      <c r="K52" s="76">
        <v>7832703032122.0322</v>
      </c>
      <c r="L52" s="76">
        <v>8302665214049.3545</v>
      </c>
      <c r="M52" s="76">
        <v>8738555137786.9443</v>
      </c>
      <c r="N52" s="76">
        <v>9197329282520.7598</v>
      </c>
      <c r="O52" s="76">
        <v>9680189069853.0977</v>
      </c>
      <c r="P52" s="76">
        <v>10188398996020.385</v>
      </c>
      <c r="Q52" s="76">
        <v>10723289943311.455</v>
      </c>
      <c r="R52" s="76">
        <v>11286262665335.307</v>
      </c>
      <c r="S52" s="76">
        <v>11878791455265.41</v>
      </c>
      <c r="T52" s="76">
        <v>12502428006666.844</v>
      </c>
      <c r="U52" s="76">
        <v>13158805477016.854</v>
      </c>
      <c r="V52" s="76">
        <v>13849642764560.236</v>
      </c>
      <c r="W52" s="76">
        <v>14431327760671.766</v>
      </c>
      <c r="X52" s="76">
        <v>15037443526619.982</v>
      </c>
      <c r="Y52" s="76">
        <v>15669016154738.023</v>
      </c>
      <c r="Z52" s="76">
        <v>16327114833237.021</v>
      </c>
      <c r="AA52" s="76">
        <v>17012853656232.977</v>
      </c>
      <c r="AB52" s="76">
        <v>17727393509794.762</v>
      </c>
      <c r="AC52" s="76">
        <v>18471944037206.141</v>
      </c>
      <c r="AD52" s="76">
        <v>19247765686768.797</v>
      </c>
      <c r="AE52" s="76">
        <v>20056171845613.086</v>
      </c>
      <c r="AF52" s="76">
        <v>20898531063128.836</v>
      </c>
      <c r="AG52" s="76">
        <v>21567284057148.957</v>
      </c>
      <c r="AH52">
        <v>22257437146977.727</v>
      </c>
      <c r="AI52">
        <v>23064574499513.5</v>
      </c>
      <c r="AJ52">
        <v>23781513139971.5</v>
      </c>
      <c r="AK52">
        <v>24492844360163</v>
      </c>
      <c r="AL52">
        <v>25245289620461.5</v>
      </c>
      <c r="AM52">
        <v>25989524195702.75</v>
      </c>
      <c r="AN52">
        <v>26708851925023</v>
      </c>
      <c r="AO52">
        <v>27449011869957</v>
      </c>
      <c r="AP52">
        <v>28189873591506.25</v>
      </c>
      <c r="AQ52">
        <v>28921106925433</v>
      </c>
      <c r="AR52">
        <v>29654929839307.75</v>
      </c>
    </row>
    <row r="53" spans="1:44" x14ac:dyDescent="0.35">
      <c r="A53" t="s">
        <v>86</v>
      </c>
      <c r="B53" t="s">
        <v>79</v>
      </c>
      <c r="C53" s="76">
        <v>43135591703800.641</v>
      </c>
      <c r="D53" s="76">
        <v>37288211226709.516</v>
      </c>
      <c r="E53" s="76">
        <v>39117714563074.906</v>
      </c>
      <c r="F53" s="76">
        <v>40784957323124</v>
      </c>
      <c r="G53" s="76">
        <v>42390924618338.992</v>
      </c>
      <c r="H53" s="76">
        <v>44277095088746.805</v>
      </c>
      <c r="I53" s="76">
        <v>45924619884358.586</v>
      </c>
      <c r="J53" s="76">
        <v>47788700670340.992</v>
      </c>
      <c r="K53" s="76">
        <v>49436386210829.664</v>
      </c>
      <c r="L53" s="76">
        <v>51385326375688.18</v>
      </c>
      <c r="M53" s="76">
        <v>53155161226240.57</v>
      </c>
      <c r="N53" s="76">
        <v>55422652785538.203</v>
      </c>
      <c r="O53" s="76">
        <v>50581481480311.359</v>
      </c>
      <c r="P53" s="76">
        <v>45649868725483.609</v>
      </c>
      <c r="Q53" s="76">
        <v>40430866125213.461</v>
      </c>
      <c r="R53" s="76">
        <v>35152035710202.848</v>
      </c>
      <c r="S53" s="76">
        <v>29668565467630.539</v>
      </c>
      <c r="T53" s="76">
        <v>23978479037113.539</v>
      </c>
      <c r="U53" s="76">
        <v>18216141553266.316</v>
      </c>
      <c r="V53" s="76">
        <v>12319708480106.52</v>
      </c>
      <c r="W53" s="76">
        <v>6249593944606.0264</v>
      </c>
      <c r="X53" s="76">
        <v>0</v>
      </c>
      <c r="Y53" s="76">
        <v>0</v>
      </c>
      <c r="Z53" s="76">
        <v>0</v>
      </c>
      <c r="AA53" s="76">
        <v>0</v>
      </c>
      <c r="AB53" s="76">
        <v>0</v>
      </c>
      <c r="AC53" s="76">
        <v>0</v>
      </c>
      <c r="AD53" s="76">
        <v>0</v>
      </c>
      <c r="AE53" s="76">
        <v>0</v>
      </c>
      <c r="AF53" s="76">
        <v>0</v>
      </c>
      <c r="AG53" s="76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5">
      <c r="A54" t="s">
        <v>86</v>
      </c>
      <c r="B54" t="s">
        <v>83</v>
      </c>
      <c r="C54" s="76">
        <v>403041297625798.13</v>
      </c>
      <c r="D54" s="76">
        <v>348405769930210.38</v>
      </c>
      <c r="E54" s="76">
        <v>365499899616959.56</v>
      </c>
      <c r="F54" s="76">
        <v>381077932951510.94</v>
      </c>
      <c r="G54" s="76">
        <v>396083433445225.44</v>
      </c>
      <c r="H54" s="76">
        <v>413707037617778</v>
      </c>
      <c r="I54" s="76">
        <v>429100834370438.25</v>
      </c>
      <c r="J54" s="76">
        <v>446518041581147.94</v>
      </c>
      <c r="K54" s="76">
        <v>461913340268086.06</v>
      </c>
      <c r="L54" s="76">
        <v>480123438750875.75</v>
      </c>
      <c r="M54" s="76">
        <v>496660050550434</v>
      </c>
      <c r="N54" s="76">
        <v>517846562762676.13</v>
      </c>
      <c r="O54" s="76">
        <v>472612641357687.25</v>
      </c>
      <c r="P54" s="76">
        <v>426533672098559.56</v>
      </c>
      <c r="Q54" s="76">
        <v>377769449857927.63</v>
      </c>
      <c r="R54" s="76">
        <v>328446221025878.31</v>
      </c>
      <c r="S54" s="76">
        <v>277210921479400.38</v>
      </c>
      <c r="T54" s="76">
        <v>224045084916726.03</v>
      </c>
      <c r="U54" s="76">
        <v>170204164110650</v>
      </c>
      <c r="V54" s="76">
        <v>115110309052656.09</v>
      </c>
      <c r="W54" s="76">
        <v>58393645562219.305</v>
      </c>
      <c r="X54" s="76">
        <v>0</v>
      </c>
      <c r="Y54" s="76">
        <v>0</v>
      </c>
      <c r="Z54" s="76">
        <v>0</v>
      </c>
      <c r="AA54" s="76">
        <v>0</v>
      </c>
      <c r="AB54" s="76">
        <v>0</v>
      </c>
      <c r="AC54" s="76">
        <v>0</v>
      </c>
      <c r="AD54" s="76">
        <v>0</v>
      </c>
      <c r="AE54" s="76">
        <v>0</v>
      </c>
      <c r="AF54" s="76">
        <v>0</v>
      </c>
      <c r="AG54" s="76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5">
      <c r="A55" t="s">
        <v>86</v>
      </c>
      <c r="B55" t="s">
        <v>98</v>
      </c>
      <c r="C55" s="76">
        <v>10930621837107.527</v>
      </c>
      <c r="D55" s="76">
        <v>9448887097691.9336</v>
      </c>
      <c r="E55" s="76">
        <v>9912485910868.168</v>
      </c>
      <c r="F55" s="76">
        <v>10334967657401.074</v>
      </c>
      <c r="G55" s="76">
        <v>10741922111794.492</v>
      </c>
      <c r="H55" s="76">
        <v>11219880459367.836</v>
      </c>
      <c r="I55" s="76">
        <v>11637365644960.027</v>
      </c>
      <c r="J55" s="76">
        <v>12109726434289.283</v>
      </c>
      <c r="K55" s="76">
        <v>12527252352867.676</v>
      </c>
      <c r="L55" s="76">
        <v>13021116632544.209</v>
      </c>
      <c r="M55" s="76">
        <v>13469595364408.164</v>
      </c>
      <c r="N55" s="76">
        <v>14044181031940.156</v>
      </c>
      <c r="O55" s="76">
        <v>12817421163906.898</v>
      </c>
      <c r="P55" s="76">
        <v>11567743300665.055</v>
      </c>
      <c r="Q55" s="76">
        <v>10245240431522.6</v>
      </c>
      <c r="R55" s="76">
        <v>8907577106885.3145</v>
      </c>
      <c r="S55" s="76">
        <v>7518057751542.6328</v>
      </c>
      <c r="T55" s="76">
        <v>6076181552891.6191</v>
      </c>
      <c r="U55" s="76">
        <v>4615996831971.8398</v>
      </c>
      <c r="V55" s="76">
        <v>3121832093185.0361</v>
      </c>
      <c r="W55" s="76">
        <v>1583656218582.6387</v>
      </c>
      <c r="X55" s="76">
        <v>0</v>
      </c>
      <c r="Y55" s="76">
        <v>0</v>
      </c>
      <c r="Z55" s="76">
        <v>0</v>
      </c>
      <c r="AA55" s="76">
        <v>0</v>
      </c>
      <c r="AB55" s="76">
        <v>0</v>
      </c>
      <c r="AC55" s="76">
        <v>0</v>
      </c>
      <c r="AD55" s="76">
        <v>0</v>
      </c>
      <c r="AE55" s="76">
        <v>0</v>
      </c>
      <c r="AF55" s="76">
        <v>0</v>
      </c>
      <c r="AG55" s="76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t="s">
        <v>86</v>
      </c>
      <c r="B56" t="s">
        <v>100</v>
      </c>
      <c r="C56" s="76">
        <v>215711666839497.41</v>
      </c>
      <c r="D56" s="76">
        <v>228519937485809.56</v>
      </c>
      <c r="E56" s="76">
        <v>246165993811364.34</v>
      </c>
      <c r="F56" s="76">
        <v>263630491789832.19</v>
      </c>
      <c r="G56" s="76">
        <v>281532532042704.81</v>
      </c>
      <c r="H56" s="76">
        <v>302198663500826.5</v>
      </c>
      <c r="I56" s="76">
        <v>322175231555137.75</v>
      </c>
      <c r="J56" s="76">
        <v>344633686700406.56</v>
      </c>
      <c r="K56" s="76">
        <v>366517767563899.25</v>
      </c>
      <c r="L56" s="76">
        <v>391660895773349.13</v>
      </c>
      <c r="M56" s="76">
        <v>416508028858711.63</v>
      </c>
      <c r="N56" s="76">
        <v>446409367722145.44</v>
      </c>
      <c r="O56" s="76">
        <v>458628759209261.5</v>
      </c>
      <c r="P56" s="76">
        <v>470900242155366.69</v>
      </c>
      <c r="Q56" s="76">
        <v>481044162426034.69</v>
      </c>
      <c r="R56" s="76">
        <v>491366728847906.81</v>
      </c>
      <c r="S56" s="76">
        <v>499961862117838.5</v>
      </c>
      <c r="T56" s="76">
        <v>506129510131175.06</v>
      </c>
      <c r="U56" s="76">
        <v>512301066117177</v>
      </c>
      <c r="V56" s="76">
        <v>517797521853540.44</v>
      </c>
      <c r="W56" s="76">
        <v>521736859363894.88</v>
      </c>
      <c r="X56" s="76">
        <v>522167066972533.88</v>
      </c>
      <c r="Y56" s="76">
        <v>523922255169157.06</v>
      </c>
      <c r="Z56" s="76">
        <v>521910547772476.19</v>
      </c>
      <c r="AA56" s="76">
        <v>519562216322812.81</v>
      </c>
      <c r="AB56" s="76">
        <v>517279469518607.19</v>
      </c>
      <c r="AC56" s="76">
        <v>513864144429880.25</v>
      </c>
      <c r="AD56" s="76">
        <v>509759851393180.44</v>
      </c>
      <c r="AE56" s="76">
        <v>502173277601129.75</v>
      </c>
      <c r="AF56" s="76">
        <v>495065857427889.94</v>
      </c>
      <c r="AG56" s="76">
        <v>486100748236771.19</v>
      </c>
      <c r="AH56">
        <v>475498555910664.56</v>
      </c>
      <c r="AI56">
        <v>468341122015110</v>
      </c>
      <c r="AJ56">
        <v>459266428431532</v>
      </c>
      <c r="AK56">
        <v>450046997140080</v>
      </c>
      <c r="AL56">
        <v>441348881445080</v>
      </c>
      <c r="AM56">
        <v>432922354846634</v>
      </c>
      <c r="AN56">
        <v>423758632378668</v>
      </c>
      <c r="AO56">
        <v>415026588528648</v>
      </c>
      <c r="AP56">
        <v>406331370981044</v>
      </c>
      <c r="AQ56">
        <v>397498329462200</v>
      </c>
      <c r="AR56">
        <v>388624861589492</v>
      </c>
    </row>
    <row r="57" spans="1:44" x14ac:dyDescent="0.35">
      <c r="A57" t="s">
        <v>86</v>
      </c>
      <c r="B57" t="s">
        <v>41</v>
      </c>
      <c r="C57" s="76">
        <v>171560691680971.59</v>
      </c>
      <c r="D57" s="76">
        <v>181747418266109.88</v>
      </c>
      <c r="E57" s="76">
        <v>195781752491092.31</v>
      </c>
      <c r="F57" s="76">
        <v>209671688983383.38</v>
      </c>
      <c r="G57" s="76">
        <v>223909613400186.72</v>
      </c>
      <c r="H57" s="76">
        <v>240345886223405.41</v>
      </c>
      <c r="I57" s="76">
        <v>256233732639054.69</v>
      </c>
      <c r="J57" s="76">
        <v>274095483722157.88</v>
      </c>
      <c r="K57" s="76">
        <v>291500421084848.81</v>
      </c>
      <c r="L57" s="76">
        <v>311497357411181.75</v>
      </c>
      <c r="M57" s="76">
        <v>331258881675818.44</v>
      </c>
      <c r="N57" s="76">
        <v>355040137705028.81</v>
      </c>
      <c r="O57" s="76">
        <v>364758514490879.88</v>
      </c>
      <c r="P57" s="76">
        <v>374518320870529.75</v>
      </c>
      <c r="Q57" s="76">
        <v>382586025336822.44</v>
      </c>
      <c r="R57" s="76">
        <v>390795811396177.5</v>
      </c>
      <c r="S57" s="76">
        <v>397631728203481.19</v>
      </c>
      <c r="T57" s="76">
        <v>402537007434391.38</v>
      </c>
      <c r="U57" s="76">
        <v>407445394770223.94</v>
      </c>
      <c r="V57" s="76">
        <v>411816858593856.56</v>
      </c>
      <c r="W57" s="76">
        <v>414949908734088.75</v>
      </c>
      <c r="X57" s="76">
        <v>415292063222002.69</v>
      </c>
      <c r="Y57" s="76">
        <v>416688006730552</v>
      </c>
      <c r="Z57" s="76">
        <v>415088047314860.81</v>
      </c>
      <c r="AA57" s="76">
        <v>413220362670338.69</v>
      </c>
      <c r="AB57" s="76">
        <v>411404839076274.44</v>
      </c>
      <c r="AC57" s="76">
        <v>408688548654331.94</v>
      </c>
      <c r="AD57" s="76">
        <v>405424305405210.25</v>
      </c>
      <c r="AE57" s="76">
        <v>399390520277485.13</v>
      </c>
      <c r="AF57" s="76">
        <v>393737817580159.19</v>
      </c>
      <c r="AG57" s="76">
        <v>386607649998782.19</v>
      </c>
      <c r="AH57">
        <v>378175470713111.31</v>
      </c>
      <c r="AI57">
        <v>372482990896080</v>
      </c>
      <c r="AJ57">
        <v>365265668204166</v>
      </c>
      <c r="AK57">
        <v>357933232122054</v>
      </c>
      <c r="AL57">
        <v>351015410908116</v>
      </c>
      <c r="AM57">
        <v>344313591053500</v>
      </c>
      <c r="AN57">
        <v>337025461542420</v>
      </c>
      <c r="AO57">
        <v>330080656448438</v>
      </c>
      <c r="AP57">
        <v>323165140201028</v>
      </c>
      <c r="AQ57">
        <v>316140009224928</v>
      </c>
      <c r="AR57">
        <v>309082726194500</v>
      </c>
    </row>
    <row r="58" spans="1:44" x14ac:dyDescent="0.35">
      <c r="A58" t="s">
        <v>86</v>
      </c>
      <c r="B58" t="s">
        <v>45</v>
      </c>
      <c r="C58" s="76">
        <v>11658173713566.855</v>
      </c>
      <c r="D58" s="76">
        <v>12350398878542.24</v>
      </c>
      <c r="E58" s="76">
        <v>13304082993160.723</v>
      </c>
      <c r="F58" s="76">
        <v>14247954756039.033</v>
      </c>
      <c r="G58" s="76">
        <v>15215473565536.457</v>
      </c>
      <c r="H58" s="76">
        <v>16332378154222.693</v>
      </c>
      <c r="I58" s="76">
        <v>17412015171497.867</v>
      </c>
      <c r="J58" s="76">
        <v>18625786198619.484</v>
      </c>
      <c r="K58" s="76">
        <v>19808515070016.93</v>
      </c>
      <c r="L58" s="76">
        <v>21167379709389.227</v>
      </c>
      <c r="M58" s="76">
        <v>22510247241949.734</v>
      </c>
      <c r="N58" s="76">
        <v>24126270185194.223</v>
      </c>
      <c r="O58" s="76">
        <v>24786669275878.895</v>
      </c>
      <c r="P58" s="76">
        <v>25449883658322.168</v>
      </c>
      <c r="Q58" s="76">
        <v>25998113554204.492</v>
      </c>
      <c r="R58" s="76">
        <v>26555998411705.313</v>
      </c>
      <c r="S58" s="76">
        <v>27020523850779.867</v>
      </c>
      <c r="T58" s="76">
        <v>27353855436396.484</v>
      </c>
      <c r="U58" s="76">
        <v>27687398229060.305</v>
      </c>
      <c r="V58" s="76">
        <v>27984455113939.578</v>
      </c>
      <c r="W58" s="76">
        <v>28197357279524.594</v>
      </c>
      <c r="X58" s="76">
        <v>28220607922885.219</v>
      </c>
      <c r="Y58" s="76">
        <v>28315467367420.785</v>
      </c>
      <c r="Z58" s="76">
        <v>28206744299100.043</v>
      </c>
      <c r="AA58" s="76">
        <v>28079828326596.906</v>
      </c>
      <c r="AB58" s="76">
        <v>27956456887409.422</v>
      </c>
      <c r="AC58" s="76">
        <v>27771875062253.406</v>
      </c>
      <c r="AD58" s="76">
        <v>27550057847198.316</v>
      </c>
      <c r="AE58" s="76">
        <v>27140040176599.488</v>
      </c>
      <c r="AF58" s="76">
        <v>26755918444803.727</v>
      </c>
      <c r="AG58" s="76">
        <v>26271397594158.57</v>
      </c>
      <c r="AH58">
        <v>25698400307116.305</v>
      </c>
      <c r="AI58">
        <v>25311575575193.75</v>
      </c>
      <c r="AJ58">
        <v>24821132217424.75</v>
      </c>
      <c r="AK58">
        <v>24322866485622.5</v>
      </c>
      <c r="AL58">
        <v>23852775343874</v>
      </c>
      <c r="AM58">
        <v>23397362281029.5</v>
      </c>
      <c r="AN58">
        <v>22902107342065.125</v>
      </c>
      <c r="AO58">
        <v>22430182547409.5</v>
      </c>
      <c r="AP58">
        <v>21960248036529.625</v>
      </c>
      <c r="AQ58">
        <v>21482864805688.875</v>
      </c>
      <c r="AR58">
        <v>21003296725679.5</v>
      </c>
    </row>
    <row r="59" spans="1:44" x14ac:dyDescent="0.35">
      <c r="A59" t="s">
        <v>86</v>
      </c>
      <c r="B59" t="s">
        <v>47</v>
      </c>
      <c r="C59" s="76">
        <v>93519470534527.438</v>
      </c>
      <c r="D59" s="76">
        <v>99072358363247.875</v>
      </c>
      <c r="E59" s="76">
        <v>106722616083504.7</v>
      </c>
      <c r="F59" s="76">
        <v>114294161137268.02</v>
      </c>
      <c r="G59" s="76">
        <v>122055397932967.83</v>
      </c>
      <c r="H59" s="76">
        <v>131014976709012.95</v>
      </c>
      <c r="I59" s="76">
        <v>139675602696044.98</v>
      </c>
      <c r="J59" s="76">
        <v>149412224108236.5</v>
      </c>
      <c r="K59" s="76">
        <v>158899831735001.53</v>
      </c>
      <c r="L59" s="76">
        <v>169800364247594.22</v>
      </c>
      <c r="M59" s="76">
        <v>180572571261195.44</v>
      </c>
      <c r="N59" s="76">
        <v>193535974769928.56</v>
      </c>
      <c r="O59" s="76">
        <v>198833560379794.94</v>
      </c>
      <c r="P59" s="76">
        <v>204153729680823.69</v>
      </c>
      <c r="Q59" s="76">
        <v>208551517091938.53</v>
      </c>
      <c r="R59" s="76">
        <v>213026754618378.19</v>
      </c>
      <c r="S59" s="76">
        <v>216753082101517.03</v>
      </c>
      <c r="T59" s="76">
        <v>219426999489025.53</v>
      </c>
      <c r="U59" s="76">
        <v>222102611136004.88</v>
      </c>
      <c r="V59" s="76">
        <v>224485540338733.81</v>
      </c>
      <c r="W59" s="76">
        <v>226193397700474.34</v>
      </c>
      <c r="X59" s="76">
        <v>226379909577042.34</v>
      </c>
      <c r="Y59" s="76">
        <v>227140852521119.63</v>
      </c>
      <c r="Z59" s="76">
        <v>226268698439866.47</v>
      </c>
      <c r="AA59" s="76">
        <v>225250604624961.66</v>
      </c>
      <c r="AB59" s="76">
        <v>224260944326928.09</v>
      </c>
      <c r="AC59" s="76">
        <v>222780266908405.91</v>
      </c>
      <c r="AD59" s="76">
        <v>221000894854337.5</v>
      </c>
      <c r="AE59" s="76">
        <v>217711817473411.16</v>
      </c>
      <c r="AF59" s="76">
        <v>214630471984748.44</v>
      </c>
      <c r="AG59" s="76">
        <v>210743745424606.09</v>
      </c>
      <c r="AH59">
        <v>206147279098190.56</v>
      </c>
      <c r="AI59">
        <v>203044250698729</v>
      </c>
      <c r="AJ59">
        <v>199110015005160</v>
      </c>
      <c r="AK59">
        <v>195113029836771</v>
      </c>
      <c r="AL59">
        <v>191342055432081</v>
      </c>
      <c r="AM59">
        <v>187688825555933</v>
      </c>
      <c r="AN59">
        <v>183715992348133</v>
      </c>
      <c r="AO59">
        <v>179930308757148</v>
      </c>
      <c r="AP59">
        <v>176160590813055</v>
      </c>
      <c r="AQ59">
        <v>172331120770219</v>
      </c>
      <c r="AR59">
        <v>168484124316946</v>
      </c>
    </row>
    <row r="60" spans="1:44" x14ac:dyDescent="0.35">
      <c r="A60" t="s">
        <v>86</v>
      </c>
      <c r="B60" t="s">
        <v>50</v>
      </c>
      <c r="C60" s="76">
        <v>432948319789800.88</v>
      </c>
      <c r="D60" s="76">
        <v>372092963151582.38</v>
      </c>
      <c r="E60" s="76">
        <v>405414593954127.13</v>
      </c>
      <c r="F60" s="76">
        <v>425788721602638.63</v>
      </c>
      <c r="G60" s="76">
        <v>443543971972489.88</v>
      </c>
      <c r="H60" s="76">
        <v>469680261436519.88</v>
      </c>
      <c r="I60" s="76">
        <v>489538695403554.06</v>
      </c>
      <c r="J60" s="76">
        <v>512424487915326.19</v>
      </c>
      <c r="K60" s="76">
        <v>533401181323502.5</v>
      </c>
      <c r="L60" s="76">
        <v>558908268014702.5</v>
      </c>
      <c r="M60" s="76">
        <v>577857462306704.5</v>
      </c>
      <c r="N60" s="76">
        <v>601416101179341.5</v>
      </c>
      <c r="O60" s="76">
        <v>596703134004877.13</v>
      </c>
      <c r="P60" s="76">
        <v>594929722033760.25</v>
      </c>
      <c r="Q60" s="76">
        <v>589421481074027.5</v>
      </c>
      <c r="R60" s="76">
        <v>586765931320835</v>
      </c>
      <c r="S60" s="76">
        <v>581555993551754.5</v>
      </c>
      <c r="T60" s="76">
        <v>575796147035997</v>
      </c>
      <c r="U60" s="76">
        <v>571051883927019.25</v>
      </c>
      <c r="V60" s="76">
        <v>567969537718943</v>
      </c>
      <c r="W60" s="76">
        <v>568010738422276.88</v>
      </c>
      <c r="X60" s="76">
        <v>567551849042509.75</v>
      </c>
      <c r="Y60" s="76">
        <v>569096635275198</v>
      </c>
      <c r="Z60" s="76">
        <v>570840730486569.13</v>
      </c>
      <c r="AA60" s="76">
        <v>575539573607104</v>
      </c>
      <c r="AB60" s="76">
        <v>586376199617363.13</v>
      </c>
      <c r="AC60" s="76">
        <v>598206070538586.63</v>
      </c>
      <c r="AD60" s="76">
        <v>612809615096948.88</v>
      </c>
      <c r="AE60" s="76">
        <v>626491692801662.88</v>
      </c>
      <c r="AF60" s="76">
        <v>644218929604874</v>
      </c>
      <c r="AG60" s="76">
        <v>663704757578248.5</v>
      </c>
      <c r="AH60">
        <v>690137306072640.63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5">
      <c r="A61" t="s">
        <v>86</v>
      </c>
      <c r="B61" t="s">
        <v>106</v>
      </c>
      <c r="C61" s="76">
        <v>808706107089838.63</v>
      </c>
      <c r="D61" s="76">
        <v>857154843547410.63</v>
      </c>
      <c r="E61" s="76">
        <v>900308893088509.88</v>
      </c>
      <c r="F61" s="76">
        <v>940434529454853.13</v>
      </c>
      <c r="G61" s="76">
        <v>979818558225648.88</v>
      </c>
      <c r="H61" s="76">
        <v>1026120964156756</v>
      </c>
      <c r="I61" s="76">
        <v>1065888859639508</v>
      </c>
      <c r="J61" s="76">
        <v>1110713246082682</v>
      </c>
      <c r="K61" s="76">
        <v>1144320823738323</v>
      </c>
      <c r="L61" s="76">
        <v>1183250161332530</v>
      </c>
      <c r="M61" s="76">
        <v>1209648815806450</v>
      </c>
      <c r="N61" s="76">
        <v>1245047654209548.5</v>
      </c>
      <c r="O61" s="76">
        <v>1238425954659547</v>
      </c>
      <c r="P61" s="76">
        <v>1234965209270908</v>
      </c>
      <c r="Q61" s="76">
        <v>1227148078975803.5</v>
      </c>
      <c r="R61" s="76">
        <v>1225454261107307.5</v>
      </c>
      <c r="S61" s="76">
        <v>1223808606525045.3</v>
      </c>
      <c r="T61" s="76">
        <v>1221079493511100</v>
      </c>
      <c r="U61" s="76">
        <v>1224907931808561.5</v>
      </c>
      <c r="V61" s="76">
        <v>1240843563355459</v>
      </c>
      <c r="W61" s="76">
        <v>1264095706831548</v>
      </c>
      <c r="X61" s="76">
        <v>1288782696370160.5</v>
      </c>
      <c r="Y61" s="76">
        <v>1276124137247310.8</v>
      </c>
      <c r="Z61" s="76">
        <v>1250770893219123.8</v>
      </c>
      <c r="AA61" s="76">
        <v>1225770812467724.8</v>
      </c>
      <c r="AB61" s="76">
        <v>1201995273329528.5</v>
      </c>
      <c r="AC61" s="76">
        <v>1173774962123409.3</v>
      </c>
      <c r="AD61" s="76">
        <v>1142020839547741.5</v>
      </c>
      <c r="AE61" s="76">
        <v>1094370723148472.6</v>
      </c>
      <c r="AF61" s="76">
        <v>1041727423116135.9</v>
      </c>
      <c r="AG61" s="76">
        <v>982460139390730.25</v>
      </c>
      <c r="AH61">
        <v>912643045998499.5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5">
      <c r="A62" t="s">
        <v>86</v>
      </c>
      <c r="B62" t="s">
        <v>108</v>
      </c>
      <c r="C62" s="76">
        <v>66652041232598.906</v>
      </c>
      <c r="D62" s="76">
        <v>76772004452733.906</v>
      </c>
      <c r="E62" s="76">
        <v>85053047341209.656</v>
      </c>
      <c r="F62" s="76">
        <v>93388566835691.297</v>
      </c>
      <c r="G62" s="76">
        <v>101771394123621.7</v>
      </c>
      <c r="H62" s="76">
        <v>110844197513350.52</v>
      </c>
      <c r="I62" s="76">
        <v>119146727962129.44</v>
      </c>
      <c r="J62" s="76">
        <v>127638208736318.83</v>
      </c>
      <c r="K62" s="76">
        <v>134983392702982.52</v>
      </c>
      <c r="L62" s="76">
        <v>142386255853006.72</v>
      </c>
      <c r="M62" s="76">
        <v>148331741710216.84</v>
      </c>
      <c r="N62" s="76">
        <v>154495033106409.72</v>
      </c>
      <c r="O62" s="76">
        <v>158380704166060.75</v>
      </c>
      <c r="P62" s="76">
        <v>162417881954052.5</v>
      </c>
      <c r="Q62" s="76">
        <v>166012669494124.34</v>
      </c>
      <c r="R62" s="76">
        <v>170134626316451.19</v>
      </c>
      <c r="S62" s="76">
        <v>174313365848069</v>
      </c>
      <c r="T62" s="76">
        <v>178498681871089.44</v>
      </c>
      <c r="U62" s="76">
        <v>183755469664075.25</v>
      </c>
      <c r="V62" s="76">
        <v>190087251456526.88</v>
      </c>
      <c r="W62" s="76">
        <v>197428167723645.47</v>
      </c>
      <c r="X62" s="76">
        <v>205274879630137.06</v>
      </c>
      <c r="Y62" s="76">
        <v>206750015432783.5</v>
      </c>
      <c r="Z62" s="76">
        <v>206756296827447.69</v>
      </c>
      <c r="AA62" s="76">
        <v>206535196392437.66</v>
      </c>
      <c r="AB62" s="76">
        <v>206122902793045.19</v>
      </c>
      <c r="AC62" s="76">
        <v>204901446023660</v>
      </c>
      <c r="AD62" s="76">
        <v>202891879171717.09</v>
      </c>
      <c r="AE62" s="76">
        <v>198821782677719.94</v>
      </c>
      <c r="AF62" s="76">
        <v>194102282292650.66</v>
      </c>
      <c r="AG62" s="76">
        <v>187650586631022.56</v>
      </c>
      <c r="AH62">
        <v>179418365961024.41</v>
      </c>
      <c r="AI62">
        <v>175141512606402</v>
      </c>
      <c r="AJ62">
        <v>168413569091486</v>
      </c>
      <c r="AK62">
        <v>161779313188434</v>
      </c>
      <c r="AL62">
        <v>155656466369258</v>
      </c>
      <c r="AM62">
        <v>149816045862870</v>
      </c>
      <c r="AN62">
        <v>143138970560902</v>
      </c>
      <c r="AO62">
        <v>137007133698572</v>
      </c>
      <c r="AP62">
        <v>130861029499584</v>
      </c>
      <c r="AQ62">
        <v>124575993427144</v>
      </c>
      <c r="AR62">
        <v>118252420829982</v>
      </c>
    </row>
    <row r="63" spans="1:44" x14ac:dyDescent="0.35">
      <c r="A63" t="s">
        <v>86</v>
      </c>
      <c r="B63" t="s">
        <v>110</v>
      </c>
      <c r="C63" s="76">
        <v>187418447609390.28</v>
      </c>
      <c r="D63" s="76">
        <v>191660829275346.91</v>
      </c>
      <c r="E63" s="76">
        <v>193890495877751.44</v>
      </c>
      <c r="F63" s="76">
        <v>194983014902890.66</v>
      </c>
      <c r="G63" s="76">
        <v>195524346443142.16</v>
      </c>
      <c r="H63" s="76">
        <v>197097780134276.25</v>
      </c>
      <c r="I63" s="76">
        <v>197375916689757.03</v>
      </c>
      <c r="J63" s="76">
        <v>198390786366806.09</v>
      </c>
      <c r="K63" s="76">
        <v>198347162334735.53</v>
      </c>
      <c r="L63" s="76">
        <v>199376577812624.66</v>
      </c>
      <c r="M63" s="76">
        <v>199595518167450.44</v>
      </c>
      <c r="N63" s="76">
        <v>201569287270303.31</v>
      </c>
      <c r="O63" s="76">
        <v>196544382611989.03</v>
      </c>
      <c r="P63" s="76">
        <v>192042869729938.88</v>
      </c>
      <c r="Q63" s="76">
        <v>187239960074877.09</v>
      </c>
      <c r="R63" s="76">
        <v>183127631510647.19</v>
      </c>
      <c r="S63" s="76">
        <v>179031750850903.69</v>
      </c>
      <c r="T63" s="76">
        <v>174798057206619.97</v>
      </c>
      <c r="U63" s="76">
        <v>171337453993032.88</v>
      </c>
      <c r="V63" s="76">
        <v>168442685091563.72</v>
      </c>
      <c r="W63" s="76">
        <v>165872854307733.09</v>
      </c>
      <c r="X63" s="76">
        <v>163078767269824.03</v>
      </c>
      <c r="Y63" s="76">
        <v>160659060962903.56</v>
      </c>
      <c r="Z63" s="76">
        <v>157748377285080.09</v>
      </c>
      <c r="AA63" s="76">
        <v>155404670561092.09</v>
      </c>
      <c r="AB63" s="76">
        <v>153739909826944.56</v>
      </c>
      <c r="AC63" s="76">
        <v>152397159634039.13</v>
      </c>
      <c r="AD63" s="76">
        <v>151515601190628.91</v>
      </c>
      <c r="AE63" s="76">
        <v>150273237269882.56</v>
      </c>
      <c r="AF63" s="76">
        <v>149864266266411.19</v>
      </c>
      <c r="AG63" s="76">
        <v>149612288656337.88</v>
      </c>
      <c r="AH63">
        <v>149612440639411.34</v>
      </c>
      <c r="AI63">
        <v>148835385889740.38</v>
      </c>
      <c r="AJ63">
        <v>148701265228171.25</v>
      </c>
      <c r="AK63">
        <v>148394257883091.25</v>
      </c>
      <c r="AL63">
        <v>148026956572030.5</v>
      </c>
      <c r="AM63">
        <v>147630432400065.63</v>
      </c>
      <c r="AN63">
        <v>147392394903972.75</v>
      </c>
      <c r="AO63">
        <v>147014591558039.5</v>
      </c>
      <c r="AP63">
        <v>146673558367991.5</v>
      </c>
      <c r="AQ63">
        <v>146350795585388.75</v>
      </c>
      <c r="AR63">
        <v>146028921513491.13</v>
      </c>
    </row>
    <row r="64" spans="1:44" x14ac:dyDescent="0.35">
      <c r="A64" t="s">
        <v>86</v>
      </c>
      <c r="B64" t="s">
        <v>112</v>
      </c>
      <c r="C64" s="76">
        <v>195509174297222.41</v>
      </c>
      <c r="D64" s="76">
        <v>209088088273275.63</v>
      </c>
      <c r="E64" s="76">
        <v>219746987196867.75</v>
      </c>
      <c r="F64" s="76">
        <v>229286867344644.44</v>
      </c>
      <c r="G64" s="76">
        <v>238202654948433.44</v>
      </c>
      <c r="H64" s="76">
        <v>248347589718439.72</v>
      </c>
      <c r="I64" s="76">
        <v>256749104224739.81</v>
      </c>
      <c r="J64" s="76">
        <v>265901051375464.91</v>
      </c>
      <c r="K64" s="76">
        <v>273339759349383.5</v>
      </c>
      <c r="L64" s="76">
        <v>281885007583349.94</v>
      </c>
      <c r="M64" s="76">
        <v>288841260946074.5</v>
      </c>
      <c r="N64" s="76">
        <v>297835423964381.38</v>
      </c>
      <c r="O64" s="76">
        <v>299127828840969.63</v>
      </c>
      <c r="P64" s="76">
        <v>300364129279469.5</v>
      </c>
      <c r="Q64" s="76">
        <v>300248253568407.31</v>
      </c>
      <c r="R64" s="76">
        <v>300331230808140</v>
      </c>
      <c r="S64" s="76">
        <v>299509443531681.63</v>
      </c>
      <c r="T64" s="76">
        <v>297464724365148.75</v>
      </c>
      <c r="U64" s="76">
        <v>295695030123916.19</v>
      </c>
      <c r="V64" s="76">
        <v>293812406435260.5</v>
      </c>
      <c r="W64" s="76">
        <v>291322600178763.13</v>
      </c>
      <c r="X64" s="76">
        <v>287148327692896.19</v>
      </c>
      <c r="Y64" s="76">
        <v>285790163129818.63</v>
      </c>
      <c r="Z64" s="76">
        <v>281976596338869.13</v>
      </c>
      <c r="AA64" s="76">
        <v>277454533752709.72</v>
      </c>
      <c r="AB64" s="76">
        <v>272287342038406.19</v>
      </c>
      <c r="AC64" s="76">
        <v>265688684293308.28</v>
      </c>
      <c r="AD64" s="76">
        <v>257747064137224.94</v>
      </c>
      <c r="AE64" s="76">
        <v>246943637015866.97</v>
      </c>
      <c r="AF64" s="76">
        <v>235163418927951.56</v>
      </c>
      <c r="AG64" s="76">
        <v>221177827768544.44</v>
      </c>
      <c r="AH64">
        <v>205083033315840</v>
      </c>
      <c r="AI64">
        <v>193894834966056</v>
      </c>
      <c r="AJ64">
        <v>179599153485332</v>
      </c>
      <c r="AK64">
        <v>165460196586424</v>
      </c>
      <c r="AL64">
        <v>151967266566016</v>
      </c>
      <c r="AM64">
        <v>138801045420148</v>
      </c>
      <c r="AN64">
        <v>124598659601456</v>
      </c>
      <c r="AO64">
        <v>111087222651668</v>
      </c>
      <c r="AP64">
        <v>97548511714924</v>
      </c>
      <c r="AQ64">
        <v>83835141449644</v>
      </c>
      <c r="AR64">
        <v>70079529419308</v>
      </c>
    </row>
    <row r="65" spans="1:44" x14ac:dyDescent="0.35">
      <c r="A65" t="s">
        <v>86</v>
      </c>
      <c r="B65" t="s">
        <v>59</v>
      </c>
      <c r="C65" s="76">
        <v>380534705588245.06</v>
      </c>
      <c r="D65" s="76">
        <v>368231042243926.69</v>
      </c>
      <c r="E65" s="76">
        <v>356940773424431.63</v>
      </c>
      <c r="F65" s="76">
        <v>348423138802789.31</v>
      </c>
      <c r="G65" s="76">
        <v>339850886267265.31</v>
      </c>
      <c r="H65" s="76">
        <v>328059595898485.13</v>
      </c>
      <c r="I65" s="76">
        <v>318681678265782.06</v>
      </c>
      <c r="J65" s="76">
        <v>305145454514910.88</v>
      </c>
      <c r="K65" s="76">
        <v>294444561658796.44</v>
      </c>
      <c r="L65" s="76">
        <v>279704289057156.5</v>
      </c>
      <c r="M65" s="76">
        <v>268859612262915.22</v>
      </c>
      <c r="N65" s="76">
        <v>254561374639747.06</v>
      </c>
      <c r="O65" s="76">
        <v>244087108344361.28</v>
      </c>
      <c r="P65" s="76">
        <v>233514886362016.16</v>
      </c>
      <c r="Q65" s="76">
        <v>223213348454104.44</v>
      </c>
      <c r="R65" s="76">
        <v>211449842600264.81</v>
      </c>
      <c r="S65" s="76">
        <v>201072689119924.19</v>
      </c>
      <c r="T65" s="76">
        <v>192439159196950.75</v>
      </c>
      <c r="U65" s="76">
        <v>183403408065776</v>
      </c>
      <c r="V65" s="76">
        <v>171502502236428.53</v>
      </c>
      <c r="W65" s="76">
        <v>159446136829957.75</v>
      </c>
      <c r="X65" s="76">
        <v>149051722549908</v>
      </c>
      <c r="Y65" s="76">
        <v>142226726999278.75</v>
      </c>
      <c r="Z65" s="76">
        <v>139354358267325.44</v>
      </c>
      <c r="AA65" s="76">
        <v>135712470431430.83</v>
      </c>
      <c r="AB65" s="76">
        <v>130832399772031.03</v>
      </c>
      <c r="AC65" s="76">
        <v>126466643911823.11</v>
      </c>
      <c r="AD65" s="76">
        <v>122113626434965.25</v>
      </c>
      <c r="AE65" s="76">
        <v>120614070978868.89</v>
      </c>
      <c r="AF65" s="76">
        <v>119433238862383.92</v>
      </c>
      <c r="AG65" s="76">
        <v>117947412823260.42</v>
      </c>
      <c r="AH65">
        <v>116683282045958.53</v>
      </c>
      <c r="AI65">
        <v>115300122149001</v>
      </c>
      <c r="AJ65">
        <v>113982269029046</v>
      </c>
      <c r="AK65">
        <v>112604495879649.5</v>
      </c>
      <c r="AL65">
        <v>111287462314143</v>
      </c>
      <c r="AM65">
        <v>109925346563664.5</v>
      </c>
      <c r="AN65">
        <v>108586631821428</v>
      </c>
      <c r="AO65">
        <v>107236114002219.5</v>
      </c>
      <c r="AP65">
        <v>105896731841948.5</v>
      </c>
      <c r="AQ65">
        <v>104545249256930</v>
      </c>
      <c r="AR65">
        <v>103202986319353.5</v>
      </c>
    </row>
    <row r="66" spans="1:44" x14ac:dyDescent="0.35">
      <c r="A66" t="s">
        <v>86</v>
      </c>
      <c r="B66" t="s">
        <v>84</v>
      </c>
      <c r="C66" s="76">
        <v>201333416630780.72</v>
      </c>
      <c r="D66" s="76">
        <v>204152773855353.22</v>
      </c>
      <c r="E66" s="76">
        <v>213469974042456.47</v>
      </c>
      <c r="F66" s="76">
        <v>222925809759494.38</v>
      </c>
      <c r="G66" s="76">
        <v>233028348391524.22</v>
      </c>
      <c r="H66" s="76">
        <v>245620328623627.75</v>
      </c>
      <c r="I66" s="76">
        <v>257800522214259.97</v>
      </c>
      <c r="J66" s="76">
        <v>272071820656959.47</v>
      </c>
      <c r="K66" s="76">
        <v>285947832811848.19</v>
      </c>
      <c r="L66" s="76">
        <v>302374696496332.69</v>
      </c>
      <c r="M66" s="76">
        <v>318530080371917.31</v>
      </c>
      <c r="N66" s="76">
        <v>338449090242237.75</v>
      </c>
      <c r="O66" s="76">
        <v>344383640806541.25</v>
      </c>
      <c r="P66" s="76">
        <v>350320730883224.88</v>
      </c>
      <c r="Q66" s="76">
        <v>354675595017198.5</v>
      </c>
      <c r="R66" s="76">
        <v>359204371622505.19</v>
      </c>
      <c r="S66" s="76">
        <v>362555370441973.38</v>
      </c>
      <c r="T66" s="76">
        <v>364291936066623.13</v>
      </c>
      <c r="U66" s="76">
        <v>366229545581034.63</v>
      </c>
      <c r="V66" s="76">
        <v>367928197846889.75</v>
      </c>
      <c r="W66" s="76">
        <v>368819168564357.31</v>
      </c>
      <c r="X66" s="76">
        <v>367593445825321.63</v>
      </c>
      <c r="Y66" s="76">
        <v>368966021649165.75</v>
      </c>
      <c r="Z66" s="76">
        <v>368067810879137.69</v>
      </c>
      <c r="AA66" s="76">
        <v>367333640702783.31</v>
      </c>
      <c r="AB66" s="76">
        <v>367071704136613.44</v>
      </c>
      <c r="AC66" s="76">
        <v>366459172553865.63</v>
      </c>
      <c r="AD66" s="76">
        <v>365839333297034.31</v>
      </c>
      <c r="AE66" s="76">
        <v>363229730611020.19</v>
      </c>
      <c r="AF66" s="76">
        <v>361516034470862.88</v>
      </c>
      <c r="AG66" s="76">
        <v>359059517443241.13</v>
      </c>
      <c r="AH66">
        <v>356079736449060.69</v>
      </c>
      <c r="AI66">
        <v>354038048395126</v>
      </c>
      <c r="AJ66">
        <v>351638714737785</v>
      </c>
      <c r="AK66">
        <v>349033577744934</v>
      </c>
      <c r="AL66">
        <v>346622048621662</v>
      </c>
      <c r="AM66">
        <v>344306471298217</v>
      </c>
      <c r="AN66">
        <v>341783826066562</v>
      </c>
      <c r="AO66">
        <v>339345862557083</v>
      </c>
      <c r="AP66">
        <v>336954261378451</v>
      </c>
      <c r="AQ66">
        <v>334513639016128</v>
      </c>
      <c r="AR66">
        <v>332056243287601</v>
      </c>
    </row>
    <row r="67" spans="1:44" x14ac:dyDescent="0.35">
      <c r="A67" t="s">
        <v>86</v>
      </c>
      <c r="B67" t="s">
        <v>116</v>
      </c>
      <c r="C67" s="76">
        <v>190008141419317.06</v>
      </c>
      <c r="D67" s="76">
        <v>201290218721664.22</v>
      </c>
      <c r="E67" s="76">
        <v>216833626340381.5</v>
      </c>
      <c r="F67" s="76">
        <v>232217109535007.13</v>
      </c>
      <c r="G67" s="76">
        <v>247985998839418.66</v>
      </c>
      <c r="H67" s="76">
        <v>266189618913462.69</v>
      </c>
      <c r="I67" s="76">
        <v>283785841795373.06</v>
      </c>
      <c r="J67" s="76">
        <v>303568217889461.38</v>
      </c>
      <c r="K67" s="76">
        <v>322844660339077.19</v>
      </c>
      <c r="L67" s="76">
        <v>344991812278243.56</v>
      </c>
      <c r="M67" s="76">
        <v>366878238943617.06</v>
      </c>
      <c r="N67" s="76">
        <v>393216628084236.13</v>
      </c>
      <c r="O67" s="76">
        <v>403979995220374.88</v>
      </c>
      <c r="P67" s="76">
        <v>414789246760687.75</v>
      </c>
      <c r="Q67" s="76">
        <v>423724449318690.75</v>
      </c>
      <c r="R67" s="76">
        <v>432817011113026.81</v>
      </c>
      <c r="S67" s="76">
        <v>440387975269945.69</v>
      </c>
      <c r="T67" s="76">
        <v>445820705697153.38</v>
      </c>
      <c r="U67" s="76">
        <v>451256878435264.94</v>
      </c>
      <c r="V67" s="76">
        <v>456098393751342.06</v>
      </c>
      <c r="W67" s="76">
        <v>459568332163726.56</v>
      </c>
      <c r="X67" s="76">
        <v>459947277583506.5</v>
      </c>
      <c r="Y67" s="76">
        <v>461493323061564.31</v>
      </c>
      <c r="Z67" s="76">
        <v>459721324406492.81</v>
      </c>
      <c r="AA67" s="76">
        <v>457652812764426.31</v>
      </c>
      <c r="AB67" s="76">
        <v>455642070907238.13</v>
      </c>
      <c r="AC67" s="76">
        <v>452633705240421.31</v>
      </c>
      <c r="AD67" s="76">
        <v>449018466884659</v>
      </c>
      <c r="AE67" s="76">
        <v>442335885422615.81</v>
      </c>
      <c r="AF67" s="76">
        <v>436075363137521.81</v>
      </c>
      <c r="AG67" s="76">
        <v>428178508229376.38</v>
      </c>
      <c r="AH67">
        <v>418839639876221.44</v>
      </c>
      <c r="AI67">
        <v>412535063347044</v>
      </c>
      <c r="AJ67">
        <v>404541681778822</v>
      </c>
      <c r="AK67">
        <v>396420808993878</v>
      </c>
      <c r="AL67">
        <v>388759133474548</v>
      </c>
      <c r="AM67">
        <v>381336685347148</v>
      </c>
      <c r="AN67">
        <v>373264883297068</v>
      </c>
      <c r="AO67">
        <v>365573322395220</v>
      </c>
      <c r="AP67">
        <v>357914199689134</v>
      </c>
      <c r="AQ67">
        <v>350133675683796</v>
      </c>
      <c r="AR67">
        <v>342317542402082</v>
      </c>
    </row>
    <row r="68" spans="1:44" x14ac:dyDescent="0.35">
      <c r="A68" t="s">
        <v>86</v>
      </c>
      <c r="B68" t="s">
        <v>118</v>
      </c>
      <c r="C68" s="76">
        <v>98414958077198.563</v>
      </c>
      <c r="D68" s="76">
        <v>104258524339361.53</v>
      </c>
      <c r="E68" s="76">
        <v>112309252048955.11</v>
      </c>
      <c r="F68" s="76">
        <v>120277146700054.81</v>
      </c>
      <c r="G68" s="76">
        <v>128444662935019</v>
      </c>
      <c r="H68" s="76">
        <v>137873251063180.97</v>
      </c>
      <c r="I68" s="76">
        <v>146987237044542.66</v>
      </c>
      <c r="J68" s="76">
        <v>157233543857631.41</v>
      </c>
      <c r="K68" s="76">
        <v>167217801697246.31</v>
      </c>
      <c r="L68" s="76">
        <v>178688947161547</v>
      </c>
      <c r="M68" s="76">
        <v>190025049639277.16</v>
      </c>
      <c r="N68" s="76">
        <v>203667051733148.75</v>
      </c>
      <c r="O68" s="76">
        <v>209241951406184.03</v>
      </c>
      <c r="P68" s="76">
        <v>214840616964614.84</v>
      </c>
      <c r="Q68" s="76">
        <v>219468616473417.69</v>
      </c>
      <c r="R68" s="76">
        <v>224178120398458.22</v>
      </c>
      <c r="S68" s="76">
        <v>228099510895420.34</v>
      </c>
      <c r="T68" s="76">
        <v>230913400517436.34</v>
      </c>
      <c r="U68" s="76">
        <v>233729073088755.28</v>
      </c>
      <c r="V68" s="76">
        <v>236236742093370.94</v>
      </c>
      <c r="W68" s="76">
        <v>238034001099402.97</v>
      </c>
      <c r="X68" s="76">
        <v>238230276360676.63</v>
      </c>
      <c r="Y68" s="76">
        <v>239031052578853.06</v>
      </c>
      <c r="Z68" s="76">
        <v>238113243625778.47</v>
      </c>
      <c r="AA68" s="76">
        <v>237041855394645.19</v>
      </c>
      <c r="AB68" s="76">
        <v>236000389096932.5</v>
      </c>
      <c r="AC68" s="76">
        <v>234442202280467.19</v>
      </c>
      <c r="AD68" s="76">
        <v>232569684984293.81</v>
      </c>
      <c r="AE68" s="76">
        <v>229108433432008.56</v>
      </c>
      <c r="AF68" s="76">
        <v>225865787966258.75</v>
      </c>
      <c r="AG68" s="76">
        <v>221775601940957</v>
      </c>
      <c r="AH68">
        <v>216938523221072.34</v>
      </c>
      <c r="AI68">
        <v>213673059803670</v>
      </c>
      <c r="AJ68">
        <v>209532877672234</v>
      </c>
      <c r="AK68">
        <v>205326661303237</v>
      </c>
      <c r="AL68">
        <v>201358286740950</v>
      </c>
      <c r="AM68">
        <v>197513820310030</v>
      </c>
      <c r="AN68">
        <v>193333020190455</v>
      </c>
      <c r="AO68">
        <v>189349166456352</v>
      </c>
      <c r="AP68">
        <v>185382114126925</v>
      </c>
      <c r="AQ68">
        <v>181352181840423</v>
      </c>
      <c r="AR68">
        <v>177303805684014</v>
      </c>
    </row>
    <row r="69" spans="1:44" x14ac:dyDescent="0.35">
      <c r="A69" t="s">
        <v>86</v>
      </c>
      <c r="B69" t="s">
        <v>120</v>
      </c>
      <c r="C69" s="76">
        <v>50585719798198.609</v>
      </c>
      <c r="D69" s="76">
        <v>53589338468930.625</v>
      </c>
      <c r="E69" s="76">
        <v>57727447797490.602</v>
      </c>
      <c r="F69" s="76">
        <v>61822980570932.672</v>
      </c>
      <c r="G69" s="76">
        <v>66021119713409.836</v>
      </c>
      <c r="H69" s="76">
        <v>70867455336188.781</v>
      </c>
      <c r="I69" s="76">
        <v>75552084076631.141</v>
      </c>
      <c r="J69" s="76">
        <v>80818730687471.563</v>
      </c>
      <c r="K69" s="76">
        <v>85950682977402.406</v>
      </c>
      <c r="L69" s="76">
        <v>91846902023355.891</v>
      </c>
      <c r="M69" s="76">
        <v>97673708382327.281</v>
      </c>
      <c r="N69" s="76">
        <v>104685757250607.09</v>
      </c>
      <c r="O69" s="76">
        <v>107551280116978.86</v>
      </c>
      <c r="P69" s="76">
        <v>110429018752608.3</v>
      </c>
      <c r="Q69" s="76">
        <v>112807830784361.25</v>
      </c>
      <c r="R69" s="76">
        <v>115228536443289.05</v>
      </c>
      <c r="S69" s="76">
        <v>117244148345933.38</v>
      </c>
      <c r="T69" s="76">
        <v>118690499944749.33</v>
      </c>
      <c r="U69" s="76">
        <v>120137767987321.53</v>
      </c>
      <c r="V69" s="76">
        <v>121426720846648.16</v>
      </c>
      <c r="W69" s="76">
        <v>122350519853020.84</v>
      </c>
      <c r="X69" s="76">
        <v>122451406197577.52</v>
      </c>
      <c r="Y69" s="76">
        <v>122863008683471.58</v>
      </c>
      <c r="Z69" s="76">
        <v>122391250858892.81</v>
      </c>
      <c r="AA69" s="76">
        <v>121840552612263.64</v>
      </c>
      <c r="AB69" s="76">
        <v>121305234370558.61</v>
      </c>
      <c r="AC69" s="76">
        <v>120504319517461.45</v>
      </c>
      <c r="AD69" s="76">
        <v>119541837420103.8</v>
      </c>
      <c r="AE69" s="76">
        <v>117762738951783.2</v>
      </c>
      <c r="AF69" s="76">
        <v>116096004970078.42</v>
      </c>
      <c r="AG69" s="76">
        <v>113993631426047.42</v>
      </c>
      <c r="AH69">
        <v>111507351763417.52</v>
      </c>
      <c r="AI69">
        <v>109828889254553.5</v>
      </c>
      <c r="AJ69">
        <v>107700817492840</v>
      </c>
      <c r="AK69">
        <v>105538803843596</v>
      </c>
      <c r="AL69">
        <v>103499041925447</v>
      </c>
      <c r="AM69">
        <v>101522969329901.5</v>
      </c>
      <c r="AN69">
        <v>99374019744258.5</v>
      </c>
      <c r="AO69">
        <v>97326301463951</v>
      </c>
      <c r="AP69">
        <v>95287219179287.5</v>
      </c>
      <c r="AQ69">
        <v>93215816321088</v>
      </c>
      <c r="AR69">
        <v>91134933232918</v>
      </c>
    </row>
    <row r="70" spans="1:44" x14ac:dyDescent="0.35">
      <c r="A70" t="s">
        <v>86</v>
      </c>
      <c r="B70" t="s">
        <v>122</v>
      </c>
      <c r="C70" s="76">
        <v>129282824007088.72</v>
      </c>
      <c r="D70" s="76">
        <v>136959225678188.03</v>
      </c>
      <c r="E70" s="76">
        <v>147535065306061.84</v>
      </c>
      <c r="F70" s="76">
        <v>158002091274584.91</v>
      </c>
      <c r="G70" s="76">
        <v>168731350165815.97</v>
      </c>
      <c r="H70" s="76">
        <v>181117216333155.31</v>
      </c>
      <c r="I70" s="76">
        <v>193089805344545.16</v>
      </c>
      <c r="J70" s="76">
        <v>206549867781396.34</v>
      </c>
      <c r="K70" s="76">
        <v>219665689546089.94</v>
      </c>
      <c r="L70" s="76">
        <v>234734761455439.25</v>
      </c>
      <c r="M70" s="76">
        <v>249626434125818.19</v>
      </c>
      <c r="N70" s="76">
        <v>267547252162674.66</v>
      </c>
      <c r="O70" s="76">
        <v>274870719929849.16</v>
      </c>
      <c r="P70" s="76">
        <v>282225407755833.81</v>
      </c>
      <c r="Q70" s="76">
        <v>288304979984398.06</v>
      </c>
      <c r="R70" s="76">
        <v>294491620501219.81</v>
      </c>
      <c r="S70" s="76">
        <v>299642955698498.94</v>
      </c>
      <c r="T70" s="76">
        <v>303339422210155.69</v>
      </c>
      <c r="U70" s="76">
        <v>307038230893423.81</v>
      </c>
      <c r="V70" s="76">
        <v>310332430646447.63</v>
      </c>
      <c r="W70" s="76">
        <v>312693400201398.19</v>
      </c>
      <c r="X70" s="76">
        <v>312951237226947.5</v>
      </c>
      <c r="Y70" s="76">
        <v>314003177022546.13</v>
      </c>
      <c r="Z70" s="76">
        <v>312797497157708.94</v>
      </c>
      <c r="AA70" s="76">
        <v>311390067851889.13</v>
      </c>
      <c r="AB70" s="76">
        <v>310021945498263.94</v>
      </c>
      <c r="AC70" s="76">
        <v>307975033159946.13</v>
      </c>
      <c r="AD70" s="76">
        <v>305515200541194</v>
      </c>
      <c r="AE70" s="76">
        <v>300968326935584.69</v>
      </c>
      <c r="AF70" s="76">
        <v>296708625247381.25</v>
      </c>
      <c r="AG70" s="76">
        <v>291335551779722.5</v>
      </c>
      <c r="AH70">
        <v>284981322615079.19</v>
      </c>
      <c r="AI70">
        <v>280691646121364</v>
      </c>
      <c r="AJ70">
        <v>275252895261602</v>
      </c>
      <c r="AK70">
        <v>269727398516056</v>
      </c>
      <c r="AL70">
        <v>264514342694522</v>
      </c>
      <c r="AM70">
        <v>259464058807796</v>
      </c>
      <c r="AN70">
        <v>253971950122004</v>
      </c>
      <c r="AO70">
        <v>248738560084160</v>
      </c>
      <c r="AP70">
        <v>243527241214014</v>
      </c>
      <c r="AQ70">
        <v>238233320079104</v>
      </c>
      <c r="AR70">
        <v>232915170151804</v>
      </c>
    </row>
    <row r="71" spans="1:44" x14ac:dyDescent="0.35">
      <c r="A71" t="s">
        <v>86</v>
      </c>
      <c r="B71" t="s">
        <v>124</v>
      </c>
      <c r="C71" s="76">
        <v>90830940864140.766</v>
      </c>
      <c r="D71" s="76">
        <v>96224192377572.922</v>
      </c>
      <c r="E71" s="76">
        <v>103654517876769.75</v>
      </c>
      <c r="F71" s="76">
        <v>111008393568085.19</v>
      </c>
      <c r="G71" s="76">
        <v>118546507678371.25</v>
      </c>
      <c r="H71" s="76">
        <v>127248513424587.59</v>
      </c>
      <c r="I71" s="76">
        <v>135660160778644.36</v>
      </c>
      <c r="J71" s="76">
        <v>145116870473988.25</v>
      </c>
      <c r="K71" s="76">
        <v>154331725117232.88</v>
      </c>
      <c r="L71" s="76">
        <v>164918885399255.66</v>
      </c>
      <c r="M71" s="76">
        <v>175381409327547.69</v>
      </c>
      <c r="N71" s="76">
        <v>187972136485963.47</v>
      </c>
      <c r="O71" s="76">
        <v>193117425295900</v>
      </c>
      <c r="P71" s="76">
        <v>198284648553334.41</v>
      </c>
      <c r="Q71" s="76">
        <v>202556006870365.84</v>
      </c>
      <c r="R71" s="76">
        <v>206902588740362.13</v>
      </c>
      <c r="S71" s="76">
        <v>210521790488691.59</v>
      </c>
      <c r="T71" s="76">
        <v>213118837186156.69</v>
      </c>
      <c r="U71" s="76">
        <v>215717529435942.94</v>
      </c>
      <c r="V71" s="76">
        <v>218031953376320.09</v>
      </c>
      <c r="W71" s="76">
        <v>219690712671491.31</v>
      </c>
      <c r="X71" s="76">
        <v>219871862640948.78</v>
      </c>
      <c r="Y71" s="76">
        <v>220610929737451.94</v>
      </c>
      <c r="Z71" s="76">
        <v>219763848639516.56</v>
      </c>
      <c r="AA71" s="76">
        <v>218775023333222.47</v>
      </c>
      <c r="AB71" s="76">
        <v>217813814127348.19</v>
      </c>
      <c r="AC71" s="76">
        <v>216375703728818.88</v>
      </c>
      <c r="AD71" s="76">
        <v>214647485670112.91</v>
      </c>
      <c r="AE71" s="76">
        <v>211452963808762.09</v>
      </c>
      <c r="AF71" s="76">
        <v>208460201892307.69</v>
      </c>
      <c r="AG71" s="76">
        <v>204685212274407.34</v>
      </c>
      <c r="AH71">
        <v>200220886731369.5</v>
      </c>
      <c r="AI71">
        <v>197207065251840</v>
      </c>
      <c r="AJ71">
        <v>193385932309302</v>
      </c>
      <c r="AK71">
        <v>189503853835272</v>
      </c>
      <c r="AL71">
        <v>185841288690336</v>
      </c>
      <c r="AM71">
        <v>182293083114034</v>
      </c>
      <c r="AN71">
        <v>178434462271784</v>
      </c>
      <c r="AO71">
        <v>174757610805263</v>
      </c>
      <c r="AP71">
        <v>171096265999767</v>
      </c>
      <c r="AQ71">
        <v>167376886869264</v>
      </c>
      <c r="AR71">
        <v>163640485183555</v>
      </c>
    </row>
    <row r="72" spans="1:44" x14ac:dyDescent="0.35">
      <c r="A72" t="s">
        <v>86</v>
      </c>
      <c r="B72" t="s">
        <v>126</v>
      </c>
      <c r="C72" s="76">
        <v>348403901000021.5</v>
      </c>
      <c r="D72" s="76">
        <v>369091013216161.19</v>
      </c>
      <c r="E72" s="76">
        <v>397591812227945.06</v>
      </c>
      <c r="F72" s="76">
        <v>425799369630172</v>
      </c>
      <c r="G72" s="76">
        <v>454713617762152</v>
      </c>
      <c r="H72" s="76">
        <v>488092251955110.13</v>
      </c>
      <c r="I72" s="76">
        <v>520357146759771.06</v>
      </c>
      <c r="J72" s="76">
        <v>556630629310288.94</v>
      </c>
      <c r="K72" s="76">
        <v>591976418689005.38</v>
      </c>
      <c r="L72" s="76">
        <v>632586016119977.88</v>
      </c>
      <c r="M72" s="76">
        <v>672717540865221.25</v>
      </c>
      <c r="N72" s="76">
        <v>721012300521848.13</v>
      </c>
      <c r="O72" s="76">
        <v>740748292201544.13</v>
      </c>
      <c r="P72" s="76">
        <v>760568418725620.5</v>
      </c>
      <c r="Q72" s="76">
        <v>776952239988118.88</v>
      </c>
      <c r="R72" s="76">
        <v>793624599264764</v>
      </c>
      <c r="S72" s="76">
        <v>807506917290183.5</v>
      </c>
      <c r="T72" s="76">
        <v>817468513986946.13</v>
      </c>
      <c r="U72" s="76">
        <v>827436422595074.25</v>
      </c>
      <c r="V72" s="76">
        <v>836313951790784.63</v>
      </c>
      <c r="W72" s="76">
        <v>842676521678969.75</v>
      </c>
      <c r="X72" s="76">
        <v>843371365918438.88</v>
      </c>
      <c r="Y72" s="76">
        <v>846206235370111.75</v>
      </c>
      <c r="Z72" s="76">
        <v>842957052259419.25</v>
      </c>
      <c r="AA72" s="76">
        <v>839164175175434.25</v>
      </c>
      <c r="AB72" s="76">
        <v>835477226280953.13</v>
      </c>
      <c r="AC72" s="76">
        <v>829961008259324</v>
      </c>
      <c r="AD72" s="76">
        <v>823332012592170.63</v>
      </c>
      <c r="AE72" s="76">
        <v>811078656326829.13</v>
      </c>
      <c r="AF72" s="76">
        <v>799599198814475.5</v>
      </c>
      <c r="AG72" s="76">
        <v>785119318978393.25</v>
      </c>
      <c r="AH72">
        <v>767995325549162.13</v>
      </c>
      <c r="AI72">
        <v>756435089021872</v>
      </c>
      <c r="AJ72">
        <v>741778215375580</v>
      </c>
      <c r="AK72">
        <v>726887570497604</v>
      </c>
      <c r="AL72">
        <v>712838921743976</v>
      </c>
      <c r="AM72">
        <v>699228926597248</v>
      </c>
      <c r="AN72">
        <v>684428259103000</v>
      </c>
      <c r="AO72">
        <v>670324811729824</v>
      </c>
      <c r="AP72">
        <v>656280843881372</v>
      </c>
      <c r="AQ72">
        <v>642014271433292</v>
      </c>
      <c r="AR72">
        <v>627682404884084</v>
      </c>
    </row>
    <row r="73" spans="1:44" x14ac:dyDescent="0.35">
      <c r="A73" t="s">
        <v>86</v>
      </c>
      <c r="B73" t="s">
        <v>128</v>
      </c>
      <c r="C73" s="76">
        <v>78510975231709.469</v>
      </c>
      <c r="D73" s="76">
        <v>83172706487172.188</v>
      </c>
      <c r="E73" s="76">
        <v>89595210709643.438</v>
      </c>
      <c r="F73" s="76">
        <v>95951634487324.188</v>
      </c>
      <c r="G73" s="76">
        <v>102467307280934.05</v>
      </c>
      <c r="H73" s="76">
        <v>109989005846506.27</v>
      </c>
      <c r="I73" s="76">
        <v>117259729135170.86</v>
      </c>
      <c r="J73" s="76">
        <v>125433766457707.56</v>
      </c>
      <c r="K73" s="76">
        <v>133398753033611.22</v>
      </c>
      <c r="L73" s="76">
        <v>142549910896429.13</v>
      </c>
      <c r="M73" s="76">
        <v>151593337609622.97</v>
      </c>
      <c r="N73" s="76">
        <v>162476306107793</v>
      </c>
      <c r="O73" s="76">
        <v>166923707383985.22</v>
      </c>
      <c r="P73" s="76">
        <v>171390068002091.56</v>
      </c>
      <c r="Q73" s="76">
        <v>175082075415466.34</v>
      </c>
      <c r="R73" s="76">
        <v>178839103343298.75</v>
      </c>
      <c r="S73" s="76">
        <v>181967410240908.28</v>
      </c>
      <c r="T73" s="76">
        <v>184212203336746.09</v>
      </c>
      <c r="U73" s="76">
        <v>186458418788405.53</v>
      </c>
      <c r="V73" s="76">
        <v>188458923010093.75</v>
      </c>
      <c r="W73" s="76">
        <v>189892694461755.22</v>
      </c>
      <c r="X73" s="76">
        <v>190049273933794.09</v>
      </c>
      <c r="Y73" s="76">
        <v>190688096761743.47</v>
      </c>
      <c r="Z73" s="76">
        <v>189955910543407.06</v>
      </c>
      <c r="AA73" s="76">
        <v>189101205765581.81</v>
      </c>
      <c r="AB73" s="76">
        <v>188270371344657.28</v>
      </c>
      <c r="AC73" s="76">
        <v>187027320806974.56</v>
      </c>
      <c r="AD73" s="76">
        <v>185533511716028.28</v>
      </c>
      <c r="AE73" s="76">
        <v>182772282730094.88</v>
      </c>
      <c r="AF73" s="76">
        <v>180185447732441.41</v>
      </c>
      <c r="AG73" s="76">
        <v>176922483443276.59</v>
      </c>
      <c r="AH73">
        <v>173063682149343.19</v>
      </c>
      <c r="AI73">
        <v>170458644028180</v>
      </c>
      <c r="AJ73">
        <v>167155795120589</v>
      </c>
      <c r="AK73">
        <v>163800267103125</v>
      </c>
      <c r="AL73">
        <v>160634478456186</v>
      </c>
      <c r="AM73">
        <v>157567538078074</v>
      </c>
      <c r="AN73">
        <v>154232285987846</v>
      </c>
      <c r="AO73">
        <v>151054148762003</v>
      </c>
      <c r="AP73">
        <v>147889414932272</v>
      </c>
      <c r="AQ73">
        <v>144674518334106</v>
      </c>
      <c r="AR73">
        <v>141444908055807</v>
      </c>
    </row>
    <row r="74" spans="1:44" x14ac:dyDescent="0.35">
      <c r="A74" t="s">
        <v>86</v>
      </c>
      <c r="B74" t="s">
        <v>81</v>
      </c>
      <c r="C74" s="76">
        <v>43681590603172.945</v>
      </c>
      <c r="D74" s="76">
        <v>44284786325126.328</v>
      </c>
      <c r="E74" s="76">
        <v>46398988171221.672</v>
      </c>
      <c r="F74" s="76">
        <v>48260824215003.625</v>
      </c>
      <c r="G74" s="76">
        <v>50647582336808.219</v>
      </c>
      <c r="H74" s="76">
        <v>53650234469926.023</v>
      </c>
      <c r="I74" s="76">
        <v>56460543295404.211</v>
      </c>
      <c r="J74" s="76">
        <v>59654252691603.859</v>
      </c>
      <c r="K74" s="76">
        <v>62485473417159.773</v>
      </c>
      <c r="L74" s="76">
        <v>65922311611919.172</v>
      </c>
      <c r="M74" s="76">
        <v>69237594821685.266</v>
      </c>
      <c r="N74" s="76">
        <v>73684456831536.234</v>
      </c>
      <c r="O74" s="76">
        <v>74160833538277.516</v>
      </c>
      <c r="P74" s="76">
        <v>74902111046810.766</v>
      </c>
      <c r="Q74" s="76">
        <v>75435481982603.25</v>
      </c>
      <c r="R74" s="76">
        <v>76286939415459.781</v>
      </c>
      <c r="S74" s="76">
        <v>77087097228494.219</v>
      </c>
      <c r="T74" s="76">
        <v>77466768514811.875</v>
      </c>
      <c r="U74" s="76">
        <v>78166294411631.016</v>
      </c>
      <c r="V74" s="76">
        <v>79204359001144.797</v>
      </c>
      <c r="W74" s="76">
        <v>80451678545093.344</v>
      </c>
      <c r="X74" s="76">
        <v>81557383055790.328</v>
      </c>
      <c r="Y74" s="76">
        <v>83093971750438.313</v>
      </c>
      <c r="Z74" s="76">
        <v>83820388128838.75</v>
      </c>
      <c r="AA74" s="76">
        <v>84118266917904.078</v>
      </c>
      <c r="AB74" s="76">
        <v>85853617849454.828</v>
      </c>
      <c r="AC74" s="76">
        <v>88240828051545.281</v>
      </c>
      <c r="AD74" s="76">
        <v>92339791428740.391</v>
      </c>
      <c r="AE74" s="76">
        <v>96116772229178</v>
      </c>
      <c r="AF74" s="76">
        <v>98268902619364.063</v>
      </c>
      <c r="AG74" s="76">
        <v>100441487028521.55</v>
      </c>
      <c r="AH74">
        <v>102713504652114.02</v>
      </c>
      <c r="AI74">
        <v>105497733965411</v>
      </c>
      <c r="AJ74">
        <v>107569637750482</v>
      </c>
      <c r="AK74">
        <v>109995568362917</v>
      </c>
      <c r="AL74">
        <v>112432875082036</v>
      </c>
      <c r="AM74">
        <v>114822836539797</v>
      </c>
      <c r="AN74">
        <v>117117763084227</v>
      </c>
      <c r="AO74">
        <v>119564791817203</v>
      </c>
      <c r="AP74">
        <v>121933767450465</v>
      </c>
      <c r="AQ74">
        <v>124297528799025</v>
      </c>
      <c r="AR74">
        <v>126676954203551</v>
      </c>
    </row>
    <row r="75" spans="1:44" x14ac:dyDescent="0.35">
      <c r="A75" t="s">
        <v>86</v>
      </c>
      <c r="B75" t="s">
        <v>131</v>
      </c>
      <c r="C75" s="76">
        <v>40833552891240.844</v>
      </c>
      <c r="D75" s="76">
        <v>40991332082503.125</v>
      </c>
      <c r="E75" s="76">
        <v>41387139683274.516</v>
      </c>
      <c r="F75" s="76">
        <v>41631798252078.109</v>
      </c>
      <c r="G75" s="76">
        <v>41844757851168.281</v>
      </c>
      <c r="H75" s="76">
        <v>42359726871219.641</v>
      </c>
      <c r="I75" s="76">
        <v>42672281209978.891</v>
      </c>
      <c r="J75" s="76">
        <v>43143061842331.023</v>
      </c>
      <c r="K75" s="76">
        <v>43447777083321.219</v>
      </c>
      <c r="L75" s="76">
        <v>44046682080650.875</v>
      </c>
      <c r="M75" s="76">
        <v>44520737168768.742</v>
      </c>
      <c r="N75" s="76">
        <v>45437121911105.891</v>
      </c>
      <c r="O75" s="76">
        <v>44995287263347.977</v>
      </c>
      <c r="P75" s="76">
        <v>44686472233403.984</v>
      </c>
      <c r="Q75" s="76">
        <v>44314663876105.727</v>
      </c>
      <c r="R75" s="76">
        <v>44108305642435.609</v>
      </c>
      <c r="S75" s="76">
        <v>43904232337504.383</v>
      </c>
      <c r="T75" s="76">
        <v>43604956759067.266</v>
      </c>
      <c r="U75" s="76">
        <v>43486294674392.016</v>
      </c>
      <c r="V75" s="76">
        <v>43498249423836.555</v>
      </c>
      <c r="W75" s="76">
        <v>43578490595243.273</v>
      </c>
      <c r="X75" s="76">
        <v>43577928360387.578</v>
      </c>
      <c r="Y75" s="76">
        <v>43651878883268.047</v>
      </c>
      <c r="Z75" s="76">
        <v>43580467575307.078</v>
      </c>
      <c r="AA75" s="76">
        <v>43653104847372.109</v>
      </c>
      <c r="AB75" s="76">
        <v>43909547860724.336</v>
      </c>
      <c r="AC75" s="76">
        <v>44256729302338.547</v>
      </c>
      <c r="AD75" s="76">
        <v>44697422426893.227</v>
      </c>
      <c r="AE75" s="76">
        <v>45039222067464.648</v>
      </c>
      <c r="AF75" s="76">
        <v>45645614270060.992</v>
      </c>
      <c r="AG75" s="76">
        <v>46326324302336.625</v>
      </c>
      <c r="AH75">
        <v>47122865566966.477</v>
      </c>
      <c r="AI75">
        <v>47607686281250</v>
      </c>
      <c r="AJ75">
        <v>48332596414958.75</v>
      </c>
      <c r="AK75">
        <v>49003615247727.25</v>
      </c>
      <c r="AL75">
        <v>49647911384279.75</v>
      </c>
      <c r="AM75">
        <v>50276741159367.75</v>
      </c>
      <c r="AN75">
        <v>50969737515183.75</v>
      </c>
      <c r="AO75">
        <v>51610342777930.75</v>
      </c>
      <c r="AP75">
        <v>52262253974291</v>
      </c>
      <c r="AQ75">
        <v>52922083401786</v>
      </c>
      <c r="AR75">
        <v>53583192048894.75</v>
      </c>
    </row>
    <row r="76" spans="1:44" x14ac:dyDescent="0.35">
      <c r="A76" t="s">
        <v>86</v>
      </c>
      <c r="B76" t="s">
        <v>80</v>
      </c>
      <c r="C76" s="76">
        <v>9318838602883.5117</v>
      </c>
      <c r="D76" s="76">
        <v>9238901514567.0215</v>
      </c>
      <c r="E76" s="76">
        <v>9223583449864.2305</v>
      </c>
      <c r="F76" s="76">
        <v>9173502841219.8535</v>
      </c>
      <c r="G76" s="76">
        <v>9115826439409.127</v>
      </c>
      <c r="H76" s="76">
        <v>9122664057203.8691</v>
      </c>
      <c r="I76" s="76">
        <v>9084392391903.6992</v>
      </c>
      <c r="J76" s="76">
        <v>9093531330088.166</v>
      </c>
      <c r="K76" s="76">
        <v>9066191979827.1816</v>
      </c>
      <c r="L76" s="76">
        <v>9098499832777.5996</v>
      </c>
      <c r="M76" s="76">
        <v>9038518004246.4473</v>
      </c>
      <c r="N76" s="76">
        <v>9129980383459.8789</v>
      </c>
      <c r="O76" s="76">
        <v>8959549422113.8555</v>
      </c>
      <c r="P76" s="76">
        <v>8816895533823.0273</v>
      </c>
      <c r="Q76" s="76">
        <v>8662977182851.7842</v>
      </c>
      <c r="R76" s="76">
        <v>8542381882415.4141</v>
      </c>
      <c r="S76" s="76">
        <v>8422904645753.8838</v>
      </c>
      <c r="T76" s="76">
        <v>8296000376210.7461</v>
      </c>
      <c r="U76" s="76">
        <v>8203895100512.9385</v>
      </c>
      <c r="V76" s="76">
        <v>8136371313353.542</v>
      </c>
      <c r="W76" s="76">
        <v>8000620005127.0361</v>
      </c>
      <c r="X76" s="76">
        <v>7930846390537.0947</v>
      </c>
      <c r="Y76" s="76">
        <v>7882639746404.917</v>
      </c>
      <c r="Z76" s="76">
        <v>7807843177706.3066</v>
      </c>
      <c r="AA76" s="76">
        <v>7758512207535.4307</v>
      </c>
      <c r="AB76" s="76">
        <v>7741034120151.3525</v>
      </c>
      <c r="AC76" s="76">
        <v>7738335208239.9053</v>
      </c>
      <c r="AD76" s="76">
        <v>7758316875698.7969</v>
      </c>
      <c r="AE76" s="76">
        <v>7759697685289.7891</v>
      </c>
      <c r="AF76" s="76">
        <v>7804997302410.9023</v>
      </c>
      <c r="AG76" s="76">
        <v>7785436611281.3291</v>
      </c>
      <c r="AH76">
        <v>7857867018792.3555</v>
      </c>
      <c r="AI76">
        <v>7860714862348.2266</v>
      </c>
      <c r="AJ76">
        <v>7890213917174.0156</v>
      </c>
      <c r="AK76">
        <v>7913559386579.3047</v>
      </c>
      <c r="AL76">
        <v>7948136093928.3359</v>
      </c>
      <c r="AM76">
        <v>7964113058115.3516</v>
      </c>
      <c r="AN76">
        <v>7994763034115.625</v>
      </c>
      <c r="AO76">
        <v>8020052669608.2969</v>
      </c>
      <c r="AP76">
        <v>8046008900342.9688</v>
      </c>
      <c r="AQ76">
        <v>8070120318518.7813</v>
      </c>
      <c r="AR76">
        <v>8097989712250.4688</v>
      </c>
    </row>
    <row r="77" spans="1:44" x14ac:dyDescent="0.35">
      <c r="A77" t="s">
        <v>17</v>
      </c>
      <c r="B77" t="s">
        <v>94</v>
      </c>
      <c r="C77">
        <v>178679794883800</v>
      </c>
      <c r="D77">
        <v>189400582576828</v>
      </c>
      <c r="E77">
        <v>200764617531437.69</v>
      </c>
      <c r="F77">
        <v>212810494583323.97</v>
      </c>
      <c r="G77">
        <v>225579124258323.41</v>
      </c>
      <c r="H77">
        <v>239113871713822.81</v>
      </c>
      <c r="I77">
        <v>253460704016652.16</v>
      </c>
      <c r="J77">
        <v>268668346257651.31</v>
      </c>
      <c r="K77">
        <v>284788447033110.38</v>
      </c>
      <c r="L77">
        <v>301875753855097.06</v>
      </c>
      <c r="M77">
        <v>317724230932489.69</v>
      </c>
      <c r="N77">
        <v>334404753056445.44</v>
      </c>
      <c r="O77">
        <v>351961002591908.81</v>
      </c>
      <c r="P77">
        <v>370438955227984.06</v>
      </c>
      <c r="Q77">
        <v>389887000377453.19</v>
      </c>
      <c r="R77">
        <v>410356067897269.44</v>
      </c>
      <c r="S77">
        <v>431899761461876.06</v>
      </c>
      <c r="T77">
        <v>454574498938624.56</v>
      </c>
      <c r="U77">
        <v>478439660132902.38</v>
      </c>
      <c r="V77">
        <v>503557742289879.69</v>
      </c>
      <c r="W77">
        <v>524707167466054.63</v>
      </c>
      <c r="X77">
        <v>546744868499629.06</v>
      </c>
      <c r="Y77">
        <v>569708152976613.5</v>
      </c>
      <c r="Z77">
        <v>593635895401631.38</v>
      </c>
      <c r="AA77">
        <v>618568603008499.88</v>
      </c>
      <c r="AB77">
        <v>644548484334856.88</v>
      </c>
      <c r="AC77">
        <v>671619520676920.88</v>
      </c>
      <c r="AD77">
        <v>699827540545351.5</v>
      </c>
      <c r="AE77">
        <v>729220297248256.38</v>
      </c>
      <c r="AF77">
        <v>759847549732683.25</v>
      </c>
      <c r="AG77">
        <v>784162671324129.13</v>
      </c>
      <c r="AH77">
        <v>809255876806501.38</v>
      </c>
      <c r="AI77">
        <v>838602501110832</v>
      </c>
      <c r="AJ77">
        <v>864669599684168</v>
      </c>
      <c r="AK77">
        <v>890532818638568</v>
      </c>
      <c r="AL77">
        <v>917890898764808</v>
      </c>
      <c r="AM77">
        <v>944950447434288</v>
      </c>
      <c r="AN77">
        <v>971104410644800</v>
      </c>
      <c r="AO77">
        <v>998015810248424</v>
      </c>
      <c r="AP77">
        <v>1024952725676088</v>
      </c>
      <c r="AQ77">
        <v>1051539563544688</v>
      </c>
      <c r="AR77">
        <v>1078220555685280</v>
      </c>
    </row>
    <row r="78" spans="1:44" x14ac:dyDescent="0.35">
      <c r="A78" t="s">
        <v>17</v>
      </c>
      <c r="B78" t="s">
        <v>79</v>
      </c>
      <c r="C78">
        <v>499810566558.57166</v>
      </c>
      <c r="D78">
        <v>518468612383.54901</v>
      </c>
      <c r="E78">
        <v>543906680474.00739</v>
      </c>
      <c r="F78">
        <v>567088619533.87842</v>
      </c>
      <c r="G78">
        <v>589418562636.29919</v>
      </c>
      <c r="H78">
        <v>615644550806.27295</v>
      </c>
      <c r="I78">
        <v>638552324243.16211</v>
      </c>
      <c r="J78">
        <v>664471169547.99817</v>
      </c>
      <c r="K78">
        <v>687381178039.09155</v>
      </c>
      <c r="L78">
        <v>714479938469.00891</v>
      </c>
      <c r="M78">
        <v>739088354612.51831</v>
      </c>
      <c r="N78">
        <v>770616367452.62903</v>
      </c>
      <c r="O78">
        <v>781447768690.08948</v>
      </c>
      <c r="P78">
        <v>793415107448.19775</v>
      </c>
      <c r="Q78">
        <v>803093155710.65222</v>
      </c>
      <c r="R78">
        <v>814610774538.4469</v>
      </c>
      <c r="S78">
        <v>825044670332.40869</v>
      </c>
      <c r="T78">
        <v>833513350764.81104</v>
      </c>
      <c r="U78">
        <v>844279136613.48718</v>
      </c>
      <c r="V78">
        <v>856488143372.6958</v>
      </c>
      <c r="W78">
        <v>868965872543.5321</v>
      </c>
      <c r="X78">
        <v>878714203220.73743</v>
      </c>
      <c r="Y78">
        <v>891688860112.3717</v>
      </c>
      <c r="Z78">
        <v>900783176317.44934</v>
      </c>
      <c r="AA78">
        <v>911945728187.53296</v>
      </c>
      <c r="AB78">
        <v>926115318146.51672</v>
      </c>
      <c r="AC78">
        <v>941421864549.07678</v>
      </c>
      <c r="AD78">
        <v>958940555774.87292</v>
      </c>
      <c r="AE78">
        <v>973633900757.93115</v>
      </c>
      <c r="AF78">
        <v>993374763326.30945</v>
      </c>
      <c r="AG78">
        <v>1014117309749.0244</v>
      </c>
      <c r="AH78">
        <v>1036811743551.8502</v>
      </c>
      <c r="AI78">
        <v>1054243389995.5156</v>
      </c>
      <c r="AJ78">
        <v>1075833009086.3359</v>
      </c>
      <c r="AK78">
        <v>1096388814671.7656</v>
      </c>
      <c r="AL78">
        <v>1116548136024.8906</v>
      </c>
      <c r="AM78">
        <v>1136450481552.7734</v>
      </c>
      <c r="AN78">
        <v>1157431559282.1797</v>
      </c>
      <c r="AO78">
        <v>1177508030305.3906</v>
      </c>
      <c r="AP78">
        <v>1197801960724.7578</v>
      </c>
      <c r="AQ78">
        <v>1218217593023.7031</v>
      </c>
      <c r="AR78">
        <v>1238653312293.0938</v>
      </c>
    </row>
    <row r="79" spans="1:44" x14ac:dyDescent="0.35">
      <c r="A79" t="s">
        <v>17</v>
      </c>
      <c r="B79" t="s">
        <v>83</v>
      </c>
      <c r="C79">
        <v>5778156838.8274174</v>
      </c>
      <c r="D79">
        <v>5993856790.5612593</v>
      </c>
      <c r="E79">
        <v>6287938502.5896797</v>
      </c>
      <c r="F79">
        <v>6555937798.0795183</v>
      </c>
      <c r="G79">
        <v>6814087429.3213778</v>
      </c>
      <c r="H79">
        <v>7117278044.0031557</v>
      </c>
      <c r="I79">
        <v>7382107794.7186375</v>
      </c>
      <c r="J79">
        <v>7681747624.8323488</v>
      </c>
      <c r="K79">
        <v>7946603214.3247576</v>
      </c>
      <c r="L79">
        <v>8259883681.7226467</v>
      </c>
      <c r="M79">
        <v>8544374041.7632179</v>
      </c>
      <c r="N79">
        <v>8908859739.3367519</v>
      </c>
      <c r="O79">
        <v>9034078250.7524776</v>
      </c>
      <c r="P79">
        <v>9172428987.8404331</v>
      </c>
      <c r="Q79">
        <v>9284313938.851469</v>
      </c>
      <c r="R79">
        <v>9417465601.6005421</v>
      </c>
      <c r="S79">
        <v>9538088674.3631058</v>
      </c>
      <c r="T79">
        <v>9635992494.3908787</v>
      </c>
      <c r="U79">
        <v>9760452446.3986969</v>
      </c>
      <c r="V79">
        <v>9901597033.2103577</v>
      </c>
      <c r="W79">
        <v>10045848237.497484</v>
      </c>
      <c r="X79">
        <v>10158545701.973845</v>
      </c>
      <c r="Y79">
        <v>10308541735.403141</v>
      </c>
      <c r="Z79">
        <v>10413678338.93005</v>
      </c>
      <c r="AA79">
        <v>10542725181.358761</v>
      </c>
      <c r="AB79">
        <v>10706535469.901924</v>
      </c>
      <c r="AC79">
        <v>10883489763.573137</v>
      </c>
      <c r="AD79">
        <v>11086017985.836678</v>
      </c>
      <c r="AE79">
        <v>11255883245.756424</v>
      </c>
      <c r="AF79">
        <v>11484101310.130739</v>
      </c>
      <c r="AG79">
        <v>11723899534.670794</v>
      </c>
      <c r="AH79">
        <v>11986262931.235256</v>
      </c>
      <c r="AI79">
        <v>12187784855.439453</v>
      </c>
      <c r="AJ79">
        <v>12437375827.587708</v>
      </c>
      <c r="AK79">
        <v>12675015198.517578</v>
      </c>
      <c r="AL79">
        <v>12908070936.703979</v>
      </c>
      <c r="AM79">
        <v>13138155856.101501</v>
      </c>
      <c r="AN79">
        <v>13380711668.002197</v>
      </c>
      <c r="AO79">
        <v>13612809598.906433</v>
      </c>
      <c r="AP79">
        <v>13847421511.269165</v>
      </c>
      <c r="AQ79">
        <v>14083440381.777283</v>
      </c>
      <c r="AR79">
        <v>14319691471.596863</v>
      </c>
    </row>
    <row r="80" spans="1:44" x14ac:dyDescent="0.35">
      <c r="A80" t="s">
        <v>17</v>
      </c>
      <c r="B80" t="s">
        <v>98</v>
      </c>
      <c r="C80">
        <v>907170623695.90466</v>
      </c>
      <c r="D80">
        <v>941035516118.1178</v>
      </c>
      <c r="E80">
        <v>987206344906.57996</v>
      </c>
      <c r="F80">
        <v>1029282234298.4846</v>
      </c>
      <c r="G80">
        <v>1069811726403.4565</v>
      </c>
      <c r="H80">
        <v>1117412652908.4956</v>
      </c>
      <c r="I80">
        <v>1158990923770.8262</v>
      </c>
      <c r="J80">
        <v>1206034377098.679</v>
      </c>
      <c r="K80">
        <v>1247616704648.9873</v>
      </c>
      <c r="L80">
        <v>1296801738030.4558</v>
      </c>
      <c r="M80">
        <v>1341466724556.8254</v>
      </c>
      <c r="N80">
        <v>1398690979075.8704</v>
      </c>
      <c r="O80">
        <v>1418350285368.1394</v>
      </c>
      <c r="P80">
        <v>1440071351090.9485</v>
      </c>
      <c r="Q80">
        <v>1457637288399.6809</v>
      </c>
      <c r="R80">
        <v>1478542099451.2852</v>
      </c>
      <c r="S80">
        <v>1497479921875.0078</v>
      </c>
      <c r="T80">
        <v>1512850821619.3682</v>
      </c>
      <c r="U80">
        <v>1532391034084.5955</v>
      </c>
      <c r="V80">
        <v>1554550734214.0259</v>
      </c>
      <c r="W80">
        <v>1577198173287.1045</v>
      </c>
      <c r="X80">
        <v>1594891675209.8931</v>
      </c>
      <c r="Y80">
        <v>1618441052458.293</v>
      </c>
      <c r="Z80">
        <v>1634947499212.0176</v>
      </c>
      <c r="AA80">
        <v>1655207853473.3252</v>
      </c>
      <c r="AB80">
        <v>1680926068774.6021</v>
      </c>
      <c r="AC80">
        <v>1708707892880.9824</v>
      </c>
      <c r="AD80">
        <v>1740504823776.3582</v>
      </c>
      <c r="AE80">
        <v>1767173669583.7588</v>
      </c>
      <c r="AF80">
        <v>1803003905690.5259</v>
      </c>
      <c r="AG80">
        <v>1840652226943.3147</v>
      </c>
      <c r="AH80">
        <v>1881843280203.9348</v>
      </c>
      <c r="AI80">
        <v>1913482222303.9844</v>
      </c>
      <c r="AJ80">
        <v>1952668004931.2656</v>
      </c>
      <c r="AK80">
        <v>1989977386167.25</v>
      </c>
      <c r="AL80">
        <v>2026567137062.5156</v>
      </c>
      <c r="AM80">
        <v>2062690469407.9219</v>
      </c>
      <c r="AN80">
        <v>2100771731876.3281</v>
      </c>
      <c r="AO80">
        <v>2137211107028.2969</v>
      </c>
      <c r="AP80">
        <v>2174045177269.2344</v>
      </c>
      <c r="AQ80">
        <v>2211100139939</v>
      </c>
      <c r="AR80">
        <v>2248191561040.6719</v>
      </c>
    </row>
    <row r="81" spans="1:44" x14ac:dyDescent="0.35">
      <c r="A81" t="s">
        <v>17</v>
      </c>
      <c r="B81" t="s">
        <v>100</v>
      </c>
      <c r="C81">
        <v>82054636230547.5</v>
      </c>
      <c r="D81">
        <v>84212566078226.625</v>
      </c>
      <c r="E81">
        <v>88393613220694.75</v>
      </c>
      <c r="F81">
        <v>92284543830187.063</v>
      </c>
      <c r="G81">
        <v>96108675789667.984</v>
      </c>
      <c r="H81">
        <v>100636876545743.89</v>
      </c>
      <c r="I81">
        <v>104687552553668.2</v>
      </c>
      <c r="J81">
        <v>109292594467471.06</v>
      </c>
      <c r="K81">
        <v>113459065228001.27</v>
      </c>
      <c r="L81">
        <v>118369511714825.19</v>
      </c>
      <c r="M81">
        <v>122916252230668.23</v>
      </c>
      <c r="N81">
        <v>128660553919737.16</v>
      </c>
      <c r="O81">
        <v>129628802255878.86</v>
      </c>
      <c r="P81">
        <v>130631810199854.22</v>
      </c>
      <c r="Q81">
        <v>131087119032514.19</v>
      </c>
      <c r="R81">
        <v>131654301737524.42</v>
      </c>
      <c r="S81">
        <v>131839213768336.05</v>
      </c>
      <c r="T81">
        <v>131491797546996.38</v>
      </c>
      <c r="U81">
        <v>131271826175657.03</v>
      </c>
      <c r="V81">
        <v>131017097598086.77</v>
      </c>
      <c r="W81">
        <v>130524070951347.53</v>
      </c>
      <c r="X81">
        <v>129333631151851.77</v>
      </c>
      <c r="Y81">
        <v>128574762899630.06</v>
      </c>
      <c r="Z81">
        <v>126997125598295.64</v>
      </c>
      <c r="AA81">
        <v>125448333035665.14</v>
      </c>
      <c r="AB81">
        <v>124023681135955.34</v>
      </c>
      <c r="AC81">
        <v>122436022653909.53</v>
      </c>
      <c r="AD81">
        <v>120795774048784.88</v>
      </c>
      <c r="AE81">
        <v>118449500357363.36</v>
      </c>
      <c r="AF81">
        <v>116343976565345.42</v>
      </c>
      <c r="AG81">
        <v>113940209806065.5</v>
      </c>
      <c r="AH81">
        <v>111308824605409.89</v>
      </c>
      <c r="AI81">
        <v>109122700245180</v>
      </c>
      <c r="AJ81">
        <v>106726416660582</v>
      </c>
      <c r="AK81">
        <v>104272636765393</v>
      </c>
      <c r="AL81">
        <v>101898891408674</v>
      </c>
      <c r="AM81">
        <v>99564914975071</v>
      </c>
      <c r="AN81">
        <v>97134183273342</v>
      </c>
      <c r="AO81">
        <v>94751752047171</v>
      </c>
      <c r="AP81">
        <v>92382532422397</v>
      </c>
      <c r="AQ81">
        <v>89992690555195</v>
      </c>
      <c r="AR81">
        <v>87596384747426</v>
      </c>
    </row>
    <row r="82" spans="1:44" x14ac:dyDescent="0.35">
      <c r="A82" t="s">
        <v>17</v>
      </c>
      <c r="B82" t="s">
        <v>41</v>
      </c>
      <c r="C82">
        <v>25077333417267.27</v>
      </c>
      <c r="D82">
        <v>25736834559034.27</v>
      </c>
      <c r="E82">
        <v>27014635766151.824</v>
      </c>
      <c r="F82">
        <v>28203772281528.449</v>
      </c>
      <c r="G82">
        <v>29372493959973.105</v>
      </c>
      <c r="H82">
        <v>30756391389258.918</v>
      </c>
      <c r="I82">
        <v>31994348895165.539</v>
      </c>
      <c r="J82">
        <v>33401730327562.074</v>
      </c>
      <c r="K82">
        <v>34675076737160.969</v>
      </c>
      <c r="L82">
        <v>36175795153994.188</v>
      </c>
      <c r="M82">
        <v>37565358658452.766</v>
      </c>
      <c r="N82">
        <v>39320917823950.906</v>
      </c>
      <c r="O82">
        <v>39616831467244.844</v>
      </c>
      <c r="P82">
        <v>39923368255252.367</v>
      </c>
      <c r="Q82">
        <v>40062518605908.477</v>
      </c>
      <c r="R82">
        <v>40235859570605.297</v>
      </c>
      <c r="S82">
        <v>40292371924599.508</v>
      </c>
      <c r="T82">
        <v>40186195444910.734</v>
      </c>
      <c r="U82">
        <v>40118968342644.008</v>
      </c>
      <c r="V82">
        <v>40041118829635.531</v>
      </c>
      <c r="W82">
        <v>39890441254645.883</v>
      </c>
      <c r="X82">
        <v>39526622010096.883</v>
      </c>
      <c r="Y82">
        <v>39294698586205.594</v>
      </c>
      <c r="Z82">
        <v>38812545006169.945</v>
      </c>
      <c r="AA82">
        <v>38339206883286.289</v>
      </c>
      <c r="AB82">
        <v>37903808320404.531</v>
      </c>
      <c r="AC82">
        <v>37418592092095.992</v>
      </c>
      <c r="AD82">
        <v>36917303401444.227</v>
      </c>
      <c r="AE82">
        <v>36200241083568.328</v>
      </c>
      <c r="AF82">
        <v>35556756149919.133</v>
      </c>
      <c r="AG82">
        <v>34822122943936.246</v>
      </c>
      <c r="AH82">
        <v>34017925557201.168</v>
      </c>
      <c r="AI82">
        <v>33349807678778.25</v>
      </c>
      <c r="AJ82">
        <v>32617461461991.25</v>
      </c>
      <c r="AK82">
        <v>31867543366061</v>
      </c>
      <c r="AL82">
        <v>31142085226305.25</v>
      </c>
      <c r="AM82">
        <v>30428781165715</v>
      </c>
      <c r="AN82">
        <v>29685907001226.5</v>
      </c>
      <c r="AO82">
        <v>28957794307697</v>
      </c>
      <c r="AP82">
        <v>28233719310859</v>
      </c>
      <c r="AQ82">
        <v>27503341795687.5</v>
      </c>
      <c r="AR82">
        <v>26770988787110.25</v>
      </c>
    </row>
    <row r="83" spans="1:44" x14ac:dyDescent="0.35">
      <c r="A83" t="s">
        <v>17</v>
      </c>
      <c r="B83" t="s">
        <v>45</v>
      </c>
      <c r="C83">
        <v>37744675154837.852</v>
      </c>
      <c r="D83">
        <v>38737310852822.391</v>
      </c>
      <c r="E83">
        <v>40660569226135.016</v>
      </c>
      <c r="F83">
        <v>42450375611878.625</v>
      </c>
      <c r="G83">
        <v>44209454991065.563</v>
      </c>
      <c r="H83">
        <v>46292402091016.844</v>
      </c>
      <c r="I83">
        <v>48155690469348.352</v>
      </c>
      <c r="J83">
        <v>50273984073411.555</v>
      </c>
      <c r="K83">
        <v>52190537392306.133</v>
      </c>
      <c r="L83">
        <v>54449315397117.805</v>
      </c>
      <c r="M83">
        <v>56540790683190.016</v>
      </c>
      <c r="N83">
        <v>59183137431716.273</v>
      </c>
      <c r="O83">
        <v>59628526267688.906</v>
      </c>
      <c r="P83">
        <v>60089904329456.219</v>
      </c>
      <c r="Q83">
        <v>60299343853818.898</v>
      </c>
      <c r="R83">
        <v>60560244735688.672</v>
      </c>
      <c r="S83">
        <v>60645303238849.859</v>
      </c>
      <c r="T83">
        <v>60485493714118.758</v>
      </c>
      <c r="U83">
        <v>60384308109794.828</v>
      </c>
      <c r="V83">
        <v>60267134384400.094</v>
      </c>
      <c r="W83">
        <v>60040344875863.789</v>
      </c>
      <c r="X83">
        <v>59492749205619.008</v>
      </c>
      <c r="Y83">
        <v>59143674040811.141</v>
      </c>
      <c r="Z83">
        <v>58417969678613.813</v>
      </c>
      <c r="AA83">
        <v>57705533735390.977</v>
      </c>
      <c r="AB83">
        <v>57050201804941.805</v>
      </c>
      <c r="AC83">
        <v>56319887755492.242</v>
      </c>
      <c r="AD83">
        <v>55565382542652.625</v>
      </c>
      <c r="AE83">
        <v>54486109726693.477</v>
      </c>
      <c r="AF83">
        <v>53517580522113.156</v>
      </c>
      <c r="AG83">
        <v>52411861215502.656</v>
      </c>
      <c r="AH83">
        <v>51201438694989.195</v>
      </c>
      <c r="AI83">
        <v>50195833678435</v>
      </c>
      <c r="AJ83">
        <v>49093556590454.5</v>
      </c>
      <c r="AK83">
        <v>47964831520183.5</v>
      </c>
      <c r="AL83">
        <v>46872921891361</v>
      </c>
      <c r="AM83">
        <v>45799305745432.25</v>
      </c>
      <c r="AN83">
        <v>44681182715643.5</v>
      </c>
      <c r="AO83">
        <v>43585277635303</v>
      </c>
      <c r="AP83">
        <v>42495449817941</v>
      </c>
      <c r="AQ83">
        <v>41396135884045</v>
      </c>
      <c r="AR83">
        <v>40293848573530</v>
      </c>
    </row>
    <row r="84" spans="1:44" x14ac:dyDescent="0.35">
      <c r="A84" t="s">
        <v>17</v>
      </c>
      <c r="B84" t="s">
        <v>47</v>
      </c>
      <c r="C84">
        <v>22380876699766.352</v>
      </c>
      <c r="D84">
        <v>22969464548866.727</v>
      </c>
      <c r="E84">
        <v>24109869343405.965</v>
      </c>
      <c r="F84">
        <v>25171143175316.203</v>
      </c>
      <c r="G84">
        <v>26214197289020.457</v>
      </c>
      <c r="H84">
        <v>27449290239877.934</v>
      </c>
      <c r="I84">
        <v>28554135553302.23</v>
      </c>
      <c r="J84">
        <v>29810187374438.797</v>
      </c>
      <c r="K84">
        <v>30946616376483.332</v>
      </c>
      <c r="L84">
        <v>32285969061609.164</v>
      </c>
      <c r="M84">
        <v>33526118839191.527</v>
      </c>
      <c r="N84">
        <v>35092910354397.215</v>
      </c>
      <c r="O84">
        <v>35357005689181.898</v>
      </c>
      <c r="P84">
        <v>35630581908079.828</v>
      </c>
      <c r="Q84">
        <v>35754770026048.516</v>
      </c>
      <c r="R84">
        <v>35909472389866.297</v>
      </c>
      <c r="S84">
        <v>35959908215945.281</v>
      </c>
      <c r="T84">
        <v>35865148431849.047</v>
      </c>
      <c r="U84">
        <v>35805149967830.609</v>
      </c>
      <c r="V84">
        <v>35735671274749.953</v>
      </c>
      <c r="W84">
        <v>35601195404801.953</v>
      </c>
      <c r="X84">
        <v>35276496063059.078</v>
      </c>
      <c r="Y84">
        <v>35069510357380.961</v>
      </c>
      <c r="Z84">
        <v>34639200657159.867</v>
      </c>
      <c r="AA84">
        <v>34216758526280.695</v>
      </c>
      <c r="AB84">
        <v>33828176479339.359</v>
      </c>
      <c r="AC84">
        <v>33395133444108.926</v>
      </c>
      <c r="AD84">
        <v>32947746148586.523</v>
      </c>
      <c r="AE84">
        <v>32307786426578.016</v>
      </c>
      <c r="AF84">
        <v>31733492632316.645</v>
      </c>
      <c r="AG84">
        <v>31077851343465.098</v>
      </c>
      <c r="AH84">
        <v>30360125808006.094</v>
      </c>
      <c r="AI84">
        <v>29763847742508.25</v>
      </c>
      <c r="AJ84">
        <v>29110247532839.75</v>
      </c>
      <c r="AK84">
        <v>28440964871854.25</v>
      </c>
      <c r="AL84">
        <v>27793512094218.5</v>
      </c>
      <c r="AM84">
        <v>27156906520416.5</v>
      </c>
      <c r="AN84">
        <v>26493910387526</v>
      </c>
      <c r="AO84">
        <v>25844088488751.5</v>
      </c>
      <c r="AP84">
        <v>25197870130683.75</v>
      </c>
      <c r="AQ84">
        <v>24546026936698.75</v>
      </c>
      <c r="AR84">
        <v>23892420665532</v>
      </c>
    </row>
    <row r="85" spans="1:44" x14ac:dyDescent="0.35">
      <c r="A85" t="s">
        <v>17</v>
      </c>
      <c r="B85" t="s">
        <v>50</v>
      </c>
      <c r="C85">
        <v>918897470359.47595</v>
      </c>
      <c r="D85">
        <v>821542151116.1709</v>
      </c>
      <c r="E85">
        <v>883936472751.01575</v>
      </c>
      <c r="F85">
        <v>924577258168.8363</v>
      </c>
      <c r="G85">
        <v>960970767298.00281</v>
      </c>
      <c r="H85">
        <v>1011760853705.9601</v>
      </c>
      <c r="I85">
        <v>1052115985094.8464</v>
      </c>
      <c r="J85">
        <v>1097808931421.2349</v>
      </c>
      <c r="K85">
        <v>1140481968738.1519</v>
      </c>
      <c r="L85">
        <v>1191052664607.7922</v>
      </c>
      <c r="M85">
        <v>1230740218555.7319</v>
      </c>
      <c r="N85">
        <v>1278473346286.5676</v>
      </c>
      <c r="O85">
        <v>1277575050912.8879</v>
      </c>
      <c r="P85">
        <v>1281851051807.7253</v>
      </c>
      <c r="Q85">
        <v>1279997748025.3137</v>
      </c>
      <c r="R85">
        <v>1283182281709.0833</v>
      </c>
      <c r="S85">
        <v>1282248630750.7046</v>
      </c>
      <c r="T85">
        <v>1280598862220.7163</v>
      </c>
      <c r="U85">
        <v>1280891392361.5635</v>
      </c>
      <c r="V85">
        <v>1284227401677.269</v>
      </c>
      <c r="W85">
        <v>1293089651505.2839</v>
      </c>
      <c r="X85">
        <v>1301344739285.4065</v>
      </c>
      <c r="Y85">
        <v>1313241536074.6008</v>
      </c>
      <c r="Z85">
        <v>1325729513622.2424</v>
      </c>
      <c r="AA85">
        <v>1343484334376.2932</v>
      </c>
      <c r="AB85">
        <v>1371906356671.6536</v>
      </c>
      <c r="AC85">
        <v>1402286127218.8118</v>
      </c>
      <c r="AD85">
        <v>1437647861594.834</v>
      </c>
      <c r="AE85">
        <v>1471738329619.5693</v>
      </c>
      <c r="AF85">
        <v>1512980765770.958</v>
      </c>
      <c r="AG85">
        <v>1557509012780.6729</v>
      </c>
      <c r="AH85">
        <v>1614122053026.0144</v>
      </c>
      <c r="AI85">
        <v>1650415324365.4531</v>
      </c>
      <c r="AJ85">
        <v>1698901680136.5781</v>
      </c>
      <c r="AK85">
        <v>1746210209310.75</v>
      </c>
      <c r="AL85">
        <v>1792086261975.1094</v>
      </c>
      <c r="AM85">
        <v>1835864096615.8281</v>
      </c>
      <c r="AN85">
        <v>1883920152382.5313</v>
      </c>
      <c r="AO85">
        <v>1929303729623.25</v>
      </c>
      <c r="AP85">
        <v>1974883169291.2344</v>
      </c>
      <c r="AQ85">
        <v>2020921516269.5</v>
      </c>
      <c r="AR85">
        <v>2067301889701.2813</v>
      </c>
    </row>
    <row r="86" spans="1:44" x14ac:dyDescent="0.35">
      <c r="A86" t="s">
        <v>17</v>
      </c>
      <c r="B86" t="s">
        <v>106</v>
      </c>
      <c r="C86">
        <v>34024271319426.469</v>
      </c>
      <c r="D86">
        <v>35895414205901.516</v>
      </c>
      <c r="E86">
        <v>37493792683369.539</v>
      </c>
      <c r="F86">
        <v>38980077312351.055</v>
      </c>
      <c r="G86">
        <v>40422916589946.109</v>
      </c>
      <c r="H86">
        <v>41627582965018.195</v>
      </c>
      <c r="I86">
        <v>43058164619761.883</v>
      </c>
      <c r="J86">
        <v>44628555650905.477</v>
      </c>
      <c r="K86">
        <v>45910653375228.875</v>
      </c>
      <c r="L86">
        <v>47363649185381.766</v>
      </c>
      <c r="M86">
        <v>48520880975679.727</v>
      </c>
      <c r="N86">
        <v>49977673402342.914</v>
      </c>
      <c r="O86">
        <v>49726434135690.695</v>
      </c>
      <c r="P86">
        <v>49577497473340.07</v>
      </c>
      <c r="Q86">
        <v>49328652221905.195</v>
      </c>
      <c r="R86">
        <v>49249779020058.477</v>
      </c>
      <c r="S86">
        <v>49176113368021.086</v>
      </c>
      <c r="T86">
        <v>49073999632753.391</v>
      </c>
      <c r="U86">
        <v>48722822814650.18</v>
      </c>
      <c r="V86">
        <v>49064447619504.039</v>
      </c>
      <c r="W86">
        <v>49557783763811.492</v>
      </c>
      <c r="X86">
        <v>50050918575598.023</v>
      </c>
      <c r="Y86">
        <v>49899584241782.891</v>
      </c>
      <c r="Z86">
        <v>49493161140230.359</v>
      </c>
      <c r="AA86">
        <v>49149204645395.07</v>
      </c>
      <c r="AB86">
        <v>48894456157232.117</v>
      </c>
      <c r="AC86">
        <v>48604778746997.758</v>
      </c>
      <c r="AD86">
        <v>48312001815390.867</v>
      </c>
      <c r="AE86">
        <v>47741969000016.945</v>
      </c>
      <c r="AF86">
        <v>46751037532434.531</v>
      </c>
      <c r="AG86">
        <v>46131246639657.672</v>
      </c>
      <c r="AH86">
        <v>45400028111875.531</v>
      </c>
      <c r="AI86">
        <v>44636855689658</v>
      </c>
      <c r="AJ86">
        <v>43863856582345.5</v>
      </c>
      <c r="AK86">
        <v>43175979056141</v>
      </c>
      <c r="AL86">
        <v>42407581206966.5</v>
      </c>
      <c r="AM86">
        <v>41663128996396.75</v>
      </c>
      <c r="AN86">
        <v>40928361677731</v>
      </c>
      <c r="AO86">
        <v>40192629543224.25</v>
      </c>
      <c r="AP86">
        <v>39439760529571.25</v>
      </c>
      <c r="AQ86">
        <v>38704450148389.25</v>
      </c>
      <c r="AR86">
        <v>37963878525810</v>
      </c>
    </row>
    <row r="87" spans="1:44" x14ac:dyDescent="0.35">
      <c r="A87" t="s">
        <v>17</v>
      </c>
      <c r="B87" t="s">
        <v>108</v>
      </c>
      <c r="C87">
        <v>4917525779247.7441</v>
      </c>
      <c r="D87">
        <v>5385348511583.1982</v>
      </c>
      <c r="E87">
        <v>5724405651191.4688</v>
      </c>
      <c r="F87">
        <v>6050061905656.5898</v>
      </c>
      <c r="G87">
        <v>6366865689618.3574</v>
      </c>
      <c r="H87">
        <v>6717247523907.8857</v>
      </c>
      <c r="I87">
        <v>7014352363884.8525</v>
      </c>
      <c r="J87">
        <v>7319131827385.5713</v>
      </c>
      <c r="K87">
        <v>7557613653569.9375</v>
      </c>
      <c r="L87">
        <v>7801381867601.2793</v>
      </c>
      <c r="M87">
        <v>7969886875793.375</v>
      </c>
      <c r="N87">
        <v>8156952288063.6221</v>
      </c>
      <c r="O87">
        <v>8186595064323.5957</v>
      </c>
      <c r="P87">
        <v>8225728704182.2021</v>
      </c>
      <c r="Q87">
        <v>8243274278572.5771</v>
      </c>
      <c r="R87">
        <v>8286710034445.5</v>
      </c>
      <c r="S87">
        <v>8331173227297.7861</v>
      </c>
      <c r="T87">
        <v>8373402086282.2422</v>
      </c>
      <c r="U87">
        <v>8461807318222.1729</v>
      </c>
      <c r="V87">
        <v>8593398055960.5918</v>
      </c>
      <c r="W87">
        <v>8762386875433.2666</v>
      </c>
      <c r="X87">
        <v>8944433458290.7949</v>
      </c>
      <c r="Y87">
        <v>8899604608471.7246</v>
      </c>
      <c r="Z87">
        <v>8796980990380.5234</v>
      </c>
      <c r="AA87">
        <v>8691397731017.7803</v>
      </c>
      <c r="AB87">
        <v>8585209853545.6455</v>
      </c>
      <c r="AC87">
        <v>8453868443631.4941</v>
      </c>
      <c r="AD87">
        <v>8300037489497.1035</v>
      </c>
      <c r="AE87">
        <v>8073940644652.0781</v>
      </c>
      <c r="AF87">
        <v>7835557470965.8857</v>
      </c>
      <c r="AG87">
        <v>7543443092635.7813</v>
      </c>
      <c r="AH87">
        <v>7198517002684.2383</v>
      </c>
      <c r="AI87">
        <v>6970237582394.4375</v>
      </c>
      <c r="AJ87">
        <v>6671005180827.5</v>
      </c>
      <c r="AK87">
        <v>6373059038746.25</v>
      </c>
      <c r="AL87">
        <v>6090768400566.875</v>
      </c>
      <c r="AM87">
        <v>5816914716679</v>
      </c>
      <c r="AN87">
        <v>5518332230335.375</v>
      </c>
      <c r="AO87">
        <v>5235568846515.5</v>
      </c>
      <c r="AP87">
        <v>4952703680160.75</v>
      </c>
      <c r="AQ87">
        <v>4665614981558.75</v>
      </c>
      <c r="AR87">
        <v>4377358484925.375</v>
      </c>
    </row>
    <row r="88" spans="1:44" x14ac:dyDescent="0.35">
      <c r="A88" t="s">
        <v>17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17</v>
      </c>
      <c r="B89" t="s">
        <v>112</v>
      </c>
      <c r="C89">
        <v>50.9009267722126</v>
      </c>
      <c r="D89">
        <v>49.628604703710785</v>
      </c>
      <c r="E89">
        <v>48.943021533503966</v>
      </c>
      <c r="F89">
        <v>49.046430251788777</v>
      </c>
      <c r="G89">
        <v>49.651553182013245</v>
      </c>
      <c r="H89">
        <v>49.415700806103885</v>
      </c>
      <c r="I89">
        <v>49.589869725812456</v>
      </c>
      <c r="J89">
        <v>49.852196934674389</v>
      </c>
      <c r="K89">
        <v>51.334595876811207</v>
      </c>
      <c r="L89">
        <v>52.17433034965358</v>
      </c>
      <c r="M89">
        <v>54.125434365240139</v>
      </c>
      <c r="N89">
        <v>52.753475133317707</v>
      </c>
      <c r="O89">
        <v>52.083723464744047</v>
      </c>
      <c r="P89">
        <v>50.325440469979483</v>
      </c>
      <c r="Q89">
        <v>51.148671468310106</v>
      </c>
      <c r="R89">
        <v>51.399513910807045</v>
      </c>
      <c r="S89">
        <v>51.909689942012555</v>
      </c>
      <c r="T89">
        <v>52.74950267944628</v>
      </c>
      <c r="U89">
        <v>53.653462465500169</v>
      </c>
      <c r="V89">
        <v>53.739588759472191</v>
      </c>
      <c r="W89">
        <v>53.529333051320208</v>
      </c>
      <c r="X89">
        <v>53.671259272783018</v>
      </c>
      <c r="Y89">
        <v>53.930318712300974</v>
      </c>
      <c r="Z89">
        <v>54.561515281644795</v>
      </c>
      <c r="AA89">
        <v>55.089460057429747</v>
      </c>
      <c r="AB89">
        <v>54.986759224288292</v>
      </c>
      <c r="AC89">
        <v>54.999338998756542</v>
      </c>
      <c r="AD89">
        <v>54.757718711897894</v>
      </c>
      <c r="AE89">
        <v>56.003366652276398</v>
      </c>
      <c r="AF89">
        <v>57.43299725786013</v>
      </c>
      <c r="AG89">
        <v>58.847987988914689</v>
      </c>
      <c r="AH89">
        <v>60.316654710009004</v>
      </c>
      <c r="AI89">
        <v>61.66049306404966</v>
      </c>
      <c r="AJ89">
        <v>63.111673017330759</v>
      </c>
      <c r="AK89">
        <v>64.524918185855768</v>
      </c>
      <c r="AL89">
        <v>65.937009003592721</v>
      </c>
      <c r="AM89">
        <v>67.341689708859576</v>
      </c>
      <c r="AN89">
        <v>68.771475378702235</v>
      </c>
      <c r="AO89">
        <v>70.17826593259224</v>
      </c>
      <c r="AP89">
        <v>71.593020202495154</v>
      </c>
      <c r="AQ89">
        <v>73.008871631709553</v>
      </c>
      <c r="AR89">
        <v>74.42543717171975</v>
      </c>
    </row>
    <row r="90" spans="1:44" x14ac:dyDescent="0.35">
      <c r="A90" t="s">
        <v>17</v>
      </c>
      <c r="B90" t="s">
        <v>59</v>
      </c>
      <c r="C90">
        <v>19714136900825.492</v>
      </c>
      <c r="D90">
        <v>19167815425188.496</v>
      </c>
      <c r="E90">
        <v>18788783096347.984</v>
      </c>
      <c r="F90">
        <v>18552276426462.559</v>
      </c>
      <c r="G90">
        <v>18310937443940.051</v>
      </c>
      <c r="H90">
        <v>17891978012675.523</v>
      </c>
      <c r="I90">
        <v>17599705755249.527</v>
      </c>
      <c r="J90">
        <v>17071258339843.057</v>
      </c>
      <c r="K90">
        <v>16693564745835.271</v>
      </c>
      <c r="L90">
        <v>16077476025351.127</v>
      </c>
      <c r="M90">
        <v>15675240942779.221</v>
      </c>
      <c r="N90">
        <v>15061182617411.779</v>
      </c>
      <c r="O90">
        <v>14645152585352.264</v>
      </c>
      <c r="P90">
        <v>14215818940083.73</v>
      </c>
      <c r="Q90">
        <v>13795125112804.143</v>
      </c>
      <c r="R90">
        <v>13274444732671.336</v>
      </c>
      <c r="S90">
        <v>12830329389763.047</v>
      </c>
      <c r="T90">
        <v>12489485884824.262</v>
      </c>
      <c r="U90">
        <v>12115346496511.348</v>
      </c>
      <c r="V90">
        <v>11540097247165.455</v>
      </c>
      <c r="W90">
        <v>10937585005721.199</v>
      </c>
      <c r="X90">
        <v>10432730402435.051</v>
      </c>
      <c r="Y90">
        <v>10091272902553.768</v>
      </c>
      <c r="Z90">
        <v>10027142889208.76</v>
      </c>
      <c r="AA90">
        <v>9907595368320.2969</v>
      </c>
      <c r="AB90">
        <v>9695461725572.3203</v>
      </c>
      <c r="AC90">
        <v>9518331163227.4258</v>
      </c>
      <c r="AD90">
        <v>9339487158107.0215</v>
      </c>
      <c r="AE90">
        <v>9379733488191.5762</v>
      </c>
      <c r="AF90">
        <v>9449955431256.668</v>
      </c>
      <c r="AG90">
        <v>9501765295397.6348</v>
      </c>
      <c r="AH90">
        <v>9577636715368.9453</v>
      </c>
      <c r="AI90">
        <v>9629214894183.3438</v>
      </c>
      <c r="AJ90">
        <v>9695654393708.3906</v>
      </c>
      <c r="AK90">
        <v>9756499603089.75</v>
      </c>
      <c r="AL90">
        <v>9820400068466.7031</v>
      </c>
      <c r="AM90">
        <v>9879724559494</v>
      </c>
      <c r="AN90">
        <v>9944028205402.3281</v>
      </c>
      <c r="AO90">
        <v>10005253139969.859</v>
      </c>
      <c r="AP90">
        <v>10067521678493.281</v>
      </c>
      <c r="AQ90">
        <v>10129317070523.938</v>
      </c>
      <c r="AR90">
        <v>10191972479321.938</v>
      </c>
    </row>
    <row r="91" spans="1:44" x14ac:dyDescent="0.35">
      <c r="A91" t="s">
        <v>17</v>
      </c>
      <c r="B91" t="s">
        <v>84</v>
      </c>
      <c r="C91">
        <v>2789768664952.2949</v>
      </c>
      <c r="D91">
        <v>2828248997015.4644</v>
      </c>
      <c r="E91">
        <v>2875609347814.0283</v>
      </c>
      <c r="F91">
        <v>2918043460696.6323</v>
      </c>
      <c r="G91">
        <v>2963235799779.7271</v>
      </c>
      <c r="H91">
        <v>3034506721474.8271</v>
      </c>
      <c r="I91">
        <v>3095561958701.2871</v>
      </c>
      <c r="J91">
        <v>3177141066473.2026</v>
      </c>
      <c r="K91">
        <v>3249967840869.4282</v>
      </c>
      <c r="L91">
        <v>3347926438694.7769</v>
      </c>
      <c r="M91">
        <v>3439203730915.311</v>
      </c>
      <c r="N91">
        <v>3567323786564.5483</v>
      </c>
      <c r="O91">
        <v>3553011332886.3013</v>
      </c>
      <c r="P91">
        <v>3543440244344.3931</v>
      </c>
      <c r="Q91">
        <v>3522647334735.3276</v>
      </c>
      <c r="R91">
        <v>3508363937615.9673</v>
      </c>
      <c r="S91">
        <v>3487255240386.6924</v>
      </c>
      <c r="T91">
        <v>3455441943351.6279</v>
      </c>
      <c r="U91">
        <v>3430288699817.1284</v>
      </c>
      <c r="V91">
        <v>3407426029225.3882</v>
      </c>
      <c r="W91">
        <v>3381539205077.9937</v>
      </c>
      <c r="X91">
        <v>3340808197135.8442</v>
      </c>
      <c r="Y91">
        <v>3317857825073.9893</v>
      </c>
      <c r="Z91">
        <v>3277748580009.7251</v>
      </c>
      <c r="AA91">
        <v>3242361778550.4268</v>
      </c>
      <c r="AB91">
        <v>3214199842621.0645</v>
      </c>
      <c r="AC91">
        <v>3185905069046.2979</v>
      </c>
      <c r="AD91">
        <v>3160438844627.9468</v>
      </c>
      <c r="AE91">
        <v>3120744691295.7388</v>
      </c>
      <c r="AF91">
        <v>3091761453053.0479</v>
      </c>
      <c r="AG91">
        <v>3059474732851.6343</v>
      </c>
      <c r="AH91">
        <v>3025921264310.0122</v>
      </c>
      <c r="AI91">
        <v>2992576661503.6875</v>
      </c>
      <c r="AJ91">
        <v>2961442886104.6875</v>
      </c>
      <c r="AK91">
        <v>2927974837991.2109</v>
      </c>
      <c r="AL91">
        <v>2895234626174.3984</v>
      </c>
      <c r="AM91">
        <v>2862837525281.6875</v>
      </c>
      <c r="AN91">
        <v>2830307347698.8516</v>
      </c>
      <c r="AO91">
        <v>2797336927793.8047</v>
      </c>
      <c r="AP91">
        <v>2764877323326.8828</v>
      </c>
      <c r="AQ91">
        <v>2732254189100.25</v>
      </c>
      <c r="AR91">
        <v>2699543653619.8438</v>
      </c>
    </row>
    <row r="92" spans="1:44" x14ac:dyDescent="0.35">
      <c r="A92" t="s">
        <v>17</v>
      </c>
      <c r="B92" t="s">
        <v>116</v>
      </c>
      <c r="C92">
        <v>2733629503638.2563</v>
      </c>
      <c r="D92">
        <v>2805520392068.0459</v>
      </c>
      <c r="E92">
        <v>2944810922741.2935</v>
      </c>
      <c r="F92">
        <v>3074436294314.8457</v>
      </c>
      <c r="G92">
        <v>3201836285716.5664</v>
      </c>
      <c r="H92">
        <v>3352692151440.3105</v>
      </c>
      <c r="I92">
        <v>3487639400658.8657</v>
      </c>
      <c r="J92">
        <v>3641055210165.2607</v>
      </c>
      <c r="K92">
        <v>3779860132351.8677</v>
      </c>
      <c r="L92">
        <v>3943450418154.8955</v>
      </c>
      <c r="M92">
        <v>4094923931297.7007</v>
      </c>
      <c r="N92">
        <v>4286293892781.876</v>
      </c>
      <c r="O92">
        <v>4318550841811.4092</v>
      </c>
      <c r="P92">
        <v>4351965798406.0723</v>
      </c>
      <c r="Q92">
        <v>4367134297291.7329</v>
      </c>
      <c r="R92">
        <v>4386029846008.9683</v>
      </c>
      <c r="S92">
        <v>4392190143662.1567</v>
      </c>
      <c r="T92">
        <v>4380616059901.3281</v>
      </c>
      <c r="U92">
        <v>4373287769163.9287</v>
      </c>
      <c r="V92">
        <v>4364801550870.189</v>
      </c>
      <c r="W92">
        <v>4348376492524.6807</v>
      </c>
      <c r="X92">
        <v>4308717290952.4077</v>
      </c>
      <c r="Y92">
        <v>4283435786592.0801</v>
      </c>
      <c r="Z92">
        <v>4230877197935.9712</v>
      </c>
      <c r="AA92">
        <v>4179279564472.2563</v>
      </c>
      <c r="AB92">
        <v>4131817645873.0591</v>
      </c>
      <c r="AC92">
        <v>4078925204109.894</v>
      </c>
      <c r="AD92">
        <v>4024280735664.8428</v>
      </c>
      <c r="AE92">
        <v>3946115219599.9224</v>
      </c>
      <c r="AF92">
        <v>3875970225692.439</v>
      </c>
      <c r="AG92">
        <v>3795889342577.3145</v>
      </c>
      <c r="AH92">
        <v>3708225408515.8848</v>
      </c>
      <c r="AI92">
        <v>3635395227013.9375</v>
      </c>
      <c r="AJ92">
        <v>3555563643975.3438</v>
      </c>
      <c r="AK92">
        <v>3473816585855.7188</v>
      </c>
      <c r="AL92">
        <v>3394735858192.5</v>
      </c>
      <c r="AM92">
        <v>3316980022169.1875</v>
      </c>
      <c r="AN92">
        <v>3236000808799.6563</v>
      </c>
      <c r="AO92">
        <v>3156630713587.0938</v>
      </c>
      <c r="AP92">
        <v>3077700759541.8125</v>
      </c>
      <c r="AQ92">
        <v>2998083780693.0313</v>
      </c>
      <c r="AR92">
        <v>2918251457295.0938</v>
      </c>
    </row>
    <row r="93" spans="1:44" x14ac:dyDescent="0.35">
      <c r="A93" t="s">
        <v>17</v>
      </c>
      <c r="B93" t="s">
        <v>118</v>
      </c>
      <c r="C93">
        <v>780628508884.14636</v>
      </c>
      <c r="D93">
        <v>801158019910.64478</v>
      </c>
      <c r="E93">
        <v>840934499904.15601</v>
      </c>
      <c r="F93">
        <v>877950950154.76245</v>
      </c>
      <c r="G93">
        <v>914331910042.49231</v>
      </c>
      <c r="H93">
        <v>957411043246.03015</v>
      </c>
      <c r="I93">
        <v>995947234706.97742</v>
      </c>
      <c r="J93">
        <v>1039757397881.9209</v>
      </c>
      <c r="K93">
        <v>1079395205159.0586</v>
      </c>
      <c r="L93">
        <v>1126110841167.6636</v>
      </c>
      <c r="M93">
        <v>1169366352765.9751</v>
      </c>
      <c r="N93">
        <v>1224014887792.3137</v>
      </c>
      <c r="O93">
        <v>1233226338718.1113</v>
      </c>
      <c r="P93">
        <v>1242768475904.6626</v>
      </c>
      <c r="Q93">
        <v>1247100066067.6177</v>
      </c>
      <c r="R93">
        <v>1252495970669.9246</v>
      </c>
      <c r="S93">
        <v>1254255135167.1221</v>
      </c>
      <c r="T93">
        <v>1250949983632.9104</v>
      </c>
      <c r="U93">
        <v>1248857281361.6658</v>
      </c>
      <c r="V93">
        <v>1246433915677.3655</v>
      </c>
      <c r="W93">
        <v>1241743496296.2737</v>
      </c>
      <c r="X93">
        <v>1230418222207.1201</v>
      </c>
      <c r="Y93">
        <v>1223198713116.7756</v>
      </c>
      <c r="Z93">
        <v>1208189827444.0581</v>
      </c>
      <c r="AA93">
        <v>1193455356800.1313</v>
      </c>
      <c r="AB93">
        <v>1179901900965.8416</v>
      </c>
      <c r="AC93">
        <v>1164797678579.4983</v>
      </c>
      <c r="AD93">
        <v>1149193138950.3152</v>
      </c>
      <c r="AE93">
        <v>1126871814802.0691</v>
      </c>
      <c r="AF93">
        <v>1106840869889.158</v>
      </c>
      <c r="AG93">
        <v>1083972584229.7136</v>
      </c>
      <c r="AH93">
        <v>1058938845737.2762</v>
      </c>
      <c r="AI93">
        <v>1038141105622.1719</v>
      </c>
      <c r="AJ93">
        <v>1015344011302.5703</v>
      </c>
      <c r="AK93">
        <v>991999924621.96094</v>
      </c>
      <c r="AL93">
        <v>969417248207.67969</v>
      </c>
      <c r="AM93">
        <v>947212914280.5</v>
      </c>
      <c r="AN93">
        <v>924088097073.50781</v>
      </c>
      <c r="AO93">
        <v>901422787457.36719</v>
      </c>
      <c r="AP93">
        <v>878883166689.19531</v>
      </c>
      <c r="AQ93">
        <v>856147355783.61719</v>
      </c>
      <c r="AR93">
        <v>833350050043.41406</v>
      </c>
    </row>
    <row r="94" spans="1:44" x14ac:dyDescent="0.35">
      <c r="A94" t="s">
        <v>17</v>
      </c>
      <c r="B94" t="s">
        <v>120</v>
      </c>
      <c r="C94">
        <v>3028152347649.4907</v>
      </c>
      <c r="D94">
        <v>3107788802510.5229</v>
      </c>
      <c r="E94">
        <v>3262086576551.2861</v>
      </c>
      <c r="F94">
        <v>3405677861589.3525</v>
      </c>
      <c r="G94">
        <v>3546804002692.3047</v>
      </c>
      <c r="H94">
        <v>3713913167756.5776</v>
      </c>
      <c r="I94">
        <v>3863399712654.5371</v>
      </c>
      <c r="J94">
        <v>4033344631344.1528</v>
      </c>
      <c r="K94">
        <v>4187104477155.4678</v>
      </c>
      <c r="L94">
        <v>4368320076177.8589</v>
      </c>
      <c r="M94">
        <v>4536113434355.9248</v>
      </c>
      <c r="N94">
        <v>4748101707589.9639</v>
      </c>
      <c r="O94">
        <v>4783834039203.2227</v>
      </c>
      <c r="P94">
        <v>4820849142795.0088</v>
      </c>
      <c r="Q94">
        <v>4837651904635.9248</v>
      </c>
      <c r="R94">
        <v>4858583270840.4766</v>
      </c>
      <c r="S94">
        <v>4865407282571.3633</v>
      </c>
      <c r="T94">
        <v>4852586200246.3447</v>
      </c>
      <c r="U94">
        <v>4844468355172.1748</v>
      </c>
      <c r="V94">
        <v>4835067826748.4609</v>
      </c>
      <c r="W94">
        <v>4816873122995.4346</v>
      </c>
      <c r="X94">
        <v>4772941015814.4326</v>
      </c>
      <c r="Y94">
        <v>4744935667365.0742</v>
      </c>
      <c r="Z94">
        <v>4686714385579.6973</v>
      </c>
      <c r="AA94">
        <v>4629557592862.0469</v>
      </c>
      <c r="AB94">
        <v>4576982099351.0117</v>
      </c>
      <c r="AC94">
        <v>4518390994929.2627</v>
      </c>
      <c r="AD94">
        <v>4457859099444.6299</v>
      </c>
      <c r="AE94">
        <v>4371271984891.5435</v>
      </c>
      <c r="AF94">
        <v>4293569528251.3496</v>
      </c>
      <c r="AG94">
        <v>4204860683880.0981</v>
      </c>
      <c r="AH94">
        <v>4107751786211.6318</v>
      </c>
      <c r="AI94">
        <v>4027074838292.625</v>
      </c>
      <c r="AJ94">
        <v>3938642153734.1563</v>
      </c>
      <c r="AK94">
        <v>3848087619687.4063</v>
      </c>
      <c r="AL94">
        <v>3760486688102.3125</v>
      </c>
      <c r="AM94">
        <v>3674353392758.4688</v>
      </c>
      <c r="AN94">
        <v>3584649431504.9375</v>
      </c>
      <c r="AO94">
        <v>3496727955741.2813</v>
      </c>
      <c r="AP94">
        <v>3409294042212</v>
      </c>
      <c r="AQ94">
        <v>3321099083424.4688</v>
      </c>
      <c r="AR94">
        <v>3232665578739.9375</v>
      </c>
    </row>
    <row r="95" spans="1:44" x14ac:dyDescent="0.35">
      <c r="A95" t="s">
        <v>17</v>
      </c>
      <c r="B95" t="s">
        <v>122</v>
      </c>
      <c r="C95">
        <v>1881514867566.917</v>
      </c>
      <c r="D95">
        <v>1930996253117.9644</v>
      </c>
      <c r="E95">
        <v>2026867768999.7603</v>
      </c>
      <c r="F95">
        <v>2116086905501.2219</v>
      </c>
      <c r="G95">
        <v>2203774347281.9043</v>
      </c>
      <c r="H95">
        <v>2307606104234.0205</v>
      </c>
      <c r="I95">
        <v>2400488206729.6367</v>
      </c>
      <c r="J95">
        <v>2506081933356.4238</v>
      </c>
      <c r="K95">
        <v>2601619212434.6533</v>
      </c>
      <c r="L95">
        <v>2714215873583.5991</v>
      </c>
      <c r="M95">
        <v>2818472747692.3501</v>
      </c>
      <c r="N95">
        <v>2950189729550.7056</v>
      </c>
      <c r="O95">
        <v>2972391688192.3716</v>
      </c>
      <c r="P95">
        <v>2995390685513.8027</v>
      </c>
      <c r="Q95">
        <v>3005830928470.6694</v>
      </c>
      <c r="R95">
        <v>3018836442127.5112</v>
      </c>
      <c r="S95">
        <v>3023076479633.5762</v>
      </c>
      <c r="T95">
        <v>3015110216961.3745</v>
      </c>
      <c r="U95">
        <v>3010066267897.3491</v>
      </c>
      <c r="V95">
        <v>3004225335222.3691</v>
      </c>
      <c r="W95">
        <v>2992920221842.3013</v>
      </c>
      <c r="X95">
        <v>2965623407371.0088</v>
      </c>
      <c r="Y95">
        <v>2948222539307.1011</v>
      </c>
      <c r="Z95">
        <v>2912047276403.6289</v>
      </c>
      <c r="AA95">
        <v>2876533424082.3691</v>
      </c>
      <c r="AB95">
        <v>2843866120276.6455</v>
      </c>
      <c r="AC95">
        <v>2807461071448.0234</v>
      </c>
      <c r="AD95">
        <v>2769850129777.6851</v>
      </c>
      <c r="AE95">
        <v>2716050015163.9634</v>
      </c>
      <c r="AF95">
        <v>2667770301784.1265</v>
      </c>
      <c r="AG95">
        <v>2612651869681.8755</v>
      </c>
      <c r="AH95">
        <v>2552314141007.7954</v>
      </c>
      <c r="AI95">
        <v>2502186254576.5313</v>
      </c>
      <c r="AJ95">
        <v>2447239411857.5</v>
      </c>
      <c r="AK95">
        <v>2390974177293.9844</v>
      </c>
      <c r="AL95">
        <v>2336544136705.7188</v>
      </c>
      <c r="AM95">
        <v>2283025998522.3125</v>
      </c>
      <c r="AN95">
        <v>2227289259613.1406</v>
      </c>
      <c r="AO95">
        <v>2172660051820.4219</v>
      </c>
      <c r="AP95">
        <v>2118333786379.2031</v>
      </c>
      <c r="AQ95">
        <v>2063534652401.6875</v>
      </c>
      <c r="AR95">
        <v>2008587300104.8125</v>
      </c>
    </row>
    <row r="96" spans="1:44" x14ac:dyDescent="0.35">
      <c r="A96" t="s">
        <v>17</v>
      </c>
      <c r="B96" t="s">
        <v>124</v>
      </c>
      <c r="C96">
        <v>1037978566758.0409</v>
      </c>
      <c r="D96">
        <v>1065276048452.6156</v>
      </c>
      <c r="E96">
        <v>1118165653718.7126</v>
      </c>
      <c r="F96">
        <v>1167385329326.6619</v>
      </c>
      <c r="G96">
        <v>1215760012254.3025</v>
      </c>
      <c r="H96">
        <v>1273041057502.9626</v>
      </c>
      <c r="I96">
        <v>1324281487907.0793</v>
      </c>
      <c r="J96">
        <v>1382534562018.8174</v>
      </c>
      <c r="K96">
        <v>1435239778288.4182</v>
      </c>
      <c r="L96">
        <v>1497356173420.7393</v>
      </c>
      <c r="M96">
        <v>1554871743787.7249</v>
      </c>
      <c r="N96">
        <v>1627536279372.1973</v>
      </c>
      <c r="O96">
        <v>1639784472361.4448</v>
      </c>
      <c r="P96">
        <v>1652472369060.0454</v>
      </c>
      <c r="Q96">
        <v>1658231955980.0193</v>
      </c>
      <c r="R96">
        <v>1665406730231.438</v>
      </c>
      <c r="S96">
        <v>1667745839068.3708</v>
      </c>
      <c r="T96">
        <v>1663351077138.2654</v>
      </c>
      <c r="U96">
        <v>1660568473019.3574</v>
      </c>
      <c r="V96">
        <v>1657346195571.002</v>
      </c>
      <c r="W96">
        <v>1651109484086.2534</v>
      </c>
      <c r="X96">
        <v>1636050603154.522</v>
      </c>
      <c r="Y96">
        <v>1626451036122.3057</v>
      </c>
      <c r="Z96">
        <v>1606494166161.8792</v>
      </c>
      <c r="AA96">
        <v>1586902177723.2512</v>
      </c>
      <c r="AB96">
        <v>1568880549635.8992</v>
      </c>
      <c r="AC96">
        <v>1548796913276.0364</v>
      </c>
      <c r="AD96">
        <v>1528048019922.9468</v>
      </c>
      <c r="AE96">
        <v>1498368017484.0701</v>
      </c>
      <c r="AF96">
        <v>1471733464358.1113</v>
      </c>
      <c r="AG96">
        <v>1441326183426.3225</v>
      </c>
      <c r="AH96">
        <v>1408039564112.2024</v>
      </c>
      <c r="AI96">
        <v>1380385426156.9609</v>
      </c>
      <c r="AJ96">
        <v>1350072806237.4922</v>
      </c>
      <c r="AK96">
        <v>1319032866805.0391</v>
      </c>
      <c r="AL96">
        <v>1289005352012.4141</v>
      </c>
      <c r="AM96">
        <v>1259480907999.375</v>
      </c>
      <c r="AN96">
        <v>1228732524680.1797</v>
      </c>
      <c r="AO96">
        <v>1198595134970.8125</v>
      </c>
      <c r="AP96">
        <v>1168624869993.3594</v>
      </c>
      <c r="AQ96">
        <v>1138393736811.2266</v>
      </c>
      <c r="AR96">
        <v>1108080835772.0547</v>
      </c>
    </row>
    <row r="97" spans="1:44" x14ac:dyDescent="0.35">
      <c r="A97" t="s">
        <v>17</v>
      </c>
      <c r="B97" t="s">
        <v>126</v>
      </c>
      <c r="C97">
        <v>254490612786.40671</v>
      </c>
      <c r="D97">
        <v>261183383780.39337</v>
      </c>
      <c r="E97">
        <v>274150807661.06183</v>
      </c>
      <c r="F97">
        <v>286218441625.54523</v>
      </c>
      <c r="G97">
        <v>298078901076.12378</v>
      </c>
      <c r="H97">
        <v>312123014098.52252</v>
      </c>
      <c r="I97">
        <v>324686094831.21228</v>
      </c>
      <c r="J97">
        <v>338968528979.82025</v>
      </c>
      <c r="K97">
        <v>351890744539.03363</v>
      </c>
      <c r="L97">
        <v>367120384116.9306</v>
      </c>
      <c r="M97">
        <v>381221997788.17499</v>
      </c>
      <c r="N97">
        <v>399037820562.32935</v>
      </c>
      <c r="O97">
        <v>402040821047.29639</v>
      </c>
      <c r="P97">
        <v>405151627675.87897</v>
      </c>
      <c r="Q97">
        <v>406563757802.26373</v>
      </c>
      <c r="R97">
        <v>408322862233.05237</v>
      </c>
      <c r="S97">
        <v>408896362746.79065</v>
      </c>
      <c r="T97">
        <v>407818859133.07343</v>
      </c>
      <c r="U97">
        <v>407136622861.49548</v>
      </c>
      <c r="V97">
        <v>406346587894.81879</v>
      </c>
      <c r="W97">
        <v>404817476814.53613</v>
      </c>
      <c r="X97">
        <v>401125354492.43115</v>
      </c>
      <c r="Y97">
        <v>398771741638.80231</v>
      </c>
      <c r="Z97">
        <v>393878734954.29004</v>
      </c>
      <c r="AA97">
        <v>389075189579.53003</v>
      </c>
      <c r="AB97">
        <v>384656663684.8349</v>
      </c>
      <c r="AC97">
        <v>379732576533.24316</v>
      </c>
      <c r="AD97">
        <v>374645382295.15784</v>
      </c>
      <c r="AE97">
        <v>367368467096.64539</v>
      </c>
      <c r="AF97">
        <v>360838232308.18713</v>
      </c>
      <c r="AG97">
        <v>353383003649.97998</v>
      </c>
      <c r="AH97">
        <v>345221821504.09375</v>
      </c>
      <c r="AI97">
        <v>338441605862.17383</v>
      </c>
      <c r="AJ97">
        <v>331009586102.30469</v>
      </c>
      <c r="AK97">
        <v>323399242825.47656</v>
      </c>
      <c r="AL97">
        <v>316037124873.56836</v>
      </c>
      <c r="AM97">
        <v>308798349344.19922</v>
      </c>
      <c r="AN97">
        <v>301259489522.13867</v>
      </c>
      <c r="AO97">
        <v>293870432541.05273</v>
      </c>
      <c r="AP97">
        <v>286522351045.20313</v>
      </c>
      <c r="AQ97">
        <v>279110310127.26953</v>
      </c>
      <c r="AR97">
        <v>271678221442.73438</v>
      </c>
    </row>
    <row r="98" spans="1:44" x14ac:dyDescent="0.35">
      <c r="A98" t="s">
        <v>17</v>
      </c>
      <c r="B98" t="s">
        <v>128</v>
      </c>
      <c r="C98">
        <v>5761781851287.748</v>
      </c>
      <c r="D98">
        <v>5913309194578.5693</v>
      </c>
      <c r="E98">
        <v>6206897499292.5791</v>
      </c>
      <c r="F98">
        <v>6480114155904.1992</v>
      </c>
      <c r="G98">
        <v>6748640288408.8721</v>
      </c>
      <c r="H98">
        <v>7066605319196.8887</v>
      </c>
      <c r="I98">
        <v>7351039113313.4033</v>
      </c>
      <c r="J98">
        <v>7674399841509.415</v>
      </c>
      <c r="K98">
        <v>7966964609507.3369</v>
      </c>
      <c r="L98">
        <v>8311770494332.7549</v>
      </c>
      <c r="M98">
        <v>8631037365653.627</v>
      </c>
      <c r="N98">
        <v>9034395600371.8398</v>
      </c>
      <c r="O98">
        <v>9102384881014.6309</v>
      </c>
      <c r="P98">
        <v>9172814941201.0801</v>
      </c>
      <c r="Q98">
        <v>9204786201927.6563</v>
      </c>
      <c r="R98">
        <v>9244613116849.4434</v>
      </c>
      <c r="S98">
        <v>9257597426233.5195</v>
      </c>
      <c r="T98">
        <v>9233202260147.6719</v>
      </c>
      <c r="U98">
        <v>9217756124336.1035</v>
      </c>
      <c r="V98">
        <v>9199869377618.6484</v>
      </c>
      <c r="W98">
        <v>9165249615520.1133</v>
      </c>
      <c r="X98">
        <v>9081658306766.8379</v>
      </c>
      <c r="Y98">
        <v>9028371453957.1523</v>
      </c>
      <c r="Z98">
        <v>8917591583515.666</v>
      </c>
      <c r="AA98">
        <v>8808837157334.3027</v>
      </c>
      <c r="AB98">
        <v>8708799745224.0693</v>
      </c>
      <c r="AC98">
        <v>8597316199039.1543</v>
      </c>
      <c r="AD98">
        <v>8482139835109.4697</v>
      </c>
      <c r="AE98">
        <v>8317387204491.4629</v>
      </c>
      <c r="AF98">
        <v>8169539753943.7861</v>
      </c>
      <c r="AG98">
        <v>8000750026457.4102</v>
      </c>
      <c r="AH98">
        <v>7815977194727.5146</v>
      </c>
      <c r="AI98">
        <v>7662470065306.5625</v>
      </c>
      <c r="AJ98">
        <v>7494205797709.5625</v>
      </c>
      <c r="AK98">
        <v>7321904205543.1875</v>
      </c>
      <c r="AL98">
        <v>7155222546295</v>
      </c>
      <c r="AM98">
        <v>6991333414927.875</v>
      </c>
      <c r="AN98">
        <v>6820650240304.8125</v>
      </c>
      <c r="AO98">
        <v>6653358669328.625</v>
      </c>
      <c r="AP98">
        <v>6486994801754.0625</v>
      </c>
      <c r="AQ98">
        <v>6319182864117.6875</v>
      </c>
      <c r="AR98">
        <v>6150917036035.25</v>
      </c>
    </row>
    <row r="99" spans="1:44" x14ac:dyDescent="0.35">
      <c r="A99" t="s">
        <v>17</v>
      </c>
      <c r="B99" t="s">
        <v>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17</v>
      </c>
      <c r="B100" t="s">
        <v>131</v>
      </c>
      <c r="C100">
        <v>878770865665.15442</v>
      </c>
      <c r="D100">
        <v>882166400627.75745</v>
      </c>
      <c r="E100">
        <v>890684498205.33398</v>
      </c>
      <c r="F100">
        <v>895949747175.2821</v>
      </c>
      <c r="G100">
        <v>900532808848.67163</v>
      </c>
      <c r="H100">
        <v>911615355908.60071</v>
      </c>
      <c r="I100">
        <v>918341776398.39795</v>
      </c>
      <c r="J100">
        <v>928473353852.17432</v>
      </c>
      <c r="K100">
        <v>935031070659.71082</v>
      </c>
      <c r="L100">
        <v>947919987388.4696</v>
      </c>
      <c r="M100">
        <v>958122033761.16406</v>
      </c>
      <c r="N100">
        <v>977843369679.46704</v>
      </c>
      <c r="O100">
        <v>968334733070.61658</v>
      </c>
      <c r="P100">
        <v>961688785510.84631</v>
      </c>
      <c r="Q100">
        <v>953687170934.84351</v>
      </c>
      <c r="R100">
        <v>949246175949.11633</v>
      </c>
      <c r="S100">
        <v>944854354465.66089</v>
      </c>
      <c r="T100">
        <v>938413703566.72717</v>
      </c>
      <c r="U100">
        <v>935860000166.25549</v>
      </c>
      <c r="V100">
        <v>936117275979.2655</v>
      </c>
      <c r="W100">
        <v>937844130457.17188</v>
      </c>
      <c r="X100">
        <v>937832030711.35339</v>
      </c>
      <c r="Y100">
        <v>939423505378.79541</v>
      </c>
      <c r="Z100">
        <v>937886676656.53638</v>
      </c>
      <c r="AA100">
        <v>939449889111.3075</v>
      </c>
      <c r="AB100">
        <v>944968748796.07556</v>
      </c>
      <c r="AC100">
        <v>952440372360.22644</v>
      </c>
      <c r="AD100">
        <v>961924442472.59399</v>
      </c>
      <c r="AE100">
        <v>969280245354.33191</v>
      </c>
      <c r="AF100">
        <v>982330292755.97473</v>
      </c>
      <c r="AG100">
        <v>996979719562.48047</v>
      </c>
      <c r="AH100">
        <v>1014121927553.0798</v>
      </c>
      <c r="AI100">
        <v>1024555658850.4258</v>
      </c>
      <c r="AJ100">
        <v>1040156307352.0469</v>
      </c>
      <c r="AK100">
        <v>1054597171758.8242</v>
      </c>
      <c r="AL100">
        <v>1068462942272.8672</v>
      </c>
      <c r="AM100">
        <v>1081995864261.8438</v>
      </c>
      <c r="AN100">
        <v>1096909702622.3008</v>
      </c>
      <c r="AO100">
        <v>1110696042566.6367</v>
      </c>
      <c r="AP100">
        <v>1124725695286.0156</v>
      </c>
      <c r="AQ100">
        <v>1138925754701.2617</v>
      </c>
      <c r="AR100">
        <v>1153153343950.3789</v>
      </c>
    </row>
    <row r="101" spans="1:44" x14ac:dyDescent="0.35">
      <c r="A101" t="s">
        <v>17</v>
      </c>
      <c r="B101" t="s">
        <v>80</v>
      </c>
      <c r="C101">
        <v>9029814473282.8047</v>
      </c>
      <c r="D101">
        <v>8952356636765.5996</v>
      </c>
      <c r="E101">
        <v>8937513662415.4316</v>
      </c>
      <c r="F101">
        <v>8888986305730.8906</v>
      </c>
      <c r="G101">
        <v>8833098739690.6113</v>
      </c>
      <c r="H101">
        <v>8839724288512.3965</v>
      </c>
      <c r="I101">
        <v>8802639620350.2969</v>
      </c>
      <c r="J101">
        <v>8811495114023.4004</v>
      </c>
      <c r="K101">
        <v>8785003694738.5557</v>
      </c>
      <c r="L101">
        <v>8816309518415.1367</v>
      </c>
      <c r="M101">
        <v>8758188028550.8369</v>
      </c>
      <c r="N101">
        <v>8846813698634.5254</v>
      </c>
      <c r="O101">
        <v>8681668659961.8281</v>
      </c>
      <c r="P101">
        <v>8543439187379.2676</v>
      </c>
      <c r="Q101">
        <v>8394294619849.8027</v>
      </c>
      <c r="R101">
        <v>8277439587190.124</v>
      </c>
      <c r="S101">
        <v>8161667941515.2754</v>
      </c>
      <c r="T101">
        <v>8038699612662.8564</v>
      </c>
      <c r="U101">
        <v>7949450985553.4189</v>
      </c>
      <c r="V101">
        <v>7884021451191.2617</v>
      </c>
      <c r="W101">
        <v>7752480474892.833</v>
      </c>
      <c r="X101">
        <v>7684870891582.4668</v>
      </c>
      <c r="Y101">
        <v>7638159378330.3281</v>
      </c>
      <c r="Z101">
        <v>7565682628021.8057</v>
      </c>
      <c r="AA101">
        <v>7517881659745.3271</v>
      </c>
      <c r="AB101">
        <v>7500945655898.5381</v>
      </c>
      <c r="AC101">
        <v>7498330450841.4883</v>
      </c>
      <c r="AD101">
        <v>7517692386132.9521</v>
      </c>
      <c r="AE101">
        <v>7519030369862.5693</v>
      </c>
      <c r="AF101">
        <v>7562925017655.6777</v>
      </c>
      <c r="AG101">
        <v>7543971002096.8516</v>
      </c>
      <c r="AH101">
        <v>7614154977795.9756</v>
      </c>
      <c r="AI101">
        <v>7616914495376.9063</v>
      </c>
      <c r="AJ101">
        <v>7645498635908.2813</v>
      </c>
      <c r="AK101">
        <v>7668120044702.3125</v>
      </c>
      <c r="AL101">
        <v>7701624354173.0313</v>
      </c>
      <c r="AM101">
        <v>7717105792215.1641</v>
      </c>
      <c r="AN101">
        <v>7746805158057.5234</v>
      </c>
      <c r="AO101">
        <v>7771310434554.6641</v>
      </c>
      <c r="AP101">
        <v>7796461631817.2969</v>
      </c>
      <c r="AQ101">
        <v>7819825233451.9531</v>
      </c>
      <c r="AR101">
        <v>7846830256889.3281</v>
      </c>
    </row>
    <row r="102" spans="1:44" x14ac:dyDescent="0.35">
      <c r="A102" t="s">
        <v>162</v>
      </c>
      <c r="B102" t="s">
        <v>94</v>
      </c>
      <c r="C102">
        <v>686063513800</v>
      </c>
      <c r="D102">
        <v>727227324628</v>
      </c>
      <c r="E102">
        <v>770860964105.68005</v>
      </c>
      <c r="F102">
        <v>817112621952.021</v>
      </c>
      <c r="G102">
        <v>866139379269.14233</v>
      </c>
      <c r="H102">
        <v>918107742025.29089</v>
      </c>
      <c r="I102">
        <v>973194206546.80835</v>
      </c>
      <c r="J102">
        <v>1031585858939.6169</v>
      </c>
      <c r="K102">
        <v>1093481010475.9941</v>
      </c>
      <c r="L102">
        <v>1159089871104.5537</v>
      </c>
      <c r="M102">
        <v>1219942089337.5427</v>
      </c>
      <c r="N102">
        <v>1283989049027.7637</v>
      </c>
      <c r="O102">
        <v>1351398474101.7212</v>
      </c>
      <c r="P102">
        <v>1422346893992.0615</v>
      </c>
      <c r="Q102">
        <v>1497020105926.6448</v>
      </c>
      <c r="R102">
        <v>1575613661487.7937</v>
      </c>
      <c r="S102">
        <v>1658333378715.9028</v>
      </c>
      <c r="T102">
        <v>1745395881098.4875</v>
      </c>
      <c r="U102">
        <v>1837029164856.1582</v>
      </c>
      <c r="V102">
        <v>1933473196011.1064</v>
      </c>
      <c r="W102">
        <v>2014679070243.5728</v>
      </c>
      <c r="X102">
        <v>2099295591193.8032</v>
      </c>
      <c r="Y102">
        <v>2187466006023.9431</v>
      </c>
      <c r="Z102">
        <v>2279339578276.9487</v>
      </c>
      <c r="AA102">
        <v>2375071840564.5806</v>
      </c>
      <c r="AB102">
        <v>2474824857868.293</v>
      </c>
      <c r="AC102">
        <v>2578767501898.7612</v>
      </c>
      <c r="AD102">
        <v>2687075736978.5093</v>
      </c>
      <c r="AE102">
        <v>2799932917931.6069</v>
      </c>
      <c r="AF102">
        <v>2917530100484.7344</v>
      </c>
      <c r="AG102">
        <v>3010891063700.2461</v>
      </c>
      <c r="AH102">
        <v>3107239577738.6543</v>
      </c>
      <c r="AI102">
        <v>3219919627553.4375</v>
      </c>
      <c r="AJ102">
        <v>3320007526431.0313</v>
      </c>
      <c r="AK102">
        <v>3419312603905.375</v>
      </c>
      <c r="AL102">
        <v>3524357388596.5625</v>
      </c>
      <c r="AM102">
        <v>3628255924265.3438</v>
      </c>
      <c r="AN102">
        <v>3728677350827.125</v>
      </c>
      <c r="AO102">
        <v>3832007049550.75</v>
      </c>
      <c r="AP102">
        <v>3935434719485.4375</v>
      </c>
      <c r="AQ102">
        <v>4037518222663.9688</v>
      </c>
      <c r="AR102">
        <v>4139963242995.2188</v>
      </c>
    </row>
    <row r="103" spans="1:44" x14ac:dyDescent="0.35">
      <c r="A103" t="s">
        <v>162</v>
      </c>
      <c r="B103" t="s">
        <v>79</v>
      </c>
      <c r="C103">
        <v>8204340693708.3984</v>
      </c>
      <c r="D103">
        <v>8183279479335.7236</v>
      </c>
      <c r="E103">
        <v>8413087051506.5918</v>
      </c>
      <c r="F103">
        <v>8592649140682.8906</v>
      </c>
      <c r="G103">
        <v>8744934814502.1416</v>
      </c>
      <c r="H103">
        <v>8939696627603.7441</v>
      </c>
      <c r="I103">
        <v>9070764952760.5234</v>
      </c>
      <c r="J103">
        <v>9229193007479.1309</v>
      </c>
      <c r="K103">
        <v>9330415868508.1426</v>
      </c>
      <c r="L103">
        <v>9472709935655.5898</v>
      </c>
      <c r="M103">
        <v>9565664083477.3047</v>
      </c>
      <c r="N103">
        <v>9730454581964.4727</v>
      </c>
      <c r="O103">
        <v>9867221022766.3164</v>
      </c>
      <c r="P103">
        <v>10018330772274.604</v>
      </c>
      <c r="Q103">
        <v>10140534002101.104</v>
      </c>
      <c r="R103">
        <v>10285965207081.475</v>
      </c>
      <c r="S103">
        <v>10417712407665.475</v>
      </c>
      <c r="T103">
        <v>10524645135540.252</v>
      </c>
      <c r="U103">
        <v>10660583060899.902</v>
      </c>
      <c r="V103">
        <v>10814744315161.969</v>
      </c>
      <c r="W103">
        <v>10972298686066.688</v>
      </c>
      <c r="X103">
        <v>11095389361155.865</v>
      </c>
      <c r="Y103">
        <v>11259218362112.531</v>
      </c>
      <c r="Z103">
        <v>11374050896853.588</v>
      </c>
      <c r="AA103">
        <v>11514998725861.838</v>
      </c>
      <c r="AB103">
        <v>11693915963237.316</v>
      </c>
      <c r="AC103">
        <v>11887189375102.654</v>
      </c>
      <c r="AD103">
        <v>12108395200086.055</v>
      </c>
      <c r="AE103">
        <v>12293925811753.957</v>
      </c>
      <c r="AF103">
        <v>12543190653176.125</v>
      </c>
      <c r="AG103">
        <v>12805103602868.205</v>
      </c>
      <c r="AH103">
        <v>13091662734893.611</v>
      </c>
      <c r="AI103">
        <v>13311769458774.375</v>
      </c>
      <c r="AJ103">
        <v>13584378265020.75</v>
      </c>
      <c r="AK103">
        <v>13843933266825.25</v>
      </c>
      <c r="AL103">
        <v>14098481923088.813</v>
      </c>
      <c r="AM103">
        <v>14349785785052.938</v>
      </c>
      <c r="AN103">
        <v>14614710632940</v>
      </c>
      <c r="AO103">
        <v>14868213150805.438</v>
      </c>
      <c r="AP103">
        <v>15124461495086</v>
      </c>
      <c r="AQ103">
        <v>15382246550318.688</v>
      </c>
      <c r="AR103">
        <v>15640285240643.875</v>
      </c>
    </row>
    <row r="104" spans="1:44" x14ac:dyDescent="0.35">
      <c r="A104" t="s">
        <v>162</v>
      </c>
      <c r="B104" t="s">
        <v>83</v>
      </c>
      <c r="C104">
        <v>26401896637264.395</v>
      </c>
      <c r="D104">
        <v>26334120806678.879</v>
      </c>
      <c r="E104">
        <v>27073650769344.711</v>
      </c>
      <c r="F104">
        <v>27651488757233.172</v>
      </c>
      <c r="G104">
        <v>28141550149076.066</v>
      </c>
      <c r="H104">
        <v>28768301456751.277</v>
      </c>
      <c r="I104">
        <v>29190084571616.613</v>
      </c>
      <c r="J104">
        <v>29699912390972.188</v>
      </c>
      <c r="K104">
        <v>30025651608050.965</v>
      </c>
      <c r="L104">
        <v>30483559609824.203</v>
      </c>
      <c r="M104">
        <v>30782689776941.219</v>
      </c>
      <c r="N104">
        <v>31312992194928.074</v>
      </c>
      <c r="O104">
        <v>31753112073941.129</v>
      </c>
      <c r="P104">
        <v>32239389294298.422</v>
      </c>
      <c r="Q104">
        <v>32632644177666.844</v>
      </c>
      <c r="R104">
        <v>33100647614514.5</v>
      </c>
      <c r="S104">
        <v>33524615377668.844</v>
      </c>
      <c r="T104">
        <v>33868729174729.422</v>
      </c>
      <c r="U104">
        <v>34306182857897.641</v>
      </c>
      <c r="V104">
        <v>34802279942654.18</v>
      </c>
      <c r="W104">
        <v>35309296212537.453</v>
      </c>
      <c r="X104">
        <v>35705406930271.016</v>
      </c>
      <c r="Y104">
        <v>36232615210731.781</v>
      </c>
      <c r="Z104">
        <v>36602150902387.469</v>
      </c>
      <c r="AA104">
        <v>37055726655960.977</v>
      </c>
      <c r="AB104">
        <v>37631489484951.586</v>
      </c>
      <c r="AC104">
        <v>38253451057892.258</v>
      </c>
      <c r="AD104">
        <v>38965300253922.258</v>
      </c>
      <c r="AE104">
        <v>39562345186010.563</v>
      </c>
      <c r="AF104">
        <v>40364489419681.766</v>
      </c>
      <c r="AG104">
        <v>41207335771861.43</v>
      </c>
      <c r="AH104">
        <v>42129494524971.344</v>
      </c>
      <c r="AI104">
        <v>42837806769674.25</v>
      </c>
      <c r="AJ104">
        <v>43715072816224.75</v>
      </c>
      <c r="AK104">
        <v>44550331197752.5</v>
      </c>
      <c r="AL104">
        <v>45369478959007.25</v>
      </c>
      <c r="AM104">
        <v>46178184842371</v>
      </c>
      <c r="AN104">
        <v>47030723603458.75</v>
      </c>
      <c r="AO104">
        <v>47846504849488.5</v>
      </c>
      <c r="AP104">
        <v>48671122274792.5</v>
      </c>
      <c r="AQ104">
        <v>49500684897429.75</v>
      </c>
      <c r="AR104">
        <v>50331063727943.5</v>
      </c>
    </row>
    <row r="105" spans="1:44" x14ac:dyDescent="0.35">
      <c r="A105" t="s">
        <v>162</v>
      </c>
      <c r="B105" t="s">
        <v>98</v>
      </c>
      <c r="C105">
        <v>29122766490925.578</v>
      </c>
      <c r="D105">
        <v>29048005964627.457</v>
      </c>
      <c r="E105">
        <v>29863748814910.484</v>
      </c>
      <c r="F105">
        <v>30501136386798.414</v>
      </c>
      <c r="G105">
        <v>31041701471077.805</v>
      </c>
      <c r="H105">
        <v>31733043166414.383</v>
      </c>
      <c r="I105">
        <v>32198293497964.469</v>
      </c>
      <c r="J105">
        <v>32760662055710.953</v>
      </c>
      <c r="K105">
        <v>33119970604117.766</v>
      </c>
      <c r="L105">
        <v>33625068703439.395</v>
      </c>
      <c r="M105">
        <v>33955025983669.211</v>
      </c>
      <c r="N105">
        <v>34539979167176.734</v>
      </c>
      <c r="O105">
        <v>35025455973658.152</v>
      </c>
      <c r="P105">
        <v>35561846905449.531</v>
      </c>
      <c r="Q105">
        <v>35995629004406.398</v>
      </c>
      <c r="R105">
        <v>36511862932427.602</v>
      </c>
      <c r="S105">
        <v>36979523053049.281</v>
      </c>
      <c r="T105">
        <v>37359099789364.359</v>
      </c>
      <c r="U105">
        <v>37841635632926.523</v>
      </c>
      <c r="V105">
        <v>38388858423572.617</v>
      </c>
      <c r="W105">
        <v>38948125685231</v>
      </c>
      <c r="X105">
        <v>39385057928986.008</v>
      </c>
      <c r="Y105">
        <v>39966598106000.047</v>
      </c>
      <c r="Z105">
        <v>40374216611822.148</v>
      </c>
      <c r="AA105">
        <v>40874535999430.953</v>
      </c>
      <c r="AB105">
        <v>41509634555160.523</v>
      </c>
      <c r="AC105">
        <v>42195692905586.547</v>
      </c>
      <c r="AD105">
        <v>42980902324347.563</v>
      </c>
      <c r="AE105">
        <v>43639476228362.344</v>
      </c>
      <c r="AF105">
        <v>44524286116462.469</v>
      </c>
      <c r="AG105">
        <v>45453992714419.977</v>
      </c>
      <c r="AH105">
        <v>46471185320063.234</v>
      </c>
      <c r="AI105">
        <v>47252493283977.75</v>
      </c>
      <c r="AJ105">
        <v>48220166727106.75</v>
      </c>
      <c r="AK105">
        <v>49141503369660</v>
      </c>
      <c r="AL105">
        <v>50045069098302.75</v>
      </c>
      <c r="AM105">
        <v>50937116852470.5</v>
      </c>
      <c r="AN105">
        <v>51877514718758</v>
      </c>
      <c r="AO105">
        <v>52777366993093.5</v>
      </c>
      <c r="AP105">
        <v>53686966066653.75</v>
      </c>
      <c r="AQ105">
        <v>54602019969053.25</v>
      </c>
      <c r="AR105">
        <v>55517974194324.25</v>
      </c>
    </row>
    <row r="106" spans="1:44" x14ac:dyDescent="0.35">
      <c r="A106" t="s">
        <v>162</v>
      </c>
      <c r="B106" t="s">
        <v>100</v>
      </c>
      <c r="C106">
        <v>189496328244738.34</v>
      </c>
      <c r="D106">
        <v>195076945028747.72</v>
      </c>
      <c r="E106">
        <v>205435936560549.78</v>
      </c>
      <c r="F106">
        <v>215272397302016.5</v>
      </c>
      <c r="G106">
        <v>225094806047055.28</v>
      </c>
      <c r="H106">
        <v>236707070064644.72</v>
      </c>
      <c r="I106">
        <v>247332431422232.13</v>
      </c>
      <c r="J106">
        <v>259398104850205.78</v>
      </c>
      <c r="K106">
        <v>270548103060562.44</v>
      </c>
      <c r="L106">
        <v>283594520762069</v>
      </c>
      <c r="M106">
        <v>295890104887109.19</v>
      </c>
      <c r="N106">
        <v>311192781088282.56</v>
      </c>
      <c r="O106">
        <v>314682626031826.56</v>
      </c>
      <c r="P106">
        <v>318428059116903.81</v>
      </c>
      <c r="Q106">
        <v>321016125707445.19</v>
      </c>
      <c r="R106">
        <v>324063030792034.69</v>
      </c>
      <c r="S106">
        <v>326362507562574</v>
      </c>
      <c r="T106">
        <v>327537024943081.5</v>
      </c>
      <c r="U106">
        <v>329227760829574.81</v>
      </c>
      <c r="V106">
        <v>331044734090830</v>
      </c>
      <c r="W106">
        <v>332482485007806.38</v>
      </c>
      <c r="X106">
        <v>332362264461292.5</v>
      </c>
      <c r="Y106">
        <v>333888704130911.94</v>
      </c>
      <c r="Z106">
        <v>333380228842484.94</v>
      </c>
      <c r="AA106">
        <v>333009591955887</v>
      </c>
      <c r="AB106">
        <v>333028133038656.63</v>
      </c>
      <c r="AC106">
        <v>332661486146145.56</v>
      </c>
      <c r="AD106">
        <v>332193137567182.5</v>
      </c>
      <c r="AE106">
        <v>329796009912339.31</v>
      </c>
      <c r="AF106">
        <v>328065281770623.06</v>
      </c>
      <c r="AG106">
        <v>325490197439610.13</v>
      </c>
      <c r="AH106">
        <v>322250270884229.13</v>
      </c>
      <c r="AI106">
        <v>320301515763206</v>
      </c>
      <c r="AJ106">
        <v>317739455398603</v>
      </c>
      <c r="AK106">
        <v>315017243925121</v>
      </c>
      <c r="AL106">
        <v>312522719927772</v>
      </c>
      <c r="AM106">
        <v>310144429054487</v>
      </c>
      <c r="AN106">
        <v>307485800147357</v>
      </c>
      <c r="AO106">
        <v>304967892078731</v>
      </c>
      <c r="AP106">
        <v>302486929984735</v>
      </c>
      <c r="AQ106">
        <v>299947119180067</v>
      </c>
      <c r="AR106">
        <v>297388387115637</v>
      </c>
    </row>
    <row r="107" spans="1:44" x14ac:dyDescent="0.35">
      <c r="A107" t="s">
        <v>162</v>
      </c>
      <c r="B107" t="s">
        <v>41</v>
      </c>
      <c r="C107">
        <v>312061980678414.06</v>
      </c>
      <c r="D107">
        <v>321252123533192.69</v>
      </c>
      <c r="E107">
        <v>338311279481956.19</v>
      </c>
      <c r="F107">
        <v>354509933304330.69</v>
      </c>
      <c r="G107">
        <v>370685446341453.94</v>
      </c>
      <c r="H107">
        <v>389808487632309.5</v>
      </c>
      <c r="I107">
        <v>407306300605182.56</v>
      </c>
      <c r="J107">
        <v>427176015142814.5</v>
      </c>
      <c r="K107">
        <v>445537798499328.13</v>
      </c>
      <c r="L107">
        <v>467022599742716.38</v>
      </c>
      <c r="M107">
        <v>487270930521466.88</v>
      </c>
      <c r="N107">
        <v>512471331443489.25</v>
      </c>
      <c r="O107">
        <v>518218397549890.94</v>
      </c>
      <c r="P107">
        <v>524386365435359.13</v>
      </c>
      <c r="Q107">
        <v>528648385675291.56</v>
      </c>
      <c r="R107">
        <v>533666019760571.13</v>
      </c>
      <c r="S107">
        <v>537452791157068.69</v>
      </c>
      <c r="T107">
        <v>539386982829790.81</v>
      </c>
      <c r="U107">
        <v>542171281578111.44</v>
      </c>
      <c r="V107">
        <v>545163467653689.19</v>
      </c>
      <c r="W107">
        <v>547531151518752.81</v>
      </c>
      <c r="X107">
        <v>547333172686071.13</v>
      </c>
      <c r="Y107">
        <v>549846908920961.88</v>
      </c>
      <c r="Z107">
        <v>549009553352638.5</v>
      </c>
      <c r="AA107">
        <v>548399189647887.19</v>
      </c>
      <c r="AB107">
        <v>548429723046959.31</v>
      </c>
      <c r="AC107">
        <v>547825930052412.25</v>
      </c>
      <c r="AD107">
        <v>547054655027967.5</v>
      </c>
      <c r="AE107">
        <v>543107072450308</v>
      </c>
      <c r="AF107">
        <v>540256914576946.5</v>
      </c>
      <c r="AG107">
        <v>536016273482771.88</v>
      </c>
      <c r="AH107">
        <v>530680772222721.13</v>
      </c>
      <c r="AI107">
        <v>527471568178734</v>
      </c>
      <c r="AJ107">
        <v>523252374913084</v>
      </c>
      <c r="AK107">
        <v>518769445285323</v>
      </c>
      <c r="AL107">
        <v>514661470705165</v>
      </c>
      <c r="AM107">
        <v>510744908482448</v>
      </c>
      <c r="AN107">
        <v>506366686432803</v>
      </c>
      <c r="AO107">
        <v>502220203034733</v>
      </c>
      <c r="AP107">
        <v>498134562156032</v>
      </c>
      <c r="AQ107">
        <v>493952009398442</v>
      </c>
      <c r="AR107">
        <v>489738297167456</v>
      </c>
    </row>
    <row r="108" spans="1:44" x14ac:dyDescent="0.35">
      <c r="A108" t="s">
        <v>162</v>
      </c>
      <c r="B108" t="s">
        <v>45</v>
      </c>
      <c r="C108">
        <v>9525456262548.3574</v>
      </c>
      <c r="D108">
        <v>9805978431956.6738</v>
      </c>
      <c r="E108">
        <v>10326696282662.729</v>
      </c>
      <c r="F108">
        <v>10821147955890.422</v>
      </c>
      <c r="G108">
        <v>11314893274126.355</v>
      </c>
      <c r="H108">
        <v>11898609666065.383</v>
      </c>
      <c r="I108">
        <v>12432717191118.604</v>
      </c>
      <c r="J108">
        <v>13039225219959.768</v>
      </c>
      <c r="K108">
        <v>13599704788424.408</v>
      </c>
      <c r="L108">
        <v>14255512119098.045</v>
      </c>
      <c r="M108">
        <v>14873577122733.842</v>
      </c>
      <c r="N108">
        <v>15642800327238.137</v>
      </c>
      <c r="O108">
        <v>15818225179427.732</v>
      </c>
      <c r="P108">
        <v>16006497740519.936</v>
      </c>
      <c r="Q108">
        <v>16136592689277.598</v>
      </c>
      <c r="R108">
        <v>16289752179956.012</v>
      </c>
      <c r="S108">
        <v>16405340516719.08</v>
      </c>
      <c r="T108">
        <v>16464380256651.021</v>
      </c>
      <c r="U108">
        <v>16549368872987.236</v>
      </c>
      <c r="V108">
        <v>16640703092972.508</v>
      </c>
      <c r="W108">
        <v>16712974854662.844</v>
      </c>
      <c r="X108">
        <v>16706931700326.9</v>
      </c>
      <c r="Y108">
        <v>16783661600294.145</v>
      </c>
      <c r="Z108">
        <v>16758101954018.348</v>
      </c>
      <c r="AA108">
        <v>16739471062933.133</v>
      </c>
      <c r="AB108">
        <v>16740403071878.201</v>
      </c>
      <c r="AC108">
        <v>16721972746759.172</v>
      </c>
      <c r="AD108">
        <v>16698430159175.215</v>
      </c>
      <c r="AE108">
        <v>16577933182566.447</v>
      </c>
      <c r="AF108">
        <v>16490934266181.178</v>
      </c>
      <c r="AG108">
        <v>16361491899700.297</v>
      </c>
      <c r="AH108">
        <v>16198629753594.268</v>
      </c>
      <c r="AI108">
        <v>16100671224035.063</v>
      </c>
      <c r="AJ108">
        <v>15971883536320.531</v>
      </c>
      <c r="AK108">
        <v>15835045495350.344</v>
      </c>
      <c r="AL108">
        <v>15709652674008</v>
      </c>
      <c r="AM108">
        <v>15590102570304.5</v>
      </c>
      <c r="AN108">
        <v>15456460649071.563</v>
      </c>
      <c r="AO108">
        <v>15329892375147.875</v>
      </c>
      <c r="AP108">
        <v>15205181273174.063</v>
      </c>
      <c r="AQ108">
        <v>15077512009293.844</v>
      </c>
      <c r="AR108">
        <v>14948891626022.75</v>
      </c>
    </row>
    <row r="109" spans="1:44" x14ac:dyDescent="0.35">
      <c r="A109" t="s">
        <v>162</v>
      </c>
      <c r="B109" t="s">
        <v>47</v>
      </c>
      <c r="C109">
        <v>223199802556833.44</v>
      </c>
      <c r="D109">
        <v>229772977751698.06</v>
      </c>
      <c r="E109">
        <v>241974400787188.06</v>
      </c>
      <c r="F109">
        <v>253560356650764.97</v>
      </c>
      <c r="G109">
        <v>265129761255236.66</v>
      </c>
      <c r="H109">
        <v>278807361554786.25</v>
      </c>
      <c r="I109">
        <v>291322530471650.81</v>
      </c>
      <c r="J109">
        <v>305534182759503.13</v>
      </c>
      <c r="K109">
        <v>318667299491171.31</v>
      </c>
      <c r="L109">
        <v>334034129455757.13</v>
      </c>
      <c r="M109">
        <v>348516583941553.31</v>
      </c>
      <c r="N109">
        <v>366540966463001.25</v>
      </c>
      <c r="O109">
        <v>370651508918193.25</v>
      </c>
      <c r="P109">
        <v>375063097959641.06</v>
      </c>
      <c r="Q109">
        <v>378111473394476.44</v>
      </c>
      <c r="R109">
        <v>381700295508282.56</v>
      </c>
      <c r="S109">
        <v>384408753059531.5</v>
      </c>
      <c r="T109">
        <v>385792167977683.69</v>
      </c>
      <c r="U109">
        <v>387783615091918.5</v>
      </c>
      <c r="V109">
        <v>389923751932139.63</v>
      </c>
      <c r="W109">
        <v>391617218627602.88</v>
      </c>
      <c r="X109">
        <v>391475615872057.63</v>
      </c>
      <c r="Y109">
        <v>393273545341350.31</v>
      </c>
      <c r="Z109">
        <v>392674633557501.13</v>
      </c>
      <c r="AA109">
        <v>392238075864403.75</v>
      </c>
      <c r="AB109">
        <v>392259914630630.44</v>
      </c>
      <c r="AC109">
        <v>391828056584754.06</v>
      </c>
      <c r="AD109">
        <v>391276408374360.56</v>
      </c>
      <c r="AE109">
        <v>388452931929088.75</v>
      </c>
      <c r="AF109">
        <v>386414379609427.38</v>
      </c>
      <c r="AG109">
        <v>383381295435326.81</v>
      </c>
      <c r="AH109">
        <v>379565121400937.5</v>
      </c>
      <c r="AI109">
        <v>377269764217646</v>
      </c>
      <c r="AJ109">
        <v>374252020429073</v>
      </c>
      <c r="AK109">
        <v>371045641344965</v>
      </c>
      <c r="AL109">
        <v>368107445819813</v>
      </c>
      <c r="AM109">
        <v>365306156432008</v>
      </c>
      <c r="AN109">
        <v>362174668594540</v>
      </c>
      <c r="AO109">
        <v>359208929949473</v>
      </c>
      <c r="AP109">
        <v>356286708423283</v>
      </c>
      <c r="AQ109">
        <v>353295171461144</v>
      </c>
      <c r="AR109">
        <v>350281347938194</v>
      </c>
    </row>
    <row r="110" spans="1:44" x14ac:dyDescent="0.35">
      <c r="A110" t="s">
        <v>162</v>
      </c>
      <c r="B110" t="s">
        <v>50</v>
      </c>
      <c r="C110">
        <v>472646089659441.38</v>
      </c>
      <c r="D110">
        <v>422570197155467.44</v>
      </c>
      <c r="E110">
        <v>454663475338207.63</v>
      </c>
      <c r="F110">
        <v>475567557597686.31</v>
      </c>
      <c r="G110">
        <v>494287001642032.81</v>
      </c>
      <c r="H110">
        <v>520411500303232.81</v>
      </c>
      <c r="I110">
        <v>541168652938758.44</v>
      </c>
      <c r="J110">
        <v>564671375606759.25</v>
      </c>
      <c r="K110">
        <v>586620771347115.5</v>
      </c>
      <c r="L110">
        <v>612632423816668.88</v>
      </c>
      <c r="M110">
        <v>633046199876258.75</v>
      </c>
      <c r="N110">
        <v>657598314662654</v>
      </c>
      <c r="O110">
        <v>657136265511987.88</v>
      </c>
      <c r="P110">
        <v>659335678577663.75</v>
      </c>
      <c r="Q110">
        <v>658382409236999.25</v>
      </c>
      <c r="R110">
        <v>660020412868061.25</v>
      </c>
      <c r="S110">
        <v>659540178142404.88</v>
      </c>
      <c r="T110">
        <v>658691599634252.88</v>
      </c>
      <c r="U110">
        <v>658842066069996.63</v>
      </c>
      <c r="V110">
        <v>660557983034616</v>
      </c>
      <c r="W110">
        <v>665116389017775.13</v>
      </c>
      <c r="X110">
        <v>669362493817197.25</v>
      </c>
      <c r="Y110">
        <v>675481755936491.25</v>
      </c>
      <c r="Z110">
        <v>681905099068928.75</v>
      </c>
      <c r="AA110">
        <v>691037507060783.88</v>
      </c>
      <c r="AB110">
        <v>705656719901646.63</v>
      </c>
      <c r="AC110">
        <v>721282924366273.38</v>
      </c>
      <c r="AD110">
        <v>739471662517728.25</v>
      </c>
      <c r="AE110">
        <v>757006509360051.13</v>
      </c>
      <c r="AF110">
        <v>778220057991714.25</v>
      </c>
      <c r="AG110">
        <v>801123703400922.25</v>
      </c>
      <c r="AH110">
        <v>830243309188089.63</v>
      </c>
      <c r="AI110">
        <v>848911194706184</v>
      </c>
      <c r="AJ110">
        <v>873850741495984</v>
      </c>
      <c r="AK110">
        <v>898184458850720</v>
      </c>
      <c r="AL110">
        <v>921781364490632</v>
      </c>
      <c r="AM110">
        <v>944299026171208</v>
      </c>
      <c r="AN110">
        <v>969017242920360</v>
      </c>
      <c r="AO110">
        <v>992360837836560</v>
      </c>
      <c r="AP110">
        <v>1015805176974320</v>
      </c>
      <c r="AQ110">
        <v>1039485560668432</v>
      </c>
      <c r="AR110">
        <v>1063341869828696</v>
      </c>
    </row>
    <row r="111" spans="1:44" x14ac:dyDescent="0.35">
      <c r="A111" t="s">
        <v>162</v>
      </c>
      <c r="B111" t="s">
        <v>106</v>
      </c>
      <c r="C111">
        <v>1620111193599310</v>
      </c>
      <c r="D111">
        <v>1785621384189795.8</v>
      </c>
      <c r="E111">
        <v>1911304716984075.5</v>
      </c>
      <c r="F111">
        <v>2034937450275972.5</v>
      </c>
      <c r="G111">
        <v>2158015566168462.8</v>
      </c>
      <c r="H111">
        <v>2294975147735681</v>
      </c>
      <c r="I111">
        <v>2416161487176069.5</v>
      </c>
      <c r="J111">
        <v>2542254988132339</v>
      </c>
      <c r="K111">
        <v>2647356739391156.5</v>
      </c>
      <c r="L111">
        <v>2756097516941661</v>
      </c>
      <c r="M111">
        <v>2839744978069177.5</v>
      </c>
      <c r="N111">
        <v>2931239607880436</v>
      </c>
      <c r="O111">
        <v>2962776045003879.5</v>
      </c>
      <c r="P111">
        <v>2998474544745283.5</v>
      </c>
      <c r="Q111">
        <v>3026962598216753.5</v>
      </c>
      <c r="R111">
        <v>3065614512647565.5</v>
      </c>
      <c r="S111">
        <v>3105383906262754.5</v>
      </c>
      <c r="T111">
        <v>3145079926734437.5</v>
      </c>
      <c r="U111">
        <v>3203047195124356.5</v>
      </c>
      <c r="V111">
        <v>3278607739395427</v>
      </c>
      <c r="W111">
        <v>3369995781349186.5</v>
      </c>
      <c r="X111">
        <v>3468197831225272.5</v>
      </c>
      <c r="Y111">
        <v>3479684874208862</v>
      </c>
      <c r="Z111">
        <v>3467862738141753.5</v>
      </c>
      <c r="AA111">
        <v>3453901130755223</v>
      </c>
      <c r="AB111">
        <v>3438636913180638.5</v>
      </c>
      <c r="AC111">
        <v>3412059668581900.5</v>
      </c>
      <c r="AD111">
        <v>3374904902376237.5</v>
      </c>
      <c r="AE111">
        <v>3306444925183012.5</v>
      </c>
      <c r="AF111">
        <v>3230623785481894.5</v>
      </c>
      <c r="AG111">
        <v>3129941973081868</v>
      </c>
      <c r="AH111">
        <v>3004124898090723.5</v>
      </c>
      <c r="AI111">
        <v>2933789208641088</v>
      </c>
      <c r="AJ111">
        <v>2829441861953184</v>
      </c>
      <c r="AK111">
        <v>2726029362000320</v>
      </c>
      <c r="AL111">
        <v>2629912983263232</v>
      </c>
      <c r="AM111">
        <v>2537804559900960</v>
      </c>
      <c r="AN111">
        <v>2433946142300672</v>
      </c>
      <c r="AO111">
        <v>2337662109462368</v>
      </c>
      <c r="AP111">
        <v>2241260627573952</v>
      </c>
      <c r="AQ111">
        <v>2142883135955072</v>
      </c>
      <c r="AR111">
        <v>2043952806253024</v>
      </c>
    </row>
    <row r="112" spans="1:44" x14ac:dyDescent="0.35">
      <c r="A112" t="s">
        <v>162</v>
      </c>
      <c r="B112" t="s">
        <v>108</v>
      </c>
      <c r="C112">
        <v>34014891749849.18</v>
      </c>
      <c r="D112">
        <v>37489845344808.82</v>
      </c>
      <c r="E112">
        <v>40128617903536.68</v>
      </c>
      <c r="F112">
        <v>42724337293833</v>
      </c>
      <c r="G112">
        <v>45308412266833.82</v>
      </c>
      <c r="H112">
        <v>48183934243053.039</v>
      </c>
      <c r="I112">
        <v>50728290601993.656</v>
      </c>
      <c r="J112">
        <v>53375674807677.883</v>
      </c>
      <c r="K112">
        <v>55582328712615</v>
      </c>
      <c r="L112">
        <v>57865385450811.727</v>
      </c>
      <c r="M112">
        <v>59621597830951.531</v>
      </c>
      <c r="N112">
        <v>61542564701014.523</v>
      </c>
      <c r="O112">
        <v>62204684991996.953</v>
      </c>
      <c r="P112">
        <v>62954189476092.375</v>
      </c>
      <c r="Q112">
        <v>63552307715645.5</v>
      </c>
      <c r="R112">
        <v>64363820339274.516</v>
      </c>
      <c r="S112">
        <v>65198794891714</v>
      </c>
      <c r="T112">
        <v>66032228945239.859</v>
      </c>
      <c r="U112">
        <v>67249275261015.898</v>
      </c>
      <c r="V112">
        <v>68835699541086.531</v>
      </c>
      <c r="W112">
        <v>70754428555841.188</v>
      </c>
      <c r="X112">
        <v>72816220431204.578</v>
      </c>
      <c r="Y112">
        <v>73057395558662.703</v>
      </c>
      <c r="Z112">
        <v>72809185015976.875</v>
      </c>
      <c r="AA112">
        <v>72516055405007.594</v>
      </c>
      <c r="AB112">
        <v>72195576964702.438</v>
      </c>
      <c r="AC112">
        <v>71637576932601.594</v>
      </c>
      <c r="AD112">
        <v>70857497543316.688</v>
      </c>
      <c r="AE112">
        <v>69420152549575.086</v>
      </c>
      <c r="AF112">
        <v>67828256962733.289</v>
      </c>
      <c r="AG112">
        <v>65714401467199.609</v>
      </c>
      <c r="AH112">
        <v>63072820936792.586</v>
      </c>
      <c r="AI112">
        <v>61596094603296.5</v>
      </c>
      <c r="AJ112">
        <v>59405279728370.5</v>
      </c>
      <c r="AK112">
        <v>57234092339889.5</v>
      </c>
      <c r="AL112">
        <v>55216089976196.5</v>
      </c>
      <c r="AM112">
        <v>53282236261529</v>
      </c>
      <c r="AN112">
        <v>51101686651144</v>
      </c>
      <c r="AO112">
        <v>49080164321582</v>
      </c>
      <c r="AP112">
        <v>47056176101567.5</v>
      </c>
      <c r="AQ112">
        <v>44990700755642.5</v>
      </c>
      <c r="AR112">
        <v>42913618349888</v>
      </c>
    </row>
    <row r="113" spans="1:44" x14ac:dyDescent="0.35">
      <c r="A113" t="s">
        <v>162</v>
      </c>
      <c r="B113" t="s">
        <v>110</v>
      </c>
      <c r="C113">
        <v>0</v>
      </c>
      <c r="D113">
        <v>1</v>
      </c>
      <c r="E113">
        <v>2.0141105523739111</v>
      </c>
      <c r="F113">
        <v>3.0312177174170643</v>
      </c>
      <c r="G113">
        <v>4.0518879960322822</v>
      </c>
      <c r="H113">
        <v>5.1140864453285815</v>
      </c>
      <c r="I113">
        <v>6.1664240246384274</v>
      </c>
      <c r="J113">
        <v>7.2671186089672464</v>
      </c>
      <c r="K113">
        <v>8.3565708903696496</v>
      </c>
      <c r="L113">
        <v>9.5223448974614335</v>
      </c>
      <c r="M113">
        <v>10.684852382143685</v>
      </c>
      <c r="N113">
        <v>11.984722883844414</v>
      </c>
      <c r="O113">
        <v>12.952870226289075</v>
      </c>
      <c r="P113">
        <v>13.942173762283101</v>
      </c>
      <c r="Q113">
        <v>14.896353778111973</v>
      </c>
      <c r="R113">
        <v>15.893136664827713</v>
      </c>
      <c r="S113">
        <v>16.881768528943358</v>
      </c>
      <c r="T113">
        <v>17.844048354862508</v>
      </c>
      <c r="U113">
        <v>18.873469539688674</v>
      </c>
      <c r="V113">
        <v>19.960509841336883</v>
      </c>
      <c r="W113">
        <v>21.084778248384769</v>
      </c>
      <c r="X113">
        <v>22.175557144679157</v>
      </c>
      <c r="Y113">
        <v>23.334468845250505</v>
      </c>
      <c r="Z113">
        <v>24.421868368660832</v>
      </c>
      <c r="AA113">
        <v>25.596210000846419</v>
      </c>
      <c r="AB113">
        <v>26.893148396099679</v>
      </c>
      <c r="AC113">
        <v>28.26780039631106</v>
      </c>
      <c r="AD113">
        <v>29.759375802096997</v>
      </c>
      <c r="AE113">
        <v>31.215544193587451</v>
      </c>
      <c r="AF113">
        <v>32.890443297998715</v>
      </c>
      <c r="AG113">
        <v>34.664005372040755</v>
      </c>
      <c r="AH113">
        <v>36.57516972545794</v>
      </c>
      <c r="AI113">
        <v>38.144922385788959</v>
      </c>
      <c r="AJ113">
        <v>39.961061838533624</v>
      </c>
      <c r="AK113">
        <v>41.733766752409338</v>
      </c>
      <c r="AL113">
        <v>43.473409676990286</v>
      </c>
      <c r="AM113">
        <v>45.193263356741681</v>
      </c>
      <c r="AN113">
        <v>46.983993736201228</v>
      </c>
      <c r="AO113">
        <v>48.720707192075224</v>
      </c>
      <c r="AP113">
        <v>50.46636762444632</v>
      </c>
      <c r="AQ113">
        <v>52.221556236364904</v>
      </c>
      <c r="AR113">
        <v>53.978865523412878</v>
      </c>
    </row>
    <row r="114" spans="1:44" x14ac:dyDescent="0.35">
      <c r="A114" t="s">
        <v>162</v>
      </c>
      <c r="B114" t="s">
        <v>112</v>
      </c>
      <c r="C114">
        <v>19138680980768.914</v>
      </c>
      <c r="D114">
        <v>21621381062708.664</v>
      </c>
      <c r="E114">
        <v>23959528782893.449</v>
      </c>
      <c r="F114">
        <v>26314724506076.617</v>
      </c>
      <c r="G114">
        <v>28731376999369.453</v>
      </c>
      <c r="H114">
        <v>31437035073957.402</v>
      </c>
      <c r="I114">
        <v>34063839822771.988</v>
      </c>
      <c r="J114">
        <v>36930354815280.789</v>
      </c>
      <c r="K114">
        <v>39697278785525.227</v>
      </c>
      <c r="L114">
        <v>42763801693161.578</v>
      </c>
      <c r="M114">
        <v>45729309760719.703</v>
      </c>
      <c r="N114">
        <v>49165152006298.523</v>
      </c>
      <c r="O114">
        <v>50411597121913.68</v>
      </c>
      <c r="P114">
        <v>51637930337167.219</v>
      </c>
      <c r="Q114">
        <v>52616753512381.75</v>
      </c>
      <c r="R114">
        <v>53611984425552.438</v>
      </c>
      <c r="S114">
        <v>54425511845639.336</v>
      </c>
      <c r="T114">
        <v>54990440356527.047</v>
      </c>
      <c r="U114">
        <v>55577578903589.094</v>
      </c>
      <c r="V114">
        <v>56116119612544.211</v>
      </c>
      <c r="W114">
        <v>56509889086774.906</v>
      </c>
      <c r="X114">
        <v>56542123526901.297</v>
      </c>
      <c r="Y114">
        <v>57098205962251.883</v>
      </c>
      <c r="Z114">
        <v>57134930004780.688</v>
      </c>
      <c r="AA114">
        <v>56991168456820.766</v>
      </c>
      <c r="AB114">
        <v>56675173486822.508</v>
      </c>
      <c r="AC114">
        <v>56016895535669.266</v>
      </c>
      <c r="AD114">
        <v>55024863419612.258</v>
      </c>
      <c r="AE114">
        <v>53361539105663.844</v>
      </c>
      <c r="AF114">
        <v>51418377845208.914</v>
      </c>
      <c r="AG114">
        <v>48917871946490.875</v>
      </c>
      <c r="AH114">
        <v>45866791849649.141</v>
      </c>
      <c r="AI114">
        <v>44089945743595</v>
      </c>
      <c r="AJ114">
        <v>41502473482213</v>
      </c>
      <c r="AK114">
        <v>38961171694765</v>
      </c>
      <c r="AL114">
        <v>36584335282076</v>
      </c>
      <c r="AM114">
        <v>34292837455268</v>
      </c>
      <c r="AN114">
        <v>31732446298545</v>
      </c>
      <c r="AO114">
        <v>29352136260523</v>
      </c>
      <c r="AP114">
        <v>26963597442630</v>
      </c>
      <c r="AQ114">
        <v>24530417485717</v>
      </c>
      <c r="AR114">
        <v>22086180350032</v>
      </c>
    </row>
    <row r="115" spans="1:44" x14ac:dyDescent="0.35">
      <c r="A115" t="s">
        <v>162</v>
      </c>
      <c r="B115" t="s">
        <v>59</v>
      </c>
      <c r="C115">
        <v>174438134570000</v>
      </c>
      <c r="D115">
        <v>174438134570000</v>
      </c>
      <c r="E115">
        <v>175668843786928.66</v>
      </c>
      <c r="F115">
        <v>176253321367255.34</v>
      </c>
      <c r="G115">
        <v>176700945878611.72</v>
      </c>
      <c r="H115">
        <v>178418339910568.03</v>
      </c>
      <c r="I115">
        <v>179276583970926.5</v>
      </c>
      <c r="J115">
        <v>181094659121025.66</v>
      </c>
      <c r="K115">
        <v>182213079689755.72</v>
      </c>
      <c r="L115">
        <v>184562231182814.47</v>
      </c>
      <c r="M115">
        <v>186384571769696.53</v>
      </c>
      <c r="N115">
        <v>190053882108746.41</v>
      </c>
      <c r="O115">
        <v>188289543300096.69</v>
      </c>
      <c r="P115">
        <v>187080521764881.75</v>
      </c>
      <c r="Q115">
        <v>185606583210616</v>
      </c>
      <c r="R115">
        <v>184824607485241.16</v>
      </c>
      <c r="S115">
        <v>184051513151963.28</v>
      </c>
      <c r="T115">
        <v>183098971070534.91</v>
      </c>
      <c r="U115">
        <v>182902934409278.28</v>
      </c>
      <c r="V115">
        <v>183256531673101.72</v>
      </c>
      <c r="W115">
        <v>183899469273517.56</v>
      </c>
      <c r="X115">
        <v>184202991493727.03</v>
      </c>
      <c r="Y115">
        <v>185019146206694.56</v>
      </c>
      <c r="Z115">
        <v>185221963519273.22</v>
      </c>
      <c r="AA115">
        <v>186039796858734.47</v>
      </c>
      <c r="AB115">
        <v>187647625557192.63</v>
      </c>
      <c r="AC115">
        <v>189653168058831.06</v>
      </c>
      <c r="AD115">
        <v>192265555588348.06</v>
      </c>
      <c r="AE115">
        <v>194470760668456.78</v>
      </c>
      <c r="AF115">
        <v>197839571520112.22</v>
      </c>
      <c r="AG115">
        <v>201557481127441.63</v>
      </c>
      <c r="AH115">
        <v>205809818660968.47</v>
      </c>
      <c r="AI115">
        <v>208641211494333</v>
      </c>
      <c r="AJ115">
        <v>212557113332044</v>
      </c>
      <c r="AK115">
        <v>216236683424206</v>
      </c>
      <c r="AL115">
        <v>219792171387181</v>
      </c>
      <c r="AM115">
        <v>223275452874437</v>
      </c>
      <c r="AN115">
        <v>227051588747044</v>
      </c>
      <c r="AO115">
        <v>230590918037051</v>
      </c>
      <c r="AP115">
        <v>234179728869650</v>
      </c>
      <c r="AQ115">
        <v>237805146021338</v>
      </c>
      <c r="AR115">
        <v>241436824834827</v>
      </c>
    </row>
    <row r="116" spans="1:44" x14ac:dyDescent="0.35">
      <c r="A116" t="s">
        <v>162</v>
      </c>
      <c r="B116" t="s">
        <v>84</v>
      </c>
      <c r="C116">
        <v>225562627916766.31</v>
      </c>
      <c r="D116">
        <v>228550286481443.66</v>
      </c>
      <c r="E116">
        <v>238803383932858.25</v>
      </c>
      <c r="F116">
        <v>249197223956462.72</v>
      </c>
      <c r="G116">
        <v>260299136400952.06</v>
      </c>
      <c r="H116">
        <v>274164575002643.19</v>
      </c>
      <c r="I116">
        <v>287551609769997.06</v>
      </c>
      <c r="J116">
        <v>303251149258044.38</v>
      </c>
      <c r="K116">
        <v>318489023290513.19</v>
      </c>
      <c r="L116">
        <v>336545462809806.63</v>
      </c>
      <c r="M116">
        <v>354275591278968.19</v>
      </c>
      <c r="N116">
        <v>376165058179088.81</v>
      </c>
      <c r="O116">
        <v>382493229257287.56</v>
      </c>
      <c r="P116">
        <v>388816795763430.94</v>
      </c>
      <c r="Q116">
        <v>393378128800870.81</v>
      </c>
      <c r="R116">
        <v>398127349832505.31</v>
      </c>
      <c r="S116">
        <v>401566977211556</v>
      </c>
      <c r="T116">
        <v>403216406414964.88</v>
      </c>
      <c r="U116">
        <v>405087392002767.56</v>
      </c>
      <c r="V116">
        <v>406693134515365.06</v>
      </c>
      <c r="W116">
        <v>407405947814506.94</v>
      </c>
      <c r="X116">
        <v>405782610023966.94</v>
      </c>
      <c r="Y116">
        <v>407029138373632.31</v>
      </c>
      <c r="Z116">
        <v>405771994702295.31</v>
      </c>
      <c r="AA116">
        <v>404698574580685.06</v>
      </c>
      <c r="AB116">
        <v>404147819972086.88</v>
      </c>
      <c r="AC116">
        <v>403213344852277.06</v>
      </c>
      <c r="AD116">
        <v>402273346999631.88</v>
      </c>
      <c r="AE116">
        <v>399149318286149.75</v>
      </c>
      <c r="AF116">
        <v>397014414694604.94</v>
      </c>
      <c r="AG116">
        <v>394068221838193.44</v>
      </c>
      <c r="AH116">
        <v>390553048020401.06</v>
      </c>
      <c r="AI116">
        <v>388055161645871</v>
      </c>
      <c r="AJ116">
        <v>385173128910615</v>
      </c>
      <c r="AK116">
        <v>382064105493846</v>
      </c>
      <c r="AL116">
        <v>379166287642240</v>
      </c>
      <c r="AM116">
        <v>376372973270091</v>
      </c>
      <c r="AN116">
        <v>373354965986553</v>
      </c>
      <c r="AO116">
        <v>370428054839105</v>
      </c>
      <c r="AP116">
        <v>367552250556816</v>
      </c>
      <c r="AQ116">
        <v>364623008678411</v>
      </c>
      <c r="AR116">
        <v>361675457282266</v>
      </c>
    </row>
    <row r="117" spans="1:44" x14ac:dyDescent="0.35">
      <c r="A117" t="s">
        <v>162</v>
      </c>
      <c r="B117" t="s">
        <v>116</v>
      </c>
      <c r="C117">
        <v>7218689143545.6826</v>
      </c>
      <c r="D117">
        <v>7431277630964.7568</v>
      </c>
      <c r="E117">
        <v>7825893929873.3223</v>
      </c>
      <c r="F117">
        <v>8200604896692.8633</v>
      </c>
      <c r="G117">
        <v>8574780565572.8643</v>
      </c>
      <c r="H117">
        <v>9017139132476.0547</v>
      </c>
      <c r="I117">
        <v>9421902546040.4844</v>
      </c>
      <c r="J117">
        <v>9881533329343.0059</v>
      </c>
      <c r="K117">
        <v>10306282303516.813</v>
      </c>
      <c r="L117">
        <v>10803273642063.461</v>
      </c>
      <c r="M117">
        <v>11271662662891.072</v>
      </c>
      <c r="N117">
        <v>11854604103413.004</v>
      </c>
      <c r="O117">
        <v>11987546551638.613</v>
      </c>
      <c r="P117">
        <v>12130225396128.969</v>
      </c>
      <c r="Q117">
        <v>12228815423560.979</v>
      </c>
      <c r="R117">
        <v>12344884483364.258</v>
      </c>
      <c r="S117">
        <v>12432480945802.775</v>
      </c>
      <c r="T117">
        <v>12477223110160.836</v>
      </c>
      <c r="U117">
        <v>12541630145914.424</v>
      </c>
      <c r="V117">
        <v>12610846078891.213</v>
      </c>
      <c r="W117">
        <v>12665615883834.854</v>
      </c>
      <c r="X117">
        <v>12661036192175.447</v>
      </c>
      <c r="Y117">
        <v>12719184513957.852</v>
      </c>
      <c r="Z117">
        <v>12699814613346.434</v>
      </c>
      <c r="AA117">
        <v>12685695540463.783</v>
      </c>
      <c r="AB117">
        <v>12686401846037.818</v>
      </c>
      <c r="AC117">
        <v>12672434768327.133</v>
      </c>
      <c r="AD117">
        <v>12654593457977.363</v>
      </c>
      <c r="AE117">
        <v>12563277074499.152</v>
      </c>
      <c r="AF117">
        <v>12497346570395.135</v>
      </c>
      <c r="AG117">
        <v>12399251090254.803</v>
      </c>
      <c r="AH117">
        <v>12275829054229.873</v>
      </c>
      <c r="AI117">
        <v>12201593011949.438</v>
      </c>
      <c r="AJ117">
        <v>12103993667886.281</v>
      </c>
      <c r="AK117">
        <v>12000293513946.188</v>
      </c>
      <c r="AL117">
        <v>11905266905965.063</v>
      </c>
      <c r="AM117">
        <v>11814668092435.531</v>
      </c>
      <c r="AN117">
        <v>11713390058151.781</v>
      </c>
      <c r="AO117">
        <v>11617472655383.063</v>
      </c>
      <c r="AP117">
        <v>11522962675694.438</v>
      </c>
      <c r="AQ117">
        <v>11426210908247.844</v>
      </c>
      <c r="AR117">
        <v>11328738352732.719</v>
      </c>
    </row>
    <row r="118" spans="1:44" x14ac:dyDescent="0.35">
      <c r="A118" t="s">
        <v>162</v>
      </c>
      <c r="B118" t="s">
        <v>118</v>
      </c>
      <c r="C118">
        <v>18230346112118.148</v>
      </c>
      <c r="D118">
        <v>18767224986943.582</v>
      </c>
      <c r="E118">
        <v>19763803668686.434</v>
      </c>
      <c r="F118">
        <v>20710112684255.34</v>
      </c>
      <c r="G118">
        <v>21655069838493.625</v>
      </c>
      <c r="H118">
        <v>22772218619933.559</v>
      </c>
      <c r="I118">
        <v>23794423202520.359</v>
      </c>
      <c r="J118">
        <v>24955191881814.566</v>
      </c>
      <c r="K118">
        <v>26027868742665.27</v>
      </c>
      <c r="L118">
        <v>27282989158056.922</v>
      </c>
      <c r="M118">
        <v>28465876216220.133</v>
      </c>
      <c r="N118">
        <v>29938058216647.938</v>
      </c>
      <c r="O118">
        <v>30273796021109.59</v>
      </c>
      <c r="P118">
        <v>30634122482910.746</v>
      </c>
      <c r="Q118">
        <v>30883105405924.656</v>
      </c>
      <c r="R118">
        <v>31176230527542.32</v>
      </c>
      <c r="S118">
        <v>31397449892540.074</v>
      </c>
      <c r="T118">
        <v>31510443418903.793</v>
      </c>
      <c r="U118">
        <v>31673099343060.512</v>
      </c>
      <c r="V118">
        <v>31847899835164.852</v>
      </c>
      <c r="W118">
        <v>31986217538110.754</v>
      </c>
      <c r="X118">
        <v>31974651814420.82</v>
      </c>
      <c r="Y118">
        <v>32121501749478.613</v>
      </c>
      <c r="Z118">
        <v>32072584281877.277</v>
      </c>
      <c r="AA118">
        <v>32036927449962.984</v>
      </c>
      <c r="AB118">
        <v>32038711180335.563</v>
      </c>
      <c r="AC118">
        <v>32003438202683.063</v>
      </c>
      <c r="AD118">
        <v>31958381093794.973</v>
      </c>
      <c r="AE118">
        <v>31727767301815.422</v>
      </c>
      <c r="AF118">
        <v>31561263954010.598</v>
      </c>
      <c r="AG118">
        <v>31313529979125.191</v>
      </c>
      <c r="AH118">
        <v>31001835377812.629</v>
      </c>
      <c r="AI118">
        <v>30814356914915.25</v>
      </c>
      <c r="AJ118">
        <v>30567875900536.313</v>
      </c>
      <c r="AK118">
        <v>30305987673932.438</v>
      </c>
      <c r="AL118">
        <v>30066003942965.813</v>
      </c>
      <c r="AM118">
        <v>29837202328829.563</v>
      </c>
      <c r="AN118">
        <v>29581431013313.313</v>
      </c>
      <c r="AO118">
        <v>29339197636050.813</v>
      </c>
      <c r="AP118">
        <v>29100518617393.625</v>
      </c>
      <c r="AQ118">
        <v>28856178104533.688</v>
      </c>
      <c r="AR118">
        <v>28610017286670.75</v>
      </c>
    </row>
    <row r="119" spans="1:44" x14ac:dyDescent="0.35">
      <c r="A119" t="s">
        <v>162</v>
      </c>
      <c r="B119" t="s">
        <v>120</v>
      </c>
      <c r="C119">
        <v>13562298720803.039</v>
      </c>
      <c r="D119">
        <v>13961704833692.531</v>
      </c>
      <c r="E119">
        <v>14703100400044.195</v>
      </c>
      <c r="F119">
        <v>15407098309486.156</v>
      </c>
      <c r="G119">
        <v>16110090514094.965</v>
      </c>
      <c r="H119">
        <v>16941183099846.705</v>
      </c>
      <c r="I119">
        <v>17701642820005.313</v>
      </c>
      <c r="J119">
        <v>18565186028539.105</v>
      </c>
      <c r="K119">
        <v>19363194137012.707</v>
      </c>
      <c r="L119">
        <v>20296929453908.574</v>
      </c>
      <c r="M119">
        <v>21176927427458.699</v>
      </c>
      <c r="N119">
        <v>22272143718932.141</v>
      </c>
      <c r="O119">
        <v>22521912778058.707</v>
      </c>
      <c r="P119">
        <v>22789974343204.141</v>
      </c>
      <c r="Q119">
        <v>22975202904281.691</v>
      </c>
      <c r="R119">
        <v>23193270648991.586</v>
      </c>
      <c r="S119">
        <v>23357844765822.617</v>
      </c>
      <c r="T119">
        <v>23441905263008.844</v>
      </c>
      <c r="U119">
        <v>23562911645364.652</v>
      </c>
      <c r="V119">
        <v>23692952867614.77</v>
      </c>
      <c r="W119">
        <v>23795853053611.82</v>
      </c>
      <c r="X119">
        <v>23787248839591.941</v>
      </c>
      <c r="Y119">
        <v>23896496501382.652</v>
      </c>
      <c r="Z119">
        <v>23860104800194.191</v>
      </c>
      <c r="AA119">
        <v>23833578227254.492</v>
      </c>
      <c r="AB119">
        <v>23834905217098.871</v>
      </c>
      <c r="AC119">
        <v>23808664209015.242</v>
      </c>
      <c r="AD119">
        <v>23775144386271.461</v>
      </c>
      <c r="AE119">
        <v>23603581371684.215</v>
      </c>
      <c r="AF119">
        <v>23479712733806.754</v>
      </c>
      <c r="AG119">
        <v>23295413316229.91</v>
      </c>
      <c r="AH119">
        <v>23063530977481.961</v>
      </c>
      <c r="AI119">
        <v>22924058095184.875</v>
      </c>
      <c r="AJ119">
        <v>22740690806080.563</v>
      </c>
      <c r="AK119">
        <v>22545861462807.625</v>
      </c>
      <c r="AL119">
        <v>22367327768083.25</v>
      </c>
      <c r="AM119">
        <v>22197112906575.313</v>
      </c>
      <c r="AN119">
        <v>22006834183181.375</v>
      </c>
      <c r="AO119">
        <v>21826626884736.438</v>
      </c>
      <c r="AP119">
        <v>21649063818763.563</v>
      </c>
      <c r="AQ119">
        <v>21467288936124.563</v>
      </c>
      <c r="AR119">
        <v>21284159854280.438</v>
      </c>
    </row>
    <row r="120" spans="1:44" x14ac:dyDescent="0.35">
      <c r="A120" t="s">
        <v>162</v>
      </c>
      <c r="B120" t="s">
        <v>122</v>
      </c>
      <c r="C120">
        <v>13020036301037.484</v>
      </c>
      <c r="D120">
        <v>13403472928981.744</v>
      </c>
      <c r="E120">
        <v>14115225220097.43</v>
      </c>
      <c r="F120">
        <v>14791075127659.861</v>
      </c>
      <c r="G120">
        <v>15465959541561.867</v>
      </c>
      <c r="H120">
        <v>16263822489338.768</v>
      </c>
      <c r="I120">
        <v>16993876690751.875</v>
      </c>
      <c r="J120">
        <v>17822892785595.613</v>
      </c>
      <c r="K120">
        <v>18588994075262.043</v>
      </c>
      <c r="L120">
        <v>19485395782068.359</v>
      </c>
      <c r="M120">
        <v>20330208729809.102</v>
      </c>
      <c r="N120">
        <v>21381634905122.508</v>
      </c>
      <c r="O120">
        <v>21621417428988.891</v>
      </c>
      <c r="P120">
        <v>21878761068216.723</v>
      </c>
      <c r="Q120">
        <v>22056583621669.211</v>
      </c>
      <c r="R120">
        <v>22265932347180.852</v>
      </c>
      <c r="S120">
        <v>22423926284599.77</v>
      </c>
      <c r="T120">
        <v>22504625784542.883</v>
      </c>
      <c r="U120">
        <v>22620793959522.926</v>
      </c>
      <c r="V120">
        <v>22745635733707.609</v>
      </c>
      <c r="W120">
        <v>22844421653753.012</v>
      </c>
      <c r="X120">
        <v>22836161462675.75</v>
      </c>
      <c r="Y120">
        <v>22941041066908.09</v>
      </c>
      <c r="Z120">
        <v>22906104417872.074</v>
      </c>
      <c r="AA120">
        <v>22880638458912.828</v>
      </c>
      <c r="AB120">
        <v>22881912391621.473</v>
      </c>
      <c r="AC120">
        <v>22856720579756.973</v>
      </c>
      <c r="AD120">
        <v>22824540982631.676</v>
      </c>
      <c r="AE120">
        <v>22659837585086.313</v>
      </c>
      <c r="AF120">
        <v>22540921596364.52</v>
      </c>
      <c r="AG120">
        <v>22363991036397.574</v>
      </c>
      <c r="AH120">
        <v>22141380066810.48</v>
      </c>
      <c r="AI120">
        <v>22007483739358.813</v>
      </c>
      <c r="AJ120">
        <v>21831448038500.813</v>
      </c>
      <c r="AK120">
        <v>21644408571656.625</v>
      </c>
      <c r="AL120">
        <v>21473013203207.438</v>
      </c>
      <c r="AM120">
        <v>21309604055434.313</v>
      </c>
      <c r="AN120">
        <v>21126933260688.938</v>
      </c>
      <c r="AO120">
        <v>20953931204343.813</v>
      </c>
      <c r="AP120">
        <v>20783467655923</v>
      </c>
      <c r="AQ120">
        <v>20608960692221.688</v>
      </c>
      <c r="AR120">
        <v>20433153674365</v>
      </c>
    </row>
    <row r="121" spans="1:44" x14ac:dyDescent="0.35">
      <c r="A121" t="s">
        <v>162</v>
      </c>
      <c r="B121" t="s">
        <v>124</v>
      </c>
      <c r="C121">
        <v>40067167682677.047</v>
      </c>
      <c r="D121">
        <v>41247135181408.109</v>
      </c>
      <c r="E121">
        <v>43437443851621.977</v>
      </c>
      <c r="F121">
        <v>45517268434942.68</v>
      </c>
      <c r="G121">
        <v>47594121859389.898</v>
      </c>
      <c r="H121">
        <v>50049422887531.016</v>
      </c>
      <c r="I121">
        <v>52296052883726.281</v>
      </c>
      <c r="J121">
        <v>54847222950824.734</v>
      </c>
      <c r="K121">
        <v>57204782340465.914</v>
      </c>
      <c r="L121">
        <v>59963321308194.023</v>
      </c>
      <c r="M121">
        <v>62563103770776.531</v>
      </c>
      <c r="N121">
        <v>65798706798156.805</v>
      </c>
      <c r="O121">
        <v>66536600792382.008</v>
      </c>
      <c r="P121">
        <v>67328536429626.758</v>
      </c>
      <c r="Q121">
        <v>67875758104145.055</v>
      </c>
      <c r="R121">
        <v>68519996744905.305</v>
      </c>
      <c r="S121">
        <v>69006198890355.984</v>
      </c>
      <c r="T121">
        <v>69254539242208.258</v>
      </c>
      <c r="U121">
        <v>69612029009417.664</v>
      </c>
      <c r="V121">
        <v>69996210449807.523</v>
      </c>
      <c r="W121">
        <v>70300208989568.219</v>
      </c>
      <c r="X121">
        <v>70274789516585.852</v>
      </c>
      <c r="Y121">
        <v>70597540436177</v>
      </c>
      <c r="Z121">
        <v>70490028249357.25</v>
      </c>
      <c r="AA121">
        <v>70411660660801.531</v>
      </c>
      <c r="AB121">
        <v>70415580993608.125</v>
      </c>
      <c r="AC121">
        <v>70338057050750.523</v>
      </c>
      <c r="AD121">
        <v>70239029268940.289</v>
      </c>
      <c r="AE121">
        <v>69732179787512.141</v>
      </c>
      <c r="AF121">
        <v>69366234044343.375</v>
      </c>
      <c r="AG121">
        <v>68821757343167.008</v>
      </c>
      <c r="AH121">
        <v>68136706177392.711</v>
      </c>
      <c r="AI121">
        <v>67724660736039</v>
      </c>
      <c r="AJ121">
        <v>67182937826721.875</v>
      </c>
      <c r="AK121">
        <v>66607352512821.5</v>
      </c>
      <c r="AL121">
        <v>66079909515819.75</v>
      </c>
      <c r="AM121">
        <v>65577042889849.875</v>
      </c>
      <c r="AN121">
        <v>65014901495266.375</v>
      </c>
      <c r="AO121">
        <v>64482514162331.125</v>
      </c>
      <c r="AP121">
        <v>63957938698757.375</v>
      </c>
      <c r="AQ121">
        <v>63420920243911.875</v>
      </c>
      <c r="AR121">
        <v>62879901071507.875</v>
      </c>
    </row>
    <row r="122" spans="1:44" x14ac:dyDescent="0.35">
      <c r="A122" t="s">
        <v>162</v>
      </c>
      <c r="B122" t="s">
        <v>126</v>
      </c>
      <c r="C122">
        <v>9691864835809.7441</v>
      </c>
      <c r="D122">
        <v>9977287693719.7734</v>
      </c>
      <c r="E122">
        <v>10507102422540.572</v>
      </c>
      <c r="F122">
        <v>11010192106927.064</v>
      </c>
      <c r="G122">
        <v>11512563096385.189</v>
      </c>
      <c r="H122">
        <v>12106476943364.115</v>
      </c>
      <c r="I122">
        <v>12649915262529.711</v>
      </c>
      <c r="J122">
        <v>13267018913561.477</v>
      </c>
      <c r="K122">
        <v>13837289992559.537</v>
      </c>
      <c r="L122">
        <v>14504554198287.111</v>
      </c>
      <c r="M122">
        <v>15133416723070.764</v>
      </c>
      <c r="N122">
        <v>15916078164280.258</v>
      </c>
      <c r="O122">
        <v>16094567667502.08</v>
      </c>
      <c r="P122">
        <v>16286129327553.119</v>
      </c>
      <c r="Q122">
        <v>16418497019391.486</v>
      </c>
      <c r="R122">
        <v>16574332187919.102</v>
      </c>
      <c r="S122">
        <v>16691939838999.115</v>
      </c>
      <c r="T122">
        <v>16752010996074.443</v>
      </c>
      <c r="U122">
        <v>16838484353298.457</v>
      </c>
      <c r="V122">
        <v>16931414171102.748</v>
      </c>
      <c r="W122">
        <v>17004948511762.373</v>
      </c>
      <c r="X122">
        <v>16998799784248.27</v>
      </c>
      <c r="Y122">
        <v>17076870146323.375</v>
      </c>
      <c r="Z122">
        <v>17050863976106.613</v>
      </c>
      <c r="AA122">
        <v>17031907605598.824</v>
      </c>
      <c r="AB122">
        <v>17032855896627.871</v>
      </c>
      <c r="AC122">
        <v>17014103595949.537</v>
      </c>
      <c r="AD122">
        <v>16990149722196.943</v>
      </c>
      <c r="AE122">
        <v>16867547677924.527</v>
      </c>
      <c r="AF122">
        <v>16779028900951.803</v>
      </c>
      <c r="AG122">
        <v>16647325191923.965</v>
      </c>
      <c r="AH122">
        <v>16481617863747.41</v>
      </c>
      <c r="AI122">
        <v>16381948010479.063</v>
      </c>
      <c r="AJ122">
        <v>16250910417376.75</v>
      </c>
      <c r="AK122">
        <v>16111681832317.281</v>
      </c>
      <c r="AL122">
        <v>15984098413493.719</v>
      </c>
      <c r="AM122">
        <v>15862459783882.094</v>
      </c>
      <c r="AN122">
        <v>15726483154386.656</v>
      </c>
      <c r="AO122">
        <v>15597703747966.688</v>
      </c>
      <c r="AP122">
        <v>15470813958066.813</v>
      </c>
      <c r="AQ122">
        <v>15340914327528.438</v>
      </c>
      <c r="AR122">
        <v>15210046961657.969</v>
      </c>
    </row>
    <row r="123" spans="1:44" x14ac:dyDescent="0.35">
      <c r="A123" t="s">
        <v>162</v>
      </c>
      <c r="B123" t="s">
        <v>128</v>
      </c>
      <c r="C123">
        <v>8059339349848.8965</v>
      </c>
      <c r="D123">
        <v>8296684763664.5469</v>
      </c>
      <c r="E123">
        <v>8737255981325.1816</v>
      </c>
      <c r="F123">
        <v>9155603797619.3359</v>
      </c>
      <c r="G123">
        <v>9573353978018.3516</v>
      </c>
      <c r="H123">
        <v>10067227274692.063</v>
      </c>
      <c r="I123">
        <v>10519127286100.045</v>
      </c>
      <c r="J123">
        <v>11032284229779.211</v>
      </c>
      <c r="K123">
        <v>11506497214061.492</v>
      </c>
      <c r="L123">
        <v>12061365524863.375</v>
      </c>
      <c r="M123">
        <v>12584300643903.424</v>
      </c>
      <c r="N123">
        <v>13235128349160.221</v>
      </c>
      <c r="O123">
        <v>13383552568979.668</v>
      </c>
      <c r="P123">
        <v>13542847034072.438</v>
      </c>
      <c r="Q123">
        <v>13652918332584.566</v>
      </c>
      <c r="R123">
        <v>13782504178763.984</v>
      </c>
      <c r="S123">
        <v>13880301660079.486</v>
      </c>
      <c r="T123">
        <v>13930254259317.082</v>
      </c>
      <c r="U123">
        <v>14002161796452.15</v>
      </c>
      <c r="V123">
        <v>14079438249445.713</v>
      </c>
      <c r="W123">
        <v>14140586255044.551</v>
      </c>
      <c r="X123">
        <v>14135473236812.725</v>
      </c>
      <c r="Y123">
        <v>14200393203381.396</v>
      </c>
      <c r="Z123">
        <v>14178767586999.254</v>
      </c>
      <c r="AA123">
        <v>14163004281861.191</v>
      </c>
      <c r="AB123">
        <v>14163792840031.883</v>
      </c>
      <c r="AC123">
        <v>14148199230616.418</v>
      </c>
      <c r="AD123">
        <v>14128280216000.953</v>
      </c>
      <c r="AE123">
        <v>14026329611394.318</v>
      </c>
      <c r="AF123">
        <v>13952721190874.371</v>
      </c>
      <c r="AG123">
        <v>13843202032005.457</v>
      </c>
      <c r="AH123">
        <v>13705406921038.035</v>
      </c>
      <c r="AI123">
        <v>13622525743468.219</v>
      </c>
      <c r="AJ123">
        <v>13513560498049.5</v>
      </c>
      <c r="AK123">
        <v>13397783974831.031</v>
      </c>
      <c r="AL123">
        <v>13291691072677.219</v>
      </c>
      <c r="AM123">
        <v>13190541602405.156</v>
      </c>
      <c r="AN123">
        <v>13077469266036.688</v>
      </c>
      <c r="AO123">
        <v>12970381831864.469</v>
      </c>
      <c r="AP123">
        <v>12864865721790.813</v>
      </c>
      <c r="AQ123">
        <v>12756846757260.844</v>
      </c>
      <c r="AR123">
        <v>12648023065511.25</v>
      </c>
    </row>
    <row r="124" spans="1:44" x14ac:dyDescent="0.35">
      <c r="A124" t="s">
        <v>162</v>
      </c>
      <c r="B124" t="s">
        <v>81</v>
      </c>
      <c r="C124">
        <v>15336854001990.834</v>
      </c>
      <c r="D124">
        <v>15548639438246.273</v>
      </c>
      <c r="E124">
        <v>16290947687478.125</v>
      </c>
      <c r="F124">
        <v>16944648873374.357</v>
      </c>
      <c r="G124">
        <v>17782653175569.434</v>
      </c>
      <c r="H124">
        <v>18836901355374.707</v>
      </c>
      <c r="I124">
        <v>19823616709868.559</v>
      </c>
      <c r="J124">
        <v>20944946177453.07</v>
      </c>
      <c r="K124">
        <v>21939003818570.824</v>
      </c>
      <c r="L124">
        <v>23145697185127.438</v>
      </c>
      <c r="M124">
        <v>24309711907607.367</v>
      </c>
      <c r="N124">
        <v>25871030359393.094</v>
      </c>
      <c r="O124">
        <v>26038288920731.051</v>
      </c>
      <c r="P124">
        <v>26298555654756.715</v>
      </c>
      <c r="Q124">
        <v>26485825212897.77</v>
      </c>
      <c r="R124">
        <v>26784776742737.016</v>
      </c>
      <c r="S124">
        <v>27065716685344.563</v>
      </c>
      <c r="T124">
        <v>27199021425547.375</v>
      </c>
      <c r="U124">
        <v>27444628932096.086</v>
      </c>
      <c r="V124">
        <v>27809099292130.387</v>
      </c>
      <c r="W124">
        <v>28247040252503.27</v>
      </c>
      <c r="X124">
        <v>28635259372176.77</v>
      </c>
      <c r="Y124">
        <v>29174764370632.891</v>
      </c>
      <c r="Z124">
        <v>29429813277651.691</v>
      </c>
      <c r="AA124">
        <v>29534400208555.555</v>
      </c>
      <c r="AB124">
        <v>30143691754763.105</v>
      </c>
      <c r="AC124">
        <v>30981854784908.465</v>
      </c>
      <c r="AD124">
        <v>32421024055245.941</v>
      </c>
      <c r="AE124">
        <v>33747143418225.965</v>
      </c>
      <c r="AF124">
        <v>34502768594227.074</v>
      </c>
      <c r="AG124">
        <v>35265575292200.867</v>
      </c>
      <c r="AH124">
        <v>36063293555245.453</v>
      </c>
      <c r="AI124">
        <v>37040852245221.25</v>
      </c>
      <c r="AJ124">
        <v>37768309405526.5</v>
      </c>
      <c r="AK124">
        <v>38620067391170</v>
      </c>
      <c r="AL124">
        <v>39475819592338.5</v>
      </c>
      <c r="AM124">
        <v>40314948603940.75</v>
      </c>
      <c r="AN124">
        <v>41120710318914.75</v>
      </c>
      <c r="AO124">
        <v>41979875974242.25</v>
      </c>
      <c r="AP124">
        <v>42811636743937.5</v>
      </c>
      <c r="AQ124">
        <v>43641566748724.75</v>
      </c>
      <c r="AR124">
        <v>44476996492329.25</v>
      </c>
    </row>
    <row r="125" spans="1:44" x14ac:dyDescent="0.35">
      <c r="A125" t="s">
        <v>162</v>
      </c>
      <c r="B125" t="s">
        <v>131</v>
      </c>
      <c r="C125">
        <v>1553890070398.384</v>
      </c>
      <c r="D125">
        <v>1559894238570.3518</v>
      </c>
      <c r="E125">
        <v>1574956398413.876</v>
      </c>
      <c r="F125">
        <v>1584266695798.832</v>
      </c>
      <c r="G125">
        <v>1592370712789.5557</v>
      </c>
      <c r="H125">
        <v>1611967470606.6365</v>
      </c>
      <c r="I125">
        <v>1623861490329.8652</v>
      </c>
      <c r="J125">
        <v>1641776692367.1777</v>
      </c>
      <c r="K125">
        <v>1653372401134.7898</v>
      </c>
      <c r="L125">
        <v>1676163279286.9124</v>
      </c>
      <c r="M125">
        <v>1694203088269.74</v>
      </c>
      <c r="N125">
        <v>1729075418766.5486</v>
      </c>
      <c r="O125">
        <v>1712261734350.2639</v>
      </c>
      <c r="P125">
        <v>1700510011204.8923</v>
      </c>
      <c r="Q125">
        <v>1686361124478.437</v>
      </c>
      <c r="R125">
        <v>1678508317471.9292</v>
      </c>
      <c r="S125">
        <v>1670742461705.946</v>
      </c>
      <c r="T125">
        <v>1659353755195.7681</v>
      </c>
      <c r="U125">
        <v>1654838159024.1404</v>
      </c>
      <c r="V125">
        <v>1655293088001.4312</v>
      </c>
      <c r="W125">
        <v>1658346605284.5864</v>
      </c>
      <c r="X125">
        <v>1658325209861.0281</v>
      </c>
      <c r="Y125">
        <v>1661139341257.1082</v>
      </c>
      <c r="Z125">
        <v>1658421837770.447</v>
      </c>
      <c r="AA125">
        <v>1661185994396.8201</v>
      </c>
      <c r="AB125">
        <v>1670944739934.6482</v>
      </c>
      <c r="AC125">
        <v>1684156467951.2581</v>
      </c>
      <c r="AD125">
        <v>1700926712562.6506</v>
      </c>
      <c r="AE125">
        <v>1713933640197.9778</v>
      </c>
      <c r="AF125">
        <v>1737009438301.8352</v>
      </c>
      <c r="AG125">
        <v>1762913345385.0852</v>
      </c>
      <c r="AH125">
        <v>1793225122689.0974</v>
      </c>
      <c r="AI125">
        <v>1811674609459.3281</v>
      </c>
      <c r="AJ125">
        <v>1839260518079.6484</v>
      </c>
      <c r="AK125">
        <v>1864795633871.9609</v>
      </c>
      <c r="AL125">
        <v>1889313837606.3125</v>
      </c>
      <c r="AM125">
        <v>1913243480615.3828</v>
      </c>
      <c r="AN125">
        <v>1939614934478.1563</v>
      </c>
      <c r="AO125">
        <v>1963992684792.4141</v>
      </c>
      <c r="AP125">
        <v>1988800673886.6719</v>
      </c>
      <c r="AQ125">
        <v>2013909985297.1094</v>
      </c>
      <c r="AR125">
        <v>2039067976445.5313</v>
      </c>
    </row>
    <row r="126" spans="1:44" x14ac:dyDescent="0.35">
      <c r="A126" t="s">
        <v>162</v>
      </c>
      <c r="B126" t="s">
        <v>80</v>
      </c>
      <c r="C126">
        <v>22926328179337.164</v>
      </c>
      <c r="D126">
        <v>22729665912874.32</v>
      </c>
      <c r="E126">
        <v>22691980210458.582</v>
      </c>
      <c r="F126">
        <v>22568771244392.07</v>
      </c>
      <c r="G126">
        <v>22426875008984.926</v>
      </c>
      <c r="H126">
        <v>22443697005395.359</v>
      </c>
      <c r="I126">
        <v>22349540555645.285</v>
      </c>
      <c r="J126">
        <v>22372024290470.664</v>
      </c>
      <c r="K126">
        <v>22304763664656.281</v>
      </c>
      <c r="L126">
        <v>22384247865539.621</v>
      </c>
      <c r="M126">
        <v>22236679789269.223</v>
      </c>
      <c r="N126">
        <v>22461696726601.012</v>
      </c>
      <c r="O126">
        <v>22042400254342.137</v>
      </c>
      <c r="P126">
        <v>21691441299220.629</v>
      </c>
      <c r="Q126">
        <v>21312769366207.73</v>
      </c>
      <c r="R126">
        <v>21016079236406.09</v>
      </c>
      <c r="S126">
        <v>20722139781674.578</v>
      </c>
      <c r="T126">
        <v>20409928243854.316</v>
      </c>
      <c r="U126">
        <v>20183329644213.063</v>
      </c>
      <c r="V126">
        <v>20017206743034.266</v>
      </c>
      <c r="W126">
        <v>19683229605345.43</v>
      </c>
      <c r="X126">
        <v>19511571649400.945</v>
      </c>
      <c r="Y126">
        <v>19392973035249.941</v>
      </c>
      <c r="Z126">
        <v>19208957542145.242</v>
      </c>
      <c r="AA126">
        <v>19087592846420.973</v>
      </c>
      <c r="AB126">
        <v>19044593028054.063</v>
      </c>
      <c r="AC126">
        <v>19037953129795.73</v>
      </c>
      <c r="AD126">
        <v>19087112288490.813</v>
      </c>
      <c r="AE126">
        <v>19090509374242.082</v>
      </c>
      <c r="AF126">
        <v>19201956082654.391</v>
      </c>
      <c r="AG126">
        <v>19153832615411.113</v>
      </c>
      <c r="AH126">
        <v>19332026847924.922</v>
      </c>
      <c r="AI126">
        <v>19339033149755.828</v>
      </c>
      <c r="AJ126">
        <v>19411607108887.078</v>
      </c>
      <c r="AK126">
        <v>19469041936969.688</v>
      </c>
      <c r="AL126">
        <v>19554108003013.531</v>
      </c>
      <c r="AM126">
        <v>19593414738527.516</v>
      </c>
      <c r="AN126">
        <v>19668820208931.672</v>
      </c>
      <c r="AO126">
        <v>19731038099760.016</v>
      </c>
      <c r="AP126">
        <v>19794895956890.125</v>
      </c>
      <c r="AQ126">
        <v>19854215182120.281</v>
      </c>
      <c r="AR126">
        <v>19922779827789.125</v>
      </c>
    </row>
    <row r="127" spans="1:44" x14ac:dyDescent="0.35">
      <c r="A127" t="s">
        <v>87</v>
      </c>
      <c r="B127" t="s">
        <v>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5">
      <c r="A128" t="s">
        <v>87</v>
      </c>
      <c r="B128" t="s">
        <v>79</v>
      </c>
      <c r="C128">
        <v>88469218428.632034</v>
      </c>
      <c r="D128">
        <v>90638810003.609344</v>
      </c>
      <c r="E128">
        <v>92708751824.767426</v>
      </c>
      <c r="F128">
        <v>94181643001.679001</v>
      </c>
      <c r="G128">
        <v>95314125383.312515</v>
      </c>
      <c r="H128">
        <v>96864418257.408875</v>
      </c>
      <c r="I128">
        <v>97677889722.801559</v>
      </c>
      <c r="J128">
        <v>98738560933.820755</v>
      </c>
      <c r="K128">
        <v>99138720588.466278</v>
      </c>
      <c r="L128">
        <v>99924446491.083817</v>
      </c>
      <c r="M128">
        <v>100135895782.12759</v>
      </c>
      <c r="N128">
        <v>101039506799.79497</v>
      </c>
      <c r="O128">
        <v>100752006833.0872</v>
      </c>
      <c r="P128">
        <v>100561142195.95802</v>
      </c>
      <c r="Q128">
        <v>100032821524.08876</v>
      </c>
      <c r="R128">
        <v>99687318807.186295</v>
      </c>
      <c r="S128">
        <v>99161226767.006775</v>
      </c>
      <c r="T128">
        <v>98357630704.941132</v>
      </c>
      <c r="U128">
        <v>97783069325.811417</v>
      </c>
      <c r="V128">
        <v>97325453765.457962</v>
      </c>
      <c r="W128">
        <v>96844427216.362976</v>
      </c>
      <c r="X128">
        <v>96010645354.021133</v>
      </c>
      <c r="Y128">
        <v>95479724976.081589</v>
      </c>
      <c r="Z128">
        <v>94485081514.194641</v>
      </c>
      <c r="AA128">
        <v>93663113349.022675</v>
      </c>
      <c r="AB128">
        <v>93094631585.854584</v>
      </c>
      <c r="AC128">
        <v>92576025732.83255</v>
      </c>
      <c r="AD128">
        <v>92203222760.251465</v>
      </c>
      <c r="AE128">
        <v>91488368088.983688</v>
      </c>
      <c r="AF128">
        <v>91172560401.159958</v>
      </c>
      <c r="AG128">
        <v>90860221393.698715</v>
      </c>
      <c r="AH128">
        <v>90627841675.193466</v>
      </c>
      <c r="AI128">
        <v>90136770204.237183</v>
      </c>
      <c r="AJ128">
        <v>89882778004.016602</v>
      </c>
      <c r="AK128">
        <v>89545129540.536621</v>
      </c>
      <c r="AL128">
        <v>89197973950.286255</v>
      </c>
      <c r="AM128">
        <v>88842685840.799561</v>
      </c>
      <c r="AN128">
        <v>88539175673.793457</v>
      </c>
      <c r="AO128">
        <v>88184654093.831421</v>
      </c>
      <c r="AP128">
        <v>87847999068.87854</v>
      </c>
      <c r="AQ128">
        <v>87515103272.582764</v>
      </c>
      <c r="AR128">
        <v>87182021067.572632</v>
      </c>
    </row>
    <row r="129" spans="1:44" x14ac:dyDescent="0.35">
      <c r="A129" t="s">
        <v>87</v>
      </c>
      <c r="B129" t="s">
        <v>83</v>
      </c>
      <c r="C129">
        <v>113437514945796.61</v>
      </c>
      <c r="D129">
        <v>116219421252692.53</v>
      </c>
      <c r="E129">
        <v>118873554073634.86</v>
      </c>
      <c r="F129">
        <v>120762133150765.77</v>
      </c>
      <c r="G129">
        <v>122214231285848.06</v>
      </c>
      <c r="H129">
        <v>124202056816572.42</v>
      </c>
      <c r="I129">
        <v>125245110922310.91</v>
      </c>
      <c r="J129">
        <v>126605130921240</v>
      </c>
      <c r="K129">
        <v>127118225957127.23</v>
      </c>
      <c r="L129">
        <v>128125703986260.95</v>
      </c>
      <c r="M129">
        <v>128396829723993.17</v>
      </c>
      <c r="N129">
        <v>129555463089840.28</v>
      </c>
      <c r="O129">
        <v>129186823213173.63</v>
      </c>
      <c r="P129">
        <v>128942091649907.58</v>
      </c>
      <c r="Q129">
        <v>128264665250354.95</v>
      </c>
      <c r="R129">
        <v>127821652750543.44</v>
      </c>
      <c r="S129">
        <v>127147083960056.47</v>
      </c>
      <c r="T129">
        <v>126116692351313.02</v>
      </c>
      <c r="U129">
        <v>125379974923602.47</v>
      </c>
      <c r="V129">
        <v>124793208442683.47</v>
      </c>
      <c r="W129">
        <v>124176423787845.52</v>
      </c>
      <c r="X129">
        <v>123107327166999.52</v>
      </c>
      <c r="Y129">
        <v>122426567357234.41</v>
      </c>
      <c r="Z129">
        <v>121151209842184.59</v>
      </c>
      <c r="AA129">
        <v>120097261048719.44</v>
      </c>
      <c r="AB129">
        <v>119368339061488.19</v>
      </c>
      <c r="AC129">
        <v>118703369253366.48</v>
      </c>
      <c r="AD129">
        <v>118225351661201.14</v>
      </c>
      <c r="AE129">
        <v>117308746553839.11</v>
      </c>
      <c r="AF129">
        <v>116903809786635.72</v>
      </c>
      <c r="AG129">
        <v>116503320650907.45</v>
      </c>
      <c r="AH129">
        <v>116205357378944.05</v>
      </c>
      <c r="AI129">
        <v>115575692866071.75</v>
      </c>
      <c r="AJ129">
        <v>115250017512311.75</v>
      </c>
      <c r="AK129">
        <v>114817075938929</v>
      </c>
      <c r="AL129">
        <v>114371944082256</v>
      </c>
      <c r="AM129">
        <v>113916384499546.75</v>
      </c>
      <c r="AN129">
        <v>113527215930891.25</v>
      </c>
      <c r="AO129">
        <v>113072639212120.13</v>
      </c>
      <c r="AP129">
        <v>112640971451253.88</v>
      </c>
      <c r="AQ129">
        <v>112214123870384.38</v>
      </c>
      <c r="AR129">
        <v>111787037271450.63</v>
      </c>
    </row>
    <row r="130" spans="1:44" x14ac:dyDescent="0.35">
      <c r="A130" t="s">
        <v>87</v>
      </c>
      <c r="B130" t="s">
        <v>98</v>
      </c>
      <c r="C130">
        <v>51369223603.721825</v>
      </c>
      <c r="D130">
        <v>52628986453.708649</v>
      </c>
      <c r="E130">
        <v>53830888156.316566</v>
      </c>
      <c r="F130">
        <v>54686115291.297493</v>
      </c>
      <c r="G130">
        <v>55343685706.439545</v>
      </c>
      <c r="H130">
        <v>56243855762.366447</v>
      </c>
      <c r="I130">
        <v>56716194032.594452</v>
      </c>
      <c r="J130">
        <v>57332067638.992699</v>
      </c>
      <c r="K130">
        <v>57564418406.20623</v>
      </c>
      <c r="L130">
        <v>58020646349.661575</v>
      </c>
      <c r="M130">
        <v>58143423357.36441</v>
      </c>
      <c r="N130">
        <v>58668100722.461594</v>
      </c>
      <c r="O130">
        <v>58501165257.921608</v>
      </c>
      <c r="P130">
        <v>58390340629.911125</v>
      </c>
      <c r="Q130">
        <v>58083573788.180588</v>
      </c>
      <c r="R130">
        <v>57882959307.398506</v>
      </c>
      <c r="S130">
        <v>57577486509.874916</v>
      </c>
      <c r="T130">
        <v>57110882344.804535</v>
      </c>
      <c r="U130">
        <v>56777266060.148567</v>
      </c>
      <c r="V130">
        <v>56511553799.298195</v>
      </c>
      <c r="W130">
        <v>56232248061.114014</v>
      </c>
      <c r="X130">
        <v>55748116657.173592</v>
      </c>
      <c r="Y130">
        <v>55439840308.692566</v>
      </c>
      <c r="Z130">
        <v>54862305395.338852</v>
      </c>
      <c r="AA130">
        <v>54385033557.49707</v>
      </c>
      <c r="AB130">
        <v>54054947372.431725</v>
      </c>
      <c r="AC130">
        <v>53753821393.257645</v>
      </c>
      <c r="AD130">
        <v>53537355151.113792</v>
      </c>
      <c r="AE130">
        <v>53122278245.21637</v>
      </c>
      <c r="AF130">
        <v>52938906039.38324</v>
      </c>
      <c r="AG130">
        <v>52757547906.018661</v>
      </c>
      <c r="AH130">
        <v>52622617746.886581</v>
      </c>
      <c r="AI130">
        <v>52337479473.428101</v>
      </c>
      <c r="AJ130">
        <v>52190000131.364624</v>
      </c>
      <c r="AK130">
        <v>51993946184.827942</v>
      </c>
      <c r="AL130">
        <v>51792371971.134155</v>
      </c>
      <c r="AM130">
        <v>51586075649.496765</v>
      </c>
      <c r="AN130">
        <v>51409843939.622375</v>
      </c>
      <c r="AO130">
        <v>51203992699.644531</v>
      </c>
      <c r="AP130">
        <v>51008515588.381531</v>
      </c>
      <c r="AQ130">
        <v>50815221255.048645</v>
      </c>
      <c r="AR130">
        <v>50621818684.397644</v>
      </c>
    </row>
    <row r="131" spans="1:44" x14ac:dyDescent="0.35">
      <c r="A131" t="s">
        <v>87</v>
      </c>
      <c r="B131" t="s">
        <v>100</v>
      </c>
      <c r="C131">
        <v>22343282241.988083</v>
      </c>
      <c r="D131">
        <v>22376717610.488964</v>
      </c>
      <c r="E131">
        <v>23258030870.744991</v>
      </c>
      <c r="F131">
        <v>24029146921.677727</v>
      </c>
      <c r="G131">
        <v>24750943094.704823</v>
      </c>
      <c r="H131">
        <v>25621418240.456139</v>
      </c>
      <c r="I131">
        <v>26338254953.619904</v>
      </c>
      <c r="J131">
        <v>27163607436.64748</v>
      </c>
      <c r="K131">
        <v>27850139914.161236</v>
      </c>
      <c r="L131">
        <v>28690134949.615604</v>
      </c>
      <c r="M131">
        <v>29413375751.339806</v>
      </c>
      <c r="N131">
        <v>30393896385.31052</v>
      </c>
      <c r="O131">
        <v>30354683499.821198</v>
      </c>
      <c r="P131">
        <v>30308138816.278423</v>
      </c>
      <c r="Q131">
        <v>30118981134.494236</v>
      </c>
      <c r="R131">
        <v>29939765739.58231</v>
      </c>
      <c r="S131">
        <v>29657307669.070366</v>
      </c>
      <c r="T131">
        <v>29239887736.20776</v>
      </c>
      <c r="U131">
        <v>28835512119.480606</v>
      </c>
      <c r="V131">
        <v>28406819491.068859</v>
      </c>
      <c r="W131">
        <v>27909370282.465214</v>
      </c>
      <c r="X131">
        <v>27247397696.918049</v>
      </c>
      <c r="Y131">
        <v>26704219259.955055</v>
      </c>
      <c r="Z131">
        <v>25990819728.228218</v>
      </c>
      <c r="AA131">
        <v>25286839536.691616</v>
      </c>
      <c r="AB131">
        <v>24612161325.926147</v>
      </c>
      <c r="AC131">
        <v>23910621451.664276</v>
      </c>
      <c r="AD131">
        <v>23205838889.925354</v>
      </c>
      <c r="AE131">
        <v>22375411556.763435</v>
      </c>
      <c r="AF131">
        <v>21602018997.746445</v>
      </c>
      <c r="AG131">
        <v>20784419156.038734</v>
      </c>
      <c r="AH131">
        <v>19936702315.296108</v>
      </c>
      <c r="AI131">
        <v>19142098518.15918</v>
      </c>
      <c r="AJ131">
        <v>18328547280.903076</v>
      </c>
      <c r="AK131">
        <v>17501978032.158691</v>
      </c>
      <c r="AL131">
        <v>16686837875.865479</v>
      </c>
      <c r="AM131">
        <v>15877277995.017822</v>
      </c>
      <c r="AN131">
        <v>15055942805.024902</v>
      </c>
      <c r="AO131">
        <v>14239144101.124756</v>
      </c>
      <c r="AP131">
        <v>13425267281.96582</v>
      </c>
      <c r="AQ131">
        <v>12608511487.292236</v>
      </c>
      <c r="AR131">
        <v>11790766172.531982</v>
      </c>
    </row>
    <row r="132" spans="1:44" x14ac:dyDescent="0.35">
      <c r="A132" t="s">
        <v>87</v>
      </c>
      <c r="B132" t="s">
        <v>41</v>
      </c>
      <c r="C132">
        <v>30722013082.73362</v>
      </c>
      <c r="D132">
        <v>30767986714.422333</v>
      </c>
      <c r="E132">
        <v>31979792447.274364</v>
      </c>
      <c r="F132">
        <v>33040077017.306881</v>
      </c>
      <c r="G132">
        <v>34032546755.219139</v>
      </c>
      <c r="H132">
        <v>35229450080.627197</v>
      </c>
      <c r="I132">
        <v>36215100561.227379</v>
      </c>
      <c r="J132">
        <v>37349960225.390297</v>
      </c>
      <c r="K132">
        <v>38293942381.97171</v>
      </c>
      <c r="L132">
        <v>39448935555.721466</v>
      </c>
      <c r="M132">
        <v>40443391658.092239</v>
      </c>
      <c r="N132">
        <v>41791607529.801964</v>
      </c>
      <c r="O132">
        <v>41737689812.25415</v>
      </c>
      <c r="P132">
        <v>41673690872.382835</v>
      </c>
      <c r="Q132">
        <v>41413599059.929588</v>
      </c>
      <c r="R132">
        <v>41167177891.92569</v>
      </c>
      <c r="S132">
        <v>40778798044.971764</v>
      </c>
      <c r="T132">
        <v>40204845637.285683</v>
      </c>
      <c r="U132">
        <v>39648829164.285843</v>
      </c>
      <c r="V132">
        <v>39059376800.219688</v>
      </c>
      <c r="W132">
        <v>38375384138.389679</v>
      </c>
      <c r="X132">
        <v>37465171833.262321</v>
      </c>
      <c r="Y132">
        <v>36718301482.43821</v>
      </c>
      <c r="Z132">
        <v>35737377126.313805</v>
      </c>
      <c r="AA132">
        <v>34769404362.950974</v>
      </c>
      <c r="AB132">
        <v>33841721823.148449</v>
      </c>
      <c r="AC132">
        <v>32877104496.038372</v>
      </c>
      <c r="AD132">
        <v>31908028473.647358</v>
      </c>
      <c r="AE132">
        <v>30766190890.549721</v>
      </c>
      <c r="AF132">
        <v>29702776121.90136</v>
      </c>
      <c r="AG132">
        <v>28578576339.553257</v>
      </c>
      <c r="AH132">
        <v>27412965683.532143</v>
      </c>
      <c r="AI132">
        <v>26320385462.46875</v>
      </c>
      <c r="AJ132">
        <v>25201752511.241699</v>
      </c>
      <c r="AK132">
        <v>24065219794.217773</v>
      </c>
      <c r="AL132">
        <v>22944402079.313965</v>
      </c>
      <c r="AM132">
        <v>21831257243.148438</v>
      </c>
      <c r="AN132">
        <v>20701921356.907715</v>
      </c>
      <c r="AO132">
        <v>19578823139.044434</v>
      </c>
      <c r="AP132">
        <v>18459742512.700684</v>
      </c>
      <c r="AQ132">
        <v>17336703295.023926</v>
      </c>
      <c r="AR132">
        <v>16212303487.228516</v>
      </c>
    </row>
    <row r="133" spans="1:44" x14ac:dyDescent="0.35">
      <c r="A133" t="s">
        <v>87</v>
      </c>
      <c r="B133" t="s">
        <v>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5">
      <c r="A134" t="s">
        <v>87</v>
      </c>
      <c r="B134" t="s">
        <v>47</v>
      </c>
      <c r="C134">
        <v>11171641120.994041</v>
      </c>
      <c r="D134">
        <v>11188358805.244482</v>
      </c>
      <c r="E134">
        <v>11629015435.372496</v>
      </c>
      <c r="F134">
        <v>12014573460.838863</v>
      </c>
      <c r="G134">
        <v>12375471547.352411</v>
      </c>
      <c r="H134">
        <v>12810709120.228069</v>
      </c>
      <c r="I134">
        <v>13169127476.809952</v>
      </c>
      <c r="J134">
        <v>13581803718.32374</v>
      </c>
      <c r="K134">
        <v>13925069957.080618</v>
      </c>
      <c r="L134">
        <v>14345067474.807802</v>
      </c>
      <c r="M134">
        <v>14706687875.669903</v>
      </c>
      <c r="N134">
        <v>15196948192.65526</v>
      </c>
      <c r="O134">
        <v>15177341749.910599</v>
      </c>
      <c r="P134">
        <v>15154069408.139212</v>
      </c>
      <c r="Q134">
        <v>15059490567.247118</v>
      </c>
      <c r="R134">
        <v>14969882869.791155</v>
      </c>
      <c r="S134">
        <v>14828653834.535183</v>
      </c>
      <c r="T134">
        <v>14619943868.10388</v>
      </c>
      <c r="U134">
        <v>14417756059.740303</v>
      </c>
      <c r="V134">
        <v>14203409745.53443</v>
      </c>
      <c r="W134">
        <v>13954685141.232607</v>
      </c>
      <c r="X134">
        <v>13623698848.459024</v>
      </c>
      <c r="Y134">
        <v>13352109629.977528</v>
      </c>
      <c r="Z134">
        <v>12995409864.114109</v>
      </c>
      <c r="AA134">
        <v>12643419768.345808</v>
      </c>
      <c r="AB134">
        <v>12306080662.963074</v>
      </c>
      <c r="AC134">
        <v>11955310725.832138</v>
      </c>
      <c r="AD134">
        <v>11602919444.962677</v>
      </c>
      <c r="AE134">
        <v>11187705778.381718</v>
      </c>
      <c r="AF134">
        <v>10801009498.873222</v>
      </c>
      <c r="AG134">
        <v>10392209578.019367</v>
      </c>
      <c r="AH134">
        <v>9968351157.6480541</v>
      </c>
      <c r="AI134">
        <v>9571049259.0795898</v>
      </c>
      <c r="AJ134">
        <v>9164273640.4515381</v>
      </c>
      <c r="AK134">
        <v>8750989016.0793457</v>
      </c>
      <c r="AL134">
        <v>8343418937.9327393</v>
      </c>
      <c r="AM134">
        <v>7938638997.5089111</v>
      </c>
      <c r="AN134">
        <v>7527971402.5124512</v>
      </c>
      <c r="AO134">
        <v>7119572050.5623779</v>
      </c>
      <c r="AP134">
        <v>6712633640.9829102</v>
      </c>
      <c r="AQ134">
        <v>6304255743.6461182</v>
      </c>
      <c r="AR134">
        <v>5895383086.2659912</v>
      </c>
    </row>
    <row r="135" spans="1:44" x14ac:dyDescent="0.35">
      <c r="A135" t="s">
        <v>87</v>
      </c>
      <c r="B135" t="s">
        <v>50</v>
      </c>
      <c r="C135">
        <v>2.5347013557235688E+16</v>
      </c>
      <c r="D135">
        <v>2.5347013557235688E+16</v>
      </c>
      <c r="E135">
        <v>2.5525843738396492E+16</v>
      </c>
      <c r="F135">
        <v>2.561077219276778E+16</v>
      </c>
      <c r="G135">
        <v>2.56758149919577E+16</v>
      </c>
      <c r="H135">
        <v>2.5925363692523764E+16</v>
      </c>
      <c r="I135">
        <v>2.6050072225362344E+16</v>
      </c>
      <c r="J135">
        <v>2.6314250557647504E+16</v>
      </c>
      <c r="K135">
        <v>2.6476764456275076E+16</v>
      </c>
      <c r="L135">
        <v>2.6818111690292112E+16</v>
      </c>
      <c r="M135">
        <v>2.7082909818725804E+16</v>
      </c>
      <c r="N135">
        <v>2.7616084856047016E+16</v>
      </c>
      <c r="O135">
        <v>2.7359714769238644E+16</v>
      </c>
      <c r="P135">
        <v>2.7184035951532728E+16</v>
      </c>
      <c r="Q135">
        <v>2.6969862940513088E+16</v>
      </c>
      <c r="R135">
        <v>2.6856236700692508E+16</v>
      </c>
      <c r="S135">
        <v>2.6743900985827628E+16</v>
      </c>
      <c r="T135">
        <v>2.6605490327451128E+16</v>
      </c>
      <c r="U135">
        <v>2.6577004905253536E+16</v>
      </c>
      <c r="V135">
        <v>2.66283849240896E+16</v>
      </c>
      <c r="W135">
        <v>2.6721808005655844E+16</v>
      </c>
      <c r="X135">
        <v>2.6765911789782732E+16</v>
      </c>
      <c r="Y135">
        <v>2.6884504462339016E+16</v>
      </c>
      <c r="Z135">
        <v>2.691397515797702E+16</v>
      </c>
      <c r="AA135">
        <v>2.7032811746054412E+16</v>
      </c>
      <c r="AB135">
        <v>2.7266439879707592E+16</v>
      </c>
      <c r="AC135">
        <v>2.7557858456866492E+16</v>
      </c>
      <c r="AD135">
        <v>2.793745562631942E+16</v>
      </c>
      <c r="AE135">
        <v>2.8257886495405388E+16</v>
      </c>
      <c r="AF135">
        <v>2.874739697165052E+16</v>
      </c>
      <c r="AG135">
        <v>2.9287633803773592E+16</v>
      </c>
      <c r="AH135">
        <v>2.9905526544818668E+16</v>
      </c>
      <c r="AI135">
        <v>3.0316946632003456E+16</v>
      </c>
      <c r="AJ135">
        <v>3.0885953043439616E+16</v>
      </c>
      <c r="AK135">
        <v>3.1420618890679552E+16</v>
      </c>
      <c r="AL135">
        <v>3.1937254784672768E+16</v>
      </c>
      <c r="AM135">
        <v>3.244339860063808E+16</v>
      </c>
      <c r="AN135">
        <v>3.299209609383744E+16</v>
      </c>
      <c r="AO135">
        <v>3.350638402587968E+16</v>
      </c>
      <c r="AP135">
        <v>3.4027861953010944E+16</v>
      </c>
      <c r="AQ135">
        <v>3.4554659020183168E+16</v>
      </c>
      <c r="AR135">
        <v>3.5082365948189056E+16</v>
      </c>
    </row>
    <row r="136" spans="1:44" x14ac:dyDescent="0.35">
      <c r="A136" t="s">
        <v>87</v>
      </c>
      <c r="B136" t="s">
        <v>106</v>
      </c>
      <c r="C136">
        <v>707764535674.1051</v>
      </c>
      <c r="D136">
        <v>742345186305.91809</v>
      </c>
      <c r="E136">
        <v>776110155962.76331</v>
      </c>
      <c r="F136">
        <v>806357308560.97839</v>
      </c>
      <c r="G136">
        <v>834821876809.32727</v>
      </c>
      <c r="H136">
        <v>841203756364.28821</v>
      </c>
      <c r="I136">
        <v>868823531190.86658</v>
      </c>
      <c r="J136">
        <v>899334149432.76782</v>
      </c>
      <c r="K136">
        <v>924445723236.28601</v>
      </c>
      <c r="L136">
        <v>953763006484.76831</v>
      </c>
      <c r="M136">
        <v>978256140120.31079</v>
      </c>
      <c r="N136">
        <v>1010324300108.2988</v>
      </c>
      <c r="O136">
        <v>989792877103.10474</v>
      </c>
      <c r="P136">
        <v>971805855879.02551</v>
      </c>
      <c r="Q136">
        <v>952203014111.30383</v>
      </c>
      <c r="R136">
        <v>936028892517.77405</v>
      </c>
      <c r="S136">
        <v>919868747522.00452</v>
      </c>
      <c r="T136">
        <v>902915153855.93335</v>
      </c>
      <c r="U136">
        <v>866405625787.21362</v>
      </c>
      <c r="V136">
        <v>856459935739.1731</v>
      </c>
      <c r="W136">
        <v>848062198504.10779</v>
      </c>
      <c r="X136">
        <v>838350408980.35205</v>
      </c>
      <c r="Y136">
        <v>825768560961.3717</v>
      </c>
      <c r="Z136">
        <v>809980113800.9325</v>
      </c>
      <c r="AA136">
        <v>796411750806.60205</v>
      </c>
      <c r="AB136">
        <v>785633368956.50476</v>
      </c>
      <c r="AC136">
        <v>775832353563.21375</v>
      </c>
      <c r="AD136">
        <v>767758627045.8501</v>
      </c>
      <c r="AE136">
        <v>757332196405.54419</v>
      </c>
      <c r="AF136">
        <v>728755304571.46985</v>
      </c>
      <c r="AG136">
        <v>722562482747.28259</v>
      </c>
      <c r="AH136">
        <v>717544069582.1969</v>
      </c>
      <c r="AI136">
        <v>698230887494.79688</v>
      </c>
      <c r="AJ136">
        <v>686060832317.02734</v>
      </c>
      <c r="AK136">
        <v>677714553414.14453</v>
      </c>
      <c r="AL136">
        <v>664068836331.65625</v>
      </c>
      <c r="AM136">
        <v>650483795653.44531</v>
      </c>
      <c r="AN136">
        <v>640065927141.78906</v>
      </c>
      <c r="AO136">
        <v>627912618538.26172</v>
      </c>
      <c r="AP136">
        <v>614967112533.37109</v>
      </c>
      <c r="AQ136">
        <v>603267270626.17578</v>
      </c>
      <c r="AR136">
        <v>591479785499.72266</v>
      </c>
    </row>
    <row r="137" spans="1:44" x14ac:dyDescent="0.35">
      <c r="A137" t="s">
        <v>87</v>
      </c>
      <c r="B137" t="s">
        <v>108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t="s">
        <v>87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5">
      <c r="A139" t="s">
        <v>87</v>
      </c>
      <c r="B139" t="s">
        <v>112</v>
      </c>
      <c r="C139">
        <v>197213001094.71594</v>
      </c>
      <c r="D139">
        <v>211832672819.46881</v>
      </c>
      <c r="E139">
        <v>223846001279.45663</v>
      </c>
      <c r="F139">
        <v>234856085184.85046</v>
      </c>
      <c r="G139">
        <v>245357694148.24432</v>
      </c>
      <c r="H139">
        <v>257263681106.70663</v>
      </c>
      <c r="I139">
        <v>267503035570.61908</v>
      </c>
      <c r="J139">
        <v>278661973661.98627</v>
      </c>
      <c r="K139">
        <v>288161411277.64252</v>
      </c>
      <c r="L139">
        <v>298963879223.60095</v>
      </c>
      <c r="M139">
        <v>308218697513.25458</v>
      </c>
      <c r="N139">
        <v>319793275672.56091</v>
      </c>
      <c r="O139">
        <v>316730139492.05389</v>
      </c>
      <c r="P139">
        <v>313653508725.23535</v>
      </c>
      <c r="Q139">
        <v>309229701251.10876</v>
      </c>
      <c r="R139">
        <v>305090138927.02875</v>
      </c>
      <c r="S139">
        <v>300118477477.59711</v>
      </c>
      <c r="T139">
        <v>294035018858.38361</v>
      </c>
      <c r="U139">
        <v>288346767420.7785</v>
      </c>
      <c r="V139">
        <v>282666317813.39508</v>
      </c>
      <c r="W139">
        <v>276525811861.54932</v>
      </c>
      <c r="X139">
        <v>268936267848.59839</v>
      </c>
      <c r="Y139">
        <v>264116353335.10785</v>
      </c>
      <c r="Z139">
        <v>257151291795.67432</v>
      </c>
      <c r="AA139">
        <v>249699204756.52194</v>
      </c>
      <c r="AB139">
        <v>241837643451.2493</v>
      </c>
      <c r="AC139">
        <v>232895682894.97919</v>
      </c>
      <c r="AD139">
        <v>222994549483.2998</v>
      </c>
      <c r="AE139">
        <v>210877439527.77441</v>
      </c>
      <c r="AF139">
        <v>198222450231.27991</v>
      </c>
      <c r="AG139">
        <v>184032244586.59415</v>
      </c>
      <c r="AH139">
        <v>168449307799.88593</v>
      </c>
      <c r="AI139">
        <v>156134494833.36328</v>
      </c>
      <c r="AJ139">
        <v>141765477849.71875</v>
      </c>
      <c r="AK139">
        <v>127477286705.26172</v>
      </c>
      <c r="AL139">
        <v>113633638641.11328</v>
      </c>
      <c r="AM139">
        <v>100005477232.17188</v>
      </c>
      <c r="AN139">
        <v>85686312729.03125</v>
      </c>
      <c r="AO139">
        <v>71824596717.121094</v>
      </c>
      <c r="AP139">
        <v>57949650638.433594</v>
      </c>
      <c r="AQ139">
        <v>43955278235.453125</v>
      </c>
      <c r="AR139">
        <v>29933145085.230469</v>
      </c>
    </row>
    <row r="140" spans="1:44" x14ac:dyDescent="0.35">
      <c r="A140" t="s">
        <v>87</v>
      </c>
      <c r="B140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5">
      <c r="A141" t="s">
        <v>87</v>
      </c>
      <c r="B141" t="s">
        <v>84</v>
      </c>
      <c r="C141">
        <v>145547950590.12314</v>
      </c>
      <c r="D141">
        <v>146569456233.15765</v>
      </c>
      <c r="E141">
        <v>152273436858.47928</v>
      </c>
      <c r="F141">
        <v>157996714905.74442</v>
      </c>
      <c r="G141">
        <v>164095980914.78769</v>
      </c>
      <c r="H141">
        <v>171852577800.52036</v>
      </c>
      <c r="I141">
        <v>179216959620.61603</v>
      </c>
      <c r="J141">
        <v>187924498824.65164</v>
      </c>
      <c r="K141">
        <v>196242048968.93198</v>
      </c>
      <c r="L141">
        <v>206184952555.97501</v>
      </c>
      <c r="M141">
        <v>215808733007.52646</v>
      </c>
      <c r="N141">
        <v>227834600572.11359</v>
      </c>
      <c r="O141">
        <v>230344194748.49637</v>
      </c>
      <c r="P141">
        <v>232814289768.52972</v>
      </c>
      <c r="Q141">
        <v>234198811251.69247</v>
      </c>
      <c r="R141">
        <v>235670417229.50571</v>
      </c>
      <c r="S141">
        <v>236346029198.63431</v>
      </c>
      <c r="T141">
        <v>235957839977.82352</v>
      </c>
      <c r="U141">
        <v>235694493862.49554</v>
      </c>
      <c r="V141">
        <v>235272191455.14365</v>
      </c>
      <c r="W141">
        <v>234332582101.2601</v>
      </c>
      <c r="X141">
        <v>232059187740.4809</v>
      </c>
      <c r="Y141">
        <v>231435131702.84537</v>
      </c>
      <c r="Z141">
        <v>229394332646.5748</v>
      </c>
      <c r="AA141">
        <v>227471743762.98627</v>
      </c>
      <c r="AB141">
        <v>225854883497.26251</v>
      </c>
      <c r="AC141">
        <v>224034992156.59384</v>
      </c>
      <c r="AD141">
        <v>222224603491.51733</v>
      </c>
      <c r="AE141">
        <v>219227160413.30331</v>
      </c>
      <c r="AF141">
        <v>216796091085.52499</v>
      </c>
      <c r="AG141">
        <v>213944372376.71817</v>
      </c>
      <c r="AH141">
        <v>210810285488.62091</v>
      </c>
      <c r="AI141">
        <v>208167075358.42285</v>
      </c>
      <c r="AJ141">
        <v>205357204232.51758</v>
      </c>
      <c r="AK141">
        <v>202418484491.06836</v>
      </c>
      <c r="AL141">
        <v>199588027281.24902</v>
      </c>
      <c r="AM141">
        <v>196810283185.74609</v>
      </c>
      <c r="AN141">
        <v>193923386520.81348</v>
      </c>
      <c r="AO141">
        <v>191076726123.66016</v>
      </c>
      <c r="AP141">
        <v>188258934271.93262</v>
      </c>
      <c r="AQ141">
        <v>185413948552.46484</v>
      </c>
      <c r="AR141">
        <v>182559519276.29102</v>
      </c>
    </row>
    <row r="142" spans="1:44" x14ac:dyDescent="0.35">
      <c r="A142" t="s">
        <v>87</v>
      </c>
      <c r="B142" t="s">
        <v>116</v>
      </c>
      <c r="C142">
        <v>2792910280.2485104</v>
      </c>
      <c r="D142">
        <v>2797089701.3111205</v>
      </c>
      <c r="E142">
        <v>2907253858.8431239</v>
      </c>
      <c r="F142">
        <v>3003643365.2097158</v>
      </c>
      <c r="G142">
        <v>3093867886.8381028</v>
      </c>
      <c r="H142">
        <v>3202677280.0570173</v>
      </c>
      <c r="I142">
        <v>3292281869.2024879</v>
      </c>
      <c r="J142">
        <v>3395450929.580935</v>
      </c>
      <c r="K142">
        <v>3481267489.2701545</v>
      </c>
      <c r="L142">
        <v>3586266868.7019506</v>
      </c>
      <c r="M142">
        <v>3676671968.9174757</v>
      </c>
      <c r="N142">
        <v>3799237048.163815</v>
      </c>
      <c r="O142">
        <v>3794335437.4776497</v>
      </c>
      <c r="P142">
        <v>3788517352.0348029</v>
      </c>
      <c r="Q142">
        <v>3764872641.8117795</v>
      </c>
      <c r="R142">
        <v>3742470717.4477887</v>
      </c>
      <c r="S142">
        <v>3707163458.6337957</v>
      </c>
      <c r="T142">
        <v>3654985967.02597</v>
      </c>
      <c r="U142">
        <v>3604439014.9350758</v>
      </c>
      <c r="V142">
        <v>3550852436.3836074</v>
      </c>
      <c r="W142">
        <v>3488671285.3081517</v>
      </c>
      <c r="X142">
        <v>3405924712.1147561</v>
      </c>
      <c r="Y142">
        <v>3338027407.4943819</v>
      </c>
      <c r="Z142">
        <v>3248852466.0285273</v>
      </c>
      <c r="AA142">
        <v>3160854942.086452</v>
      </c>
      <c r="AB142">
        <v>3076520165.7407684</v>
      </c>
      <c r="AC142">
        <v>2988827681.4580345</v>
      </c>
      <c r="AD142">
        <v>2900729861.2406693</v>
      </c>
      <c r="AE142">
        <v>2796926444.5954294</v>
      </c>
      <c r="AF142">
        <v>2700252374.7183056</v>
      </c>
      <c r="AG142">
        <v>2598052394.5048418</v>
      </c>
      <c r="AH142">
        <v>2492087789.4120135</v>
      </c>
      <c r="AI142">
        <v>2392762314.7698975</v>
      </c>
      <c r="AJ142">
        <v>2291068410.1128845</v>
      </c>
      <c r="AK142">
        <v>2187747254.0198364</v>
      </c>
      <c r="AL142">
        <v>2085854734.4831848</v>
      </c>
      <c r="AM142">
        <v>1984659749.3772278</v>
      </c>
      <c r="AN142">
        <v>1881992850.6281128</v>
      </c>
      <c r="AO142">
        <v>1779893012.6405945</v>
      </c>
      <c r="AP142">
        <v>1678158410.2457275</v>
      </c>
      <c r="AQ142">
        <v>1576063935.9115295</v>
      </c>
      <c r="AR142">
        <v>1473845771.5664978</v>
      </c>
    </row>
    <row r="143" spans="1:44" x14ac:dyDescent="0.35">
      <c r="A143" t="s">
        <v>87</v>
      </c>
      <c r="B143" t="s">
        <v>118</v>
      </c>
      <c r="C143">
        <v>2792910280.2485104</v>
      </c>
      <c r="D143">
        <v>2797089701.3111205</v>
      </c>
      <c r="E143">
        <v>2907253858.8431239</v>
      </c>
      <c r="F143">
        <v>3003643365.2097158</v>
      </c>
      <c r="G143">
        <v>3093867886.8381028</v>
      </c>
      <c r="H143">
        <v>3202677280.0570173</v>
      </c>
      <c r="I143">
        <v>3292281869.2024879</v>
      </c>
      <c r="J143">
        <v>3395450929.580935</v>
      </c>
      <c r="K143">
        <v>3481267489.2701545</v>
      </c>
      <c r="L143">
        <v>3586266868.7019506</v>
      </c>
      <c r="M143">
        <v>3676671968.9174757</v>
      </c>
      <c r="N143">
        <v>3799237048.163815</v>
      </c>
      <c r="O143">
        <v>3794335437.4776497</v>
      </c>
      <c r="P143">
        <v>3788517352.0348029</v>
      </c>
      <c r="Q143">
        <v>3764872641.8117795</v>
      </c>
      <c r="R143">
        <v>3742470717.4477887</v>
      </c>
      <c r="S143">
        <v>3707163458.6337957</v>
      </c>
      <c r="T143">
        <v>3654985967.02597</v>
      </c>
      <c r="U143">
        <v>3604439014.9350758</v>
      </c>
      <c r="V143">
        <v>3550852436.3836074</v>
      </c>
      <c r="W143">
        <v>3488671285.3081517</v>
      </c>
      <c r="X143">
        <v>3405924712.1147561</v>
      </c>
      <c r="Y143">
        <v>3338027407.4943819</v>
      </c>
      <c r="Z143">
        <v>3248852466.0285273</v>
      </c>
      <c r="AA143">
        <v>3160854942.086452</v>
      </c>
      <c r="AB143">
        <v>3076520165.7407684</v>
      </c>
      <c r="AC143">
        <v>2988827681.4580345</v>
      </c>
      <c r="AD143">
        <v>2900729861.2406693</v>
      </c>
      <c r="AE143">
        <v>2796926444.5954294</v>
      </c>
      <c r="AF143">
        <v>2700252374.7183056</v>
      </c>
      <c r="AG143">
        <v>2598052394.5048418</v>
      </c>
      <c r="AH143">
        <v>2492087789.4120135</v>
      </c>
      <c r="AI143">
        <v>2392762314.7698975</v>
      </c>
      <c r="AJ143">
        <v>2291068410.1128845</v>
      </c>
      <c r="AK143">
        <v>2187747254.0198364</v>
      </c>
      <c r="AL143">
        <v>2085854734.4831848</v>
      </c>
      <c r="AM143">
        <v>1984659749.3772278</v>
      </c>
      <c r="AN143">
        <v>1881992850.6281128</v>
      </c>
      <c r="AO143">
        <v>1779893012.6405945</v>
      </c>
      <c r="AP143">
        <v>1678158410.2457275</v>
      </c>
      <c r="AQ143">
        <v>1576063935.9115295</v>
      </c>
      <c r="AR143">
        <v>1473845771.5664978</v>
      </c>
    </row>
    <row r="144" spans="1:44" x14ac:dyDescent="0.35">
      <c r="A144" t="s">
        <v>87</v>
      </c>
      <c r="B144" t="s">
        <v>120</v>
      </c>
      <c r="C144">
        <v>2792910280.2485104</v>
      </c>
      <c r="D144">
        <v>2797089701.3111205</v>
      </c>
      <c r="E144">
        <v>2907253858.8431239</v>
      </c>
      <c r="F144">
        <v>3003643365.2097158</v>
      </c>
      <c r="G144">
        <v>3093867886.8381028</v>
      </c>
      <c r="H144">
        <v>3202677280.0570173</v>
      </c>
      <c r="I144">
        <v>3292281869.2024879</v>
      </c>
      <c r="J144">
        <v>3395450929.580935</v>
      </c>
      <c r="K144">
        <v>3481267489.2701545</v>
      </c>
      <c r="L144">
        <v>3586266868.7019506</v>
      </c>
      <c r="M144">
        <v>3676671968.9174757</v>
      </c>
      <c r="N144">
        <v>3799237048.163815</v>
      </c>
      <c r="O144">
        <v>3794335437.4776497</v>
      </c>
      <c r="P144">
        <v>3788517352.0348029</v>
      </c>
      <c r="Q144">
        <v>3764872641.8117795</v>
      </c>
      <c r="R144">
        <v>3742470717.4477887</v>
      </c>
      <c r="S144">
        <v>3707163458.6337957</v>
      </c>
      <c r="T144">
        <v>3654985967.02597</v>
      </c>
      <c r="U144">
        <v>3604439014.9350758</v>
      </c>
      <c r="V144">
        <v>3550852436.3836074</v>
      </c>
      <c r="W144">
        <v>3488671285.3081517</v>
      </c>
      <c r="X144">
        <v>3405924712.1147561</v>
      </c>
      <c r="Y144">
        <v>3338027407.4943819</v>
      </c>
      <c r="Z144">
        <v>3248852466.0285273</v>
      </c>
      <c r="AA144">
        <v>3160854942.086452</v>
      </c>
      <c r="AB144">
        <v>3076520165.7407684</v>
      </c>
      <c r="AC144">
        <v>2988827681.4580345</v>
      </c>
      <c r="AD144">
        <v>2900729861.2406693</v>
      </c>
      <c r="AE144">
        <v>2796926444.5954294</v>
      </c>
      <c r="AF144">
        <v>2700252374.7183056</v>
      </c>
      <c r="AG144">
        <v>2598052394.5048418</v>
      </c>
      <c r="AH144">
        <v>2492087789.4120135</v>
      </c>
      <c r="AI144">
        <v>2392762314.7698975</v>
      </c>
      <c r="AJ144">
        <v>2291068410.1128845</v>
      </c>
      <c r="AK144">
        <v>2187747254.0198364</v>
      </c>
      <c r="AL144">
        <v>2085854734.4831848</v>
      </c>
      <c r="AM144">
        <v>1984659749.3772278</v>
      </c>
      <c r="AN144">
        <v>1881992850.6281128</v>
      </c>
      <c r="AO144">
        <v>1779893012.6405945</v>
      </c>
      <c r="AP144">
        <v>1678158410.2457275</v>
      </c>
      <c r="AQ144">
        <v>1576063935.9115295</v>
      </c>
      <c r="AR144">
        <v>1473845771.5664978</v>
      </c>
    </row>
    <row r="145" spans="1:44" x14ac:dyDescent="0.35">
      <c r="A145" t="s">
        <v>87</v>
      </c>
      <c r="B145" t="s">
        <v>122</v>
      </c>
      <c r="C145">
        <v>5585820560.4970207</v>
      </c>
      <c r="D145">
        <v>5594179402.622241</v>
      </c>
      <c r="E145">
        <v>5814507717.6862478</v>
      </c>
      <c r="F145">
        <v>6007286730.4194317</v>
      </c>
      <c r="G145">
        <v>6187735773.6762056</v>
      </c>
      <c r="H145">
        <v>6405354560.1140347</v>
      </c>
      <c r="I145">
        <v>6584563738.4049759</v>
      </c>
      <c r="J145">
        <v>6790901859.16187</v>
      </c>
      <c r="K145">
        <v>6962534978.540309</v>
      </c>
      <c r="L145">
        <v>7172533737.4039011</v>
      </c>
      <c r="M145">
        <v>7353343937.8349514</v>
      </c>
      <c r="N145">
        <v>7598474096.32763</v>
      </c>
      <c r="O145">
        <v>7588670874.9552994</v>
      </c>
      <c r="P145">
        <v>7577034704.0696058</v>
      </c>
      <c r="Q145">
        <v>7529745283.623559</v>
      </c>
      <c r="R145">
        <v>7484941434.8955774</v>
      </c>
      <c r="S145">
        <v>7414326917.2675915</v>
      </c>
      <c r="T145">
        <v>7309971934.05194</v>
      </c>
      <c r="U145">
        <v>7208878029.8701515</v>
      </c>
      <c r="V145">
        <v>7101704872.7672148</v>
      </c>
      <c r="W145">
        <v>6977342570.6163034</v>
      </c>
      <c r="X145">
        <v>6811849424.2295122</v>
      </c>
      <c r="Y145">
        <v>6676054814.9887638</v>
      </c>
      <c r="Z145">
        <v>6497704932.0570545</v>
      </c>
      <c r="AA145">
        <v>6321709884.172904</v>
      </c>
      <c r="AB145">
        <v>6153040331.4815369</v>
      </c>
      <c r="AC145">
        <v>5977655362.916069</v>
      </c>
      <c r="AD145">
        <v>5801459722.4813385</v>
      </c>
      <c r="AE145">
        <v>5593852889.1908588</v>
      </c>
      <c r="AF145">
        <v>5400504749.4366112</v>
      </c>
      <c r="AG145">
        <v>5196104789.0096836</v>
      </c>
      <c r="AH145">
        <v>4984175578.8240271</v>
      </c>
      <c r="AI145">
        <v>4785524629.5397949</v>
      </c>
      <c r="AJ145">
        <v>4582136820.225769</v>
      </c>
      <c r="AK145">
        <v>4375494508.0396729</v>
      </c>
      <c r="AL145">
        <v>4171709468.9663696</v>
      </c>
      <c r="AM145">
        <v>3969319498.7544556</v>
      </c>
      <c r="AN145">
        <v>3763985701.2562256</v>
      </c>
      <c r="AO145">
        <v>3559786025.281189</v>
      </c>
      <c r="AP145">
        <v>3356316820.4914551</v>
      </c>
      <c r="AQ145">
        <v>3152127871.8230591</v>
      </c>
      <c r="AR145">
        <v>2947691543.1329956</v>
      </c>
    </row>
    <row r="146" spans="1:44" x14ac:dyDescent="0.35">
      <c r="A146" t="s">
        <v>87</v>
      </c>
      <c r="B146" t="s">
        <v>124</v>
      </c>
      <c r="C146">
        <v>8378730840.7455311</v>
      </c>
      <c r="D146">
        <v>8391269103.933362</v>
      </c>
      <c r="E146">
        <v>8721761576.5293694</v>
      </c>
      <c r="F146">
        <v>9010930095.6291466</v>
      </c>
      <c r="G146">
        <v>9281603660.514307</v>
      </c>
      <c r="H146">
        <v>9608031840.171051</v>
      </c>
      <c r="I146">
        <v>9876845607.6074657</v>
      </c>
      <c r="J146">
        <v>10186352788.742805</v>
      </c>
      <c r="K146">
        <v>10443802467.810465</v>
      </c>
      <c r="L146">
        <v>10758800606.105852</v>
      </c>
      <c r="M146">
        <v>11030015906.752426</v>
      </c>
      <c r="N146">
        <v>11397711144.491444</v>
      </c>
      <c r="O146">
        <v>11383006312.432947</v>
      </c>
      <c r="P146">
        <v>11365552056.104408</v>
      </c>
      <c r="Q146">
        <v>11294617925.435339</v>
      </c>
      <c r="R146">
        <v>11227412152.343369</v>
      </c>
      <c r="S146">
        <v>11121490375.901388</v>
      </c>
      <c r="T146">
        <v>10964957901.077911</v>
      </c>
      <c r="U146">
        <v>10813317044.805229</v>
      </c>
      <c r="V146">
        <v>10652557309.150824</v>
      </c>
      <c r="W146">
        <v>10466013855.924459</v>
      </c>
      <c r="X146">
        <v>10217774136.344269</v>
      </c>
      <c r="Y146">
        <v>10014082222.483147</v>
      </c>
      <c r="Z146">
        <v>9746557398.0855827</v>
      </c>
      <c r="AA146">
        <v>9482564826.2593555</v>
      </c>
      <c r="AB146">
        <v>9229560497.2223053</v>
      </c>
      <c r="AC146">
        <v>8966483044.3741035</v>
      </c>
      <c r="AD146">
        <v>8702189583.7220078</v>
      </c>
      <c r="AE146">
        <v>8390779333.7862883</v>
      </c>
      <c r="AF146">
        <v>8100757124.1549168</v>
      </c>
      <c r="AG146">
        <v>7794157183.5145254</v>
      </c>
      <c r="AH146">
        <v>7476263368.2360392</v>
      </c>
      <c r="AI146">
        <v>7178286944.3095703</v>
      </c>
      <c r="AJ146">
        <v>6873205230.338501</v>
      </c>
      <c r="AK146">
        <v>6563241762.0593262</v>
      </c>
      <c r="AL146">
        <v>6257564203.4493408</v>
      </c>
      <c r="AM146">
        <v>5953979248.1315918</v>
      </c>
      <c r="AN146">
        <v>5645978551.8841553</v>
      </c>
      <c r="AO146">
        <v>5339679037.9216309</v>
      </c>
      <c r="AP146">
        <v>5034475230.7370605</v>
      </c>
      <c r="AQ146">
        <v>4728191807.734375</v>
      </c>
      <c r="AR146">
        <v>4421537314.6992188</v>
      </c>
    </row>
    <row r="147" spans="1:44" x14ac:dyDescent="0.35">
      <c r="A147" t="s">
        <v>87</v>
      </c>
      <c r="B147" t="s">
        <v>126</v>
      </c>
      <c r="C147">
        <v>2792910280.2485104</v>
      </c>
      <c r="D147">
        <v>2797089701.3111205</v>
      </c>
      <c r="E147">
        <v>2907253858.8431239</v>
      </c>
      <c r="F147">
        <v>3003643365.2097158</v>
      </c>
      <c r="G147">
        <v>3093867886.8381028</v>
      </c>
      <c r="H147">
        <v>3202677280.0570173</v>
      </c>
      <c r="I147">
        <v>3292281869.2024879</v>
      </c>
      <c r="J147">
        <v>3395450929.580935</v>
      </c>
      <c r="K147">
        <v>3481267489.2701545</v>
      </c>
      <c r="L147">
        <v>3586266868.7019506</v>
      </c>
      <c r="M147">
        <v>3676671968.9174757</v>
      </c>
      <c r="N147">
        <v>3799237048.163815</v>
      </c>
      <c r="O147">
        <v>3794335437.4776497</v>
      </c>
      <c r="P147">
        <v>3788517352.0348029</v>
      </c>
      <c r="Q147">
        <v>3764872641.8117795</v>
      </c>
      <c r="R147">
        <v>3742470717.4477887</v>
      </c>
      <c r="S147">
        <v>3707163458.6337957</v>
      </c>
      <c r="T147">
        <v>3654985967.02597</v>
      </c>
      <c r="U147">
        <v>3604439014.9350758</v>
      </c>
      <c r="V147">
        <v>3550852436.3836074</v>
      </c>
      <c r="W147">
        <v>3488671285.3081517</v>
      </c>
      <c r="X147">
        <v>3405924712.1147561</v>
      </c>
      <c r="Y147">
        <v>3338027407.4943819</v>
      </c>
      <c r="Z147">
        <v>3248852466.0285273</v>
      </c>
      <c r="AA147">
        <v>3160854942.086452</v>
      </c>
      <c r="AB147">
        <v>3076520165.7407684</v>
      </c>
      <c r="AC147">
        <v>2988827681.4580345</v>
      </c>
      <c r="AD147">
        <v>2900729861.2406693</v>
      </c>
      <c r="AE147">
        <v>2796926444.5954294</v>
      </c>
      <c r="AF147">
        <v>2700252374.7183056</v>
      </c>
      <c r="AG147">
        <v>2598052394.5048418</v>
      </c>
      <c r="AH147">
        <v>2492087789.4120135</v>
      </c>
      <c r="AI147">
        <v>2392762314.7698975</v>
      </c>
      <c r="AJ147">
        <v>2291068410.1128845</v>
      </c>
      <c r="AK147">
        <v>2187747254.0198364</v>
      </c>
      <c r="AL147">
        <v>2085854734.4831848</v>
      </c>
      <c r="AM147">
        <v>1984659749.3772278</v>
      </c>
      <c r="AN147">
        <v>1881992850.6281128</v>
      </c>
      <c r="AO147">
        <v>1779893012.6405945</v>
      </c>
      <c r="AP147">
        <v>1678158410.2457275</v>
      </c>
      <c r="AQ147">
        <v>1576063935.9115295</v>
      </c>
      <c r="AR147">
        <v>1473845771.5664978</v>
      </c>
    </row>
    <row r="148" spans="1:44" x14ac:dyDescent="0.35">
      <c r="A148" t="s">
        <v>87</v>
      </c>
      <c r="B148" t="s">
        <v>128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5">
      <c r="A149" t="s">
        <v>87</v>
      </c>
      <c r="B149" t="s">
        <v>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5">
      <c r="A150" t="s">
        <v>87</v>
      </c>
      <c r="B150" t="s">
        <v>131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5">
      <c r="A151" t="s">
        <v>87</v>
      </c>
      <c r="B151" t="s">
        <v>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5">
      <c r="A152" t="s">
        <v>88</v>
      </c>
      <c r="B152" t="s">
        <v>94</v>
      </c>
      <c r="C152" s="76">
        <v>570117984958578</v>
      </c>
      <c r="D152" s="76">
        <v>604325064056092.75</v>
      </c>
      <c r="E152" s="76">
        <v>640584567899458.25</v>
      </c>
      <c r="F152" s="76">
        <v>679019641973425.75</v>
      </c>
      <c r="G152" s="76">
        <v>719760820491831.38</v>
      </c>
      <c r="H152" s="76">
        <v>762946469721341.25</v>
      </c>
      <c r="I152" s="76">
        <v>808723257904621.75</v>
      </c>
      <c r="J152" s="76">
        <v>857246653378899.13</v>
      </c>
      <c r="K152" s="76">
        <v>908681452581633.13</v>
      </c>
      <c r="L152" s="76">
        <v>963202339736531.13</v>
      </c>
      <c r="M152" s="76">
        <v>1013770462572698.9</v>
      </c>
      <c r="N152" s="76">
        <v>1066993411857765.6</v>
      </c>
      <c r="O152" s="76">
        <v>1123010565980298.3</v>
      </c>
      <c r="P152" s="76">
        <v>1181968620694264</v>
      </c>
      <c r="Q152" s="76">
        <v>1244021973280713</v>
      </c>
      <c r="R152" s="76">
        <v>1309333126877950.5</v>
      </c>
      <c r="S152" s="76">
        <v>1378073116039043</v>
      </c>
      <c r="T152" s="76">
        <v>1450421954631092.5</v>
      </c>
      <c r="U152" s="76">
        <v>1526569107249225</v>
      </c>
      <c r="V152" s="76">
        <v>1606713985379809.3</v>
      </c>
      <c r="W152" s="76">
        <v>1674195972765761.3</v>
      </c>
      <c r="X152" s="76">
        <v>1744512203621923.5</v>
      </c>
      <c r="Y152" s="76">
        <v>1817781716174044.3</v>
      </c>
      <c r="Z152" s="76">
        <v>1894128548253354.3</v>
      </c>
      <c r="AA152" s="76">
        <v>1973681947279995.3</v>
      </c>
      <c r="AB152" s="76">
        <v>2056576589065755</v>
      </c>
      <c r="AC152" s="76">
        <v>2142952805806516.8</v>
      </c>
      <c r="AD152" s="76">
        <v>2232956823650390.5</v>
      </c>
      <c r="AE152" s="76">
        <v>2326741010243707</v>
      </c>
      <c r="AF152" s="76">
        <v>2424464132673943</v>
      </c>
      <c r="AG152" s="76">
        <v>2502046984919509</v>
      </c>
      <c r="AH152" s="76">
        <v>2582112488436933.5</v>
      </c>
      <c r="AI152" s="76">
        <v>2675749479259552</v>
      </c>
      <c r="AJ152" s="76">
        <v>2758922407245152</v>
      </c>
      <c r="AK152" s="76">
        <v>2841444811551744</v>
      </c>
      <c r="AL152" s="76">
        <v>2928736905904416</v>
      </c>
      <c r="AM152" s="76">
        <v>3015076468647712</v>
      </c>
      <c r="AN152" s="76">
        <v>3098526557752416</v>
      </c>
      <c r="AO152" s="76">
        <v>3184393417653440</v>
      </c>
      <c r="AP152" s="76">
        <v>3270341691517376</v>
      </c>
      <c r="AQ152" s="76">
        <v>3355172964364576</v>
      </c>
      <c r="AR152" s="76">
        <v>3440304657546720</v>
      </c>
    </row>
    <row r="153" spans="1:44" x14ac:dyDescent="0.35">
      <c r="A153" t="s">
        <v>88</v>
      </c>
      <c r="B153" t="s">
        <v>79</v>
      </c>
      <c r="C153" s="76">
        <v>51709230787063.344</v>
      </c>
      <c r="D153" s="76">
        <v>52977331867380.578</v>
      </c>
      <c r="E153" s="76">
        <v>54187188823813.43</v>
      </c>
      <c r="F153" s="76">
        <v>55048076612175.547</v>
      </c>
      <c r="G153" s="76">
        <v>55709999412832.039</v>
      </c>
      <c r="H153" s="76">
        <v>56616127594340.234</v>
      </c>
      <c r="I153" s="76">
        <v>57091592219096.844</v>
      </c>
      <c r="J153" s="76">
        <v>57711542224465.438</v>
      </c>
      <c r="K153" s="76">
        <v>57945430895590.398</v>
      </c>
      <c r="L153" s="76">
        <v>58404678561111.484</v>
      </c>
      <c r="M153" s="76">
        <v>58528268216186.414</v>
      </c>
      <c r="N153" s="76">
        <v>59056418362465.688</v>
      </c>
      <c r="O153" s="76">
        <v>58888377970634.305</v>
      </c>
      <c r="P153" s="76">
        <v>58776819806724.852</v>
      </c>
      <c r="Q153" s="76">
        <v>58468022509354.109</v>
      </c>
      <c r="R153" s="76">
        <v>58266080183614.219</v>
      </c>
      <c r="S153" s="76">
        <v>57958585495585.234</v>
      </c>
      <c r="T153" s="76">
        <v>57488892929391.172</v>
      </c>
      <c r="U153" s="76">
        <v>57153068475615.547</v>
      </c>
      <c r="V153" s="76">
        <v>56885597494834.18</v>
      </c>
      <c r="W153" s="76">
        <v>56604443063002.922</v>
      </c>
      <c r="X153" s="76">
        <v>56117107247092.195</v>
      </c>
      <c r="Y153" s="76">
        <v>55806790451713.508</v>
      </c>
      <c r="Z153" s="76">
        <v>55225432898938.859</v>
      </c>
      <c r="AA153" s="76">
        <v>54745002051832.602</v>
      </c>
      <c r="AB153" s="76">
        <v>54412731062984.547</v>
      </c>
      <c r="AC153" s="76">
        <v>54109611964412.75</v>
      </c>
      <c r="AD153" s="76">
        <v>53891712956263.945</v>
      </c>
      <c r="AE153" s="76">
        <v>53473888702446.039</v>
      </c>
      <c r="AF153" s="76">
        <v>53289302776357.188</v>
      </c>
      <c r="AG153" s="76">
        <v>53106744253658.766</v>
      </c>
      <c r="AH153" s="76">
        <v>52970921006795.633</v>
      </c>
      <c r="AI153" s="76">
        <v>52683895434787.125</v>
      </c>
      <c r="AJ153" s="76">
        <v>52535439943345.125</v>
      </c>
      <c r="AK153" s="76">
        <v>52338088337520</v>
      </c>
      <c r="AL153" s="76">
        <v>52135179926502.938</v>
      </c>
      <c r="AM153" s="76">
        <v>51927518152434.438</v>
      </c>
      <c r="AN153" s="76">
        <v>51750119984453.625</v>
      </c>
      <c r="AO153" s="76">
        <v>51542906237990.688</v>
      </c>
      <c r="AP153" s="76">
        <v>51346135285447.938</v>
      </c>
      <c r="AQ153" s="76">
        <v>51151561558399.813</v>
      </c>
      <c r="AR153" s="76">
        <v>50956878877622.813</v>
      </c>
    </row>
    <row r="154" spans="1:44" x14ac:dyDescent="0.35">
      <c r="A154" t="s">
        <v>88</v>
      </c>
      <c r="B154" t="s">
        <v>83</v>
      </c>
      <c r="C154" s="76">
        <v>13212107233962.139</v>
      </c>
      <c r="D154" s="76">
        <v>13536116839242.248</v>
      </c>
      <c r="E154" s="76">
        <v>13845244621706.668</v>
      </c>
      <c r="F154" s="76">
        <v>14065208090571.389</v>
      </c>
      <c r="G154" s="76">
        <v>14234334470712.129</v>
      </c>
      <c r="H154" s="76">
        <v>14465857208907.578</v>
      </c>
      <c r="I154" s="76">
        <v>14587342087189.92</v>
      </c>
      <c r="J154" s="76">
        <v>14745744094451.541</v>
      </c>
      <c r="K154" s="76">
        <v>14805504453611.342</v>
      </c>
      <c r="L154" s="76">
        <v>14922845773748.119</v>
      </c>
      <c r="M154" s="76">
        <v>14954423883710.389</v>
      </c>
      <c r="N154" s="76">
        <v>15089370319038.535</v>
      </c>
      <c r="O154" s="76">
        <v>15046434703042.701</v>
      </c>
      <c r="P154" s="76">
        <v>15017930731856.881</v>
      </c>
      <c r="Q154" s="76">
        <v>14939030641015.834</v>
      </c>
      <c r="R154" s="76">
        <v>14887432819463.662</v>
      </c>
      <c r="S154" s="76">
        <v>14808865555354.811</v>
      </c>
      <c r="T154" s="76">
        <v>14688855482547.783</v>
      </c>
      <c r="U154" s="76">
        <v>14603049744819.027</v>
      </c>
      <c r="V154" s="76">
        <v>14534708846564.154</v>
      </c>
      <c r="W154" s="76">
        <v>14462871721042.891</v>
      </c>
      <c r="X154" s="76">
        <v>14338353661873.195</v>
      </c>
      <c r="Y154" s="76">
        <v>14259065327573.154</v>
      </c>
      <c r="Z154" s="76">
        <v>14110523989564.041</v>
      </c>
      <c r="AA154" s="76">
        <v>13987770203173.174</v>
      </c>
      <c r="AB154" s="76">
        <v>13902872403136.795</v>
      </c>
      <c r="AC154" s="76">
        <v>13825423135877.641</v>
      </c>
      <c r="AD154" s="76">
        <v>13769748258916.289</v>
      </c>
      <c r="AE154" s="76">
        <v>13662990939916.033</v>
      </c>
      <c r="AF154" s="76">
        <v>13615827812322.646</v>
      </c>
      <c r="AG154" s="76">
        <v>13569182701930.313</v>
      </c>
      <c r="AH154" s="76">
        <v>13534478814923.939</v>
      </c>
      <c r="AI154" s="76">
        <v>13461141567810.719</v>
      </c>
      <c r="AJ154" s="76">
        <v>13423210044897.938</v>
      </c>
      <c r="AK154" s="76">
        <v>13372785187686.406</v>
      </c>
      <c r="AL154" s="76">
        <v>13320940523895.719</v>
      </c>
      <c r="AM154" s="76">
        <v>13267881339188.703</v>
      </c>
      <c r="AN154" s="76">
        <v>13222554739222.016</v>
      </c>
      <c r="AO154" s="76">
        <v>13169610029023.297</v>
      </c>
      <c r="AP154" s="76">
        <v>13119333533203.25</v>
      </c>
      <c r="AQ154" s="76">
        <v>13069618445441.5</v>
      </c>
      <c r="AR154" s="76">
        <v>13019875519161.797</v>
      </c>
    </row>
    <row r="155" spans="1:44" x14ac:dyDescent="0.35">
      <c r="A155" t="s">
        <v>88</v>
      </c>
      <c r="B155" t="s">
        <v>98</v>
      </c>
      <c r="C155" s="76">
        <v>81909539805182.094</v>
      </c>
      <c r="D155" s="76">
        <v>83918263863425.578</v>
      </c>
      <c r="E155" s="76">
        <v>85834726843499.625</v>
      </c>
      <c r="F155" s="76">
        <v>87198408366031.25</v>
      </c>
      <c r="G155" s="76">
        <v>88246921197552.531</v>
      </c>
      <c r="H155" s="76">
        <v>89682265356073.859</v>
      </c>
      <c r="I155" s="76">
        <v>90435420798819.328</v>
      </c>
      <c r="J155" s="76">
        <v>91417447003213.484</v>
      </c>
      <c r="K155" s="76">
        <v>91787936239388.375</v>
      </c>
      <c r="L155" s="76">
        <v>92515403354386.484</v>
      </c>
      <c r="M155" s="76">
        <v>92711174430803.297</v>
      </c>
      <c r="N155" s="76">
        <v>93547785897872.297</v>
      </c>
      <c r="O155" s="76">
        <v>93281603033534.766</v>
      </c>
      <c r="P155" s="76">
        <v>93104890331987.094</v>
      </c>
      <c r="Q155" s="76">
        <v>92615742763250.703</v>
      </c>
      <c r="R155" s="76">
        <v>92295857846829.156</v>
      </c>
      <c r="S155" s="76">
        <v>91808773664650.734</v>
      </c>
      <c r="T155" s="76">
        <v>91064761399117.375</v>
      </c>
      <c r="U155" s="76">
        <v>90532801707483.953</v>
      </c>
      <c r="V155" s="76">
        <v>90109116717133.563</v>
      </c>
      <c r="W155" s="76">
        <v>89663756579785.578</v>
      </c>
      <c r="X155" s="76">
        <v>88891796683955.578</v>
      </c>
      <c r="Y155" s="76">
        <v>88400242168129.234</v>
      </c>
      <c r="Z155" s="76">
        <v>87479347989561.188</v>
      </c>
      <c r="AA155" s="76">
        <v>86718325847175.5</v>
      </c>
      <c r="AB155" s="76">
        <v>86191994989552.969</v>
      </c>
      <c r="AC155" s="76">
        <v>85711841920318.203</v>
      </c>
      <c r="AD155" s="76">
        <v>85366680965304.766</v>
      </c>
      <c r="AE155" s="76">
        <v>84704830231330.406</v>
      </c>
      <c r="AF155" s="76">
        <v>84412438562950.891</v>
      </c>
      <c r="AG155" s="76">
        <v>84123258384593.188</v>
      </c>
      <c r="AH155" s="76">
        <v>83908108797641.922</v>
      </c>
      <c r="AI155" s="76">
        <v>83453448533745.375</v>
      </c>
      <c r="AJ155" s="76">
        <v>83218288953908.625</v>
      </c>
      <c r="AK155" s="76">
        <v>82905675925888.375</v>
      </c>
      <c r="AL155" s="76">
        <v>82584260690812.625</v>
      </c>
      <c r="AM155" s="76">
        <v>82255315933944.75</v>
      </c>
      <c r="AN155" s="76">
        <v>81974309968850.875</v>
      </c>
      <c r="AO155" s="76">
        <v>81646074906063.25</v>
      </c>
      <c r="AP155" s="76">
        <v>81334381656628.375</v>
      </c>
      <c r="AQ155" s="76">
        <v>81026168902385</v>
      </c>
      <c r="AR155" s="76">
        <v>80717783560971.875</v>
      </c>
    </row>
    <row r="156" spans="1:44" x14ac:dyDescent="0.35">
      <c r="A156" t="s">
        <v>88</v>
      </c>
      <c r="B156" t="s">
        <v>100</v>
      </c>
      <c r="C156" s="76">
        <v>14642055577025.236</v>
      </c>
      <c r="D156" s="76">
        <v>14663966526299.656</v>
      </c>
      <c r="E156" s="76">
        <v>15241510935293.785</v>
      </c>
      <c r="F156" s="76">
        <v>15746840633581.154</v>
      </c>
      <c r="G156" s="76">
        <v>16219849906179.705</v>
      </c>
      <c r="H156" s="76">
        <v>16790291854881.318</v>
      </c>
      <c r="I156" s="76">
        <v>17260051081843.582</v>
      </c>
      <c r="J156" s="76">
        <v>17800923134402.418</v>
      </c>
      <c r="K156" s="76">
        <v>18250823313897.93</v>
      </c>
      <c r="L156" s="76">
        <v>18801290960519.473</v>
      </c>
      <c r="M156" s="76">
        <v>19275246930807.379</v>
      </c>
      <c r="N156" s="76">
        <v>19917804163962.648</v>
      </c>
      <c r="O156" s="76">
        <v>19892107077811.574</v>
      </c>
      <c r="P156" s="76">
        <v>19861605299430.617</v>
      </c>
      <c r="Q156" s="76">
        <v>19737646014509.602</v>
      </c>
      <c r="R156" s="76">
        <v>19620202133877.434</v>
      </c>
      <c r="S156" s="76">
        <v>19435101004964.371</v>
      </c>
      <c r="T156" s="76">
        <v>19161556331011.016</v>
      </c>
      <c r="U156" s="76">
        <v>18896559890918.336</v>
      </c>
      <c r="V156" s="76">
        <v>18615627965935.98</v>
      </c>
      <c r="W156" s="76">
        <v>18289638306930.82</v>
      </c>
      <c r="X156" s="76">
        <v>17855832777238.586</v>
      </c>
      <c r="Y156" s="76">
        <v>17499875725981.906</v>
      </c>
      <c r="Z156" s="76">
        <v>17032368961351.846</v>
      </c>
      <c r="AA156" s="76">
        <v>16571034902283.598</v>
      </c>
      <c r="AB156" s="76">
        <v>16128903090509.242</v>
      </c>
      <c r="AC156" s="76">
        <v>15669168226258.266</v>
      </c>
      <c r="AD156" s="76">
        <v>15207308355943.109</v>
      </c>
      <c r="AE156" s="76">
        <v>14663110639907.109</v>
      </c>
      <c r="AF156" s="76">
        <v>14156289094650.697</v>
      </c>
      <c r="AG156" s="76">
        <v>13620497522383.195</v>
      </c>
      <c r="AH156" s="76">
        <v>13064969603015.633</v>
      </c>
      <c r="AI156" s="76">
        <v>12544247856166.375</v>
      </c>
      <c r="AJ156" s="76">
        <v>12011109425489.625</v>
      </c>
      <c r="AK156" s="76">
        <v>11469439998979.375</v>
      </c>
      <c r="AL156" s="76">
        <v>10935260313906.75</v>
      </c>
      <c r="AM156" s="76">
        <v>10404737508890</v>
      </c>
      <c r="AN156" s="76">
        <v>9866498078845.625</v>
      </c>
      <c r="AO156" s="76">
        <v>9331231510209</v>
      </c>
      <c r="AP156" s="76">
        <v>8797879718385.5</v>
      </c>
      <c r="AQ156" s="76">
        <v>8262641269130.25</v>
      </c>
      <c r="AR156" s="76">
        <v>7726754365098.25</v>
      </c>
    </row>
    <row r="157" spans="1:44" x14ac:dyDescent="0.35">
      <c r="A157" t="s">
        <v>88</v>
      </c>
      <c r="B157" t="s">
        <v>41</v>
      </c>
      <c r="C157" s="76">
        <v>5807968644187.9883</v>
      </c>
      <c r="D157" s="76">
        <v>5816659917464.5283</v>
      </c>
      <c r="E157" s="76">
        <v>6045750689618.6289</v>
      </c>
      <c r="F157" s="76">
        <v>6246196523688.2129</v>
      </c>
      <c r="G157" s="76">
        <v>6433822025395.3086</v>
      </c>
      <c r="H157" s="76">
        <v>6660095510969.7695</v>
      </c>
      <c r="I157" s="76">
        <v>6846431838281.3408</v>
      </c>
      <c r="J157" s="76">
        <v>7060976026100.7373</v>
      </c>
      <c r="K157" s="76">
        <v>7239434994636.8574</v>
      </c>
      <c r="L157" s="76">
        <v>7457785404140.4531</v>
      </c>
      <c r="M157" s="76">
        <v>7645786426242.6475</v>
      </c>
      <c r="N157" s="76">
        <v>7900665411138.5781</v>
      </c>
      <c r="O157" s="76">
        <v>7890472315652.2715</v>
      </c>
      <c r="P157" s="76">
        <v>7878373374250.4541</v>
      </c>
      <c r="Q157" s="76">
        <v>7829203253553.2686</v>
      </c>
      <c r="R157" s="76">
        <v>7782617555761.376</v>
      </c>
      <c r="S157" s="76">
        <v>7709194698767.3242</v>
      </c>
      <c r="T157" s="76">
        <v>7600689517869.1865</v>
      </c>
      <c r="U157" s="76">
        <v>7495575109118.0869</v>
      </c>
      <c r="V157" s="76">
        <v>7384139675557.166</v>
      </c>
      <c r="W157" s="76">
        <v>7254831484649.7148</v>
      </c>
      <c r="X157" s="76">
        <v>7082756675831.1211</v>
      </c>
      <c r="Y157" s="76">
        <v>6941561514980.8682</v>
      </c>
      <c r="Z157" s="76">
        <v>6756118657204.9648</v>
      </c>
      <c r="AA157" s="76">
        <v>6573124286266.4609</v>
      </c>
      <c r="AB157" s="76">
        <v>6397746745464.5576</v>
      </c>
      <c r="AC157" s="76">
        <v>6215386716699.2402</v>
      </c>
      <c r="AD157" s="76">
        <v>6032183775644.4199</v>
      </c>
      <c r="AE157" s="76">
        <v>5816320418593.9775</v>
      </c>
      <c r="AF157" s="76">
        <v>5615282823321.7031</v>
      </c>
      <c r="AG157" s="76">
        <v>5402753876468.5977</v>
      </c>
      <c r="AH157" s="76">
        <v>5182396241593.8574</v>
      </c>
      <c r="AI157" s="76">
        <v>4975844944056.5625</v>
      </c>
      <c r="AJ157" s="76">
        <v>4764368401566.125</v>
      </c>
      <c r="AK157" s="76">
        <v>4549507924624.375</v>
      </c>
      <c r="AL157" s="76">
        <v>4337618354547.0625</v>
      </c>
      <c r="AM157" s="76">
        <v>4127179335219.875</v>
      </c>
      <c r="AN157" s="76">
        <v>3913679412595.0625</v>
      </c>
      <c r="AO157" s="76">
        <v>3701358715506.5625</v>
      </c>
      <c r="AP157" s="76">
        <v>3489797540442.25</v>
      </c>
      <c r="AQ157" s="76">
        <v>3277487997285.3125</v>
      </c>
      <c r="AR157" s="76">
        <v>3064921235803.25</v>
      </c>
    </row>
    <row r="158" spans="1:44" x14ac:dyDescent="0.35">
      <c r="A158" t="s">
        <v>88</v>
      </c>
      <c r="B158" t="s">
        <v>45</v>
      </c>
      <c r="C158" s="76">
        <v>1906552273708.8435</v>
      </c>
      <c r="D158" s="76">
        <v>1909405313703.0239</v>
      </c>
      <c r="E158" s="76">
        <v>1984607774200.6704</v>
      </c>
      <c r="F158" s="76">
        <v>2050407106826.7607</v>
      </c>
      <c r="G158" s="76">
        <v>2111997974271.1626</v>
      </c>
      <c r="H158" s="76">
        <v>2186275618458.1226</v>
      </c>
      <c r="I158" s="76">
        <v>2247443295192.3867</v>
      </c>
      <c r="J158" s="76">
        <v>2317870622569.1299</v>
      </c>
      <c r="K158" s="76">
        <v>2376452438875.3789</v>
      </c>
      <c r="L158" s="76">
        <v>2448129215250.7002</v>
      </c>
      <c r="M158" s="76">
        <v>2509843352861.8262</v>
      </c>
      <c r="N158" s="76">
        <v>2593511178558.5474</v>
      </c>
      <c r="O158" s="76">
        <v>2590165143039.7437</v>
      </c>
      <c r="P158" s="76">
        <v>2586193485193.0396</v>
      </c>
      <c r="Q158" s="76">
        <v>2570052660206.3945</v>
      </c>
      <c r="R158" s="76">
        <v>2554760210558.5605</v>
      </c>
      <c r="S158" s="76">
        <v>2530658063401.7764</v>
      </c>
      <c r="T158" s="76">
        <v>2495039620530.6104</v>
      </c>
      <c r="U158" s="76">
        <v>2460534249155.2817</v>
      </c>
      <c r="V158" s="76">
        <v>2423953907172.9072</v>
      </c>
      <c r="W158" s="76">
        <v>2381506566202.7588</v>
      </c>
      <c r="X158" s="76">
        <v>2325020445478.0186</v>
      </c>
      <c r="Y158" s="76">
        <v>2278671029451.9668</v>
      </c>
      <c r="Z158" s="76">
        <v>2217796647409.7158</v>
      </c>
      <c r="AA158" s="76">
        <v>2157726017665.897</v>
      </c>
      <c r="AB158" s="76">
        <v>2100155725941.2791</v>
      </c>
      <c r="AC158" s="76">
        <v>2040293328470.5132</v>
      </c>
      <c r="AD158" s="76">
        <v>1980154232477.3311</v>
      </c>
      <c r="AE158" s="76">
        <v>1909293868138.6248</v>
      </c>
      <c r="AF158" s="76">
        <v>1843300281077.7046</v>
      </c>
      <c r="AG158" s="76">
        <v>1773534486584.7859</v>
      </c>
      <c r="AH158" s="76">
        <v>1701198808564.217</v>
      </c>
      <c r="AI158" s="76">
        <v>1633395266554.5</v>
      </c>
      <c r="AJ158" s="76">
        <v>1563974939479.4688</v>
      </c>
      <c r="AK158" s="76">
        <v>1493443785484.0938</v>
      </c>
      <c r="AL158" s="76">
        <v>1423887875947.5625</v>
      </c>
      <c r="AM158" s="76">
        <v>1354808131314.875</v>
      </c>
      <c r="AN158" s="76">
        <v>1284723599552.7188</v>
      </c>
      <c r="AO158" s="76">
        <v>1215026166148.9375</v>
      </c>
      <c r="AP158" s="76">
        <v>1145578057170.0625</v>
      </c>
      <c r="AQ158" s="76">
        <v>1075884285210.5625</v>
      </c>
      <c r="AR158" s="76">
        <v>1006106077502.0625</v>
      </c>
    </row>
    <row r="159" spans="1:44" x14ac:dyDescent="0.35">
      <c r="A159" t="s">
        <v>88</v>
      </c>
      <c r="B159" t="s">
        <v>47</v>
      </c>
      <c r="C159" s="76">
        <v>4650698340464.2158</v>
      </c>
      <c r="D159" s="76">
        <v>4657657828829.2529</v>
      </c>
      <c r="E159" s="76">
        <v>4841100980668.3936</v>
      </c>
      <c r="F159" s="76">
        <v>5001606858879.915</v>
      </c>
      <c r="G159" s="76">
        <v>5151846927805.0723</v>
      </c>
      <c r="H159" s="76">
        <v>5333034153205.3457</v>
      </c>
      <c r="I159" s="76">
        <v>5482241922958.6006</v>
      </c>
      <c r="J159" s="76">
        <v>5654036978919.582</v>
      </c>
      <c r="K159" s="76">
        <v>5796936997782.8779</v>
      </c>
      <c r="L159" s="76">
        <v>5971779864425.1152</v>
      </c>
      <c r="M159" s="76">
        <v>6122320629202.0029</v>
      </c>
      <c r="N159" s="76">
        <v>6326413547861.4229</v>
      </c>
      <c r="O159" s="76">
        <v>6318251483779.0352</v>
      </c>
      <c r="P159" s="76">
        <v>6308563324261.3164</v>
      </c>
      <c r="Q159" s="76">
        <v>6269190625692.1416</v>
      </c>
      <c r="R159" s="76">
        <v>6231887389279.7119</v>
      </c>
      <c r="S159" s="76">
        <v>6173094448047.8281</v>
      </c>
      <c r="T159" s="76">
        <v>6086209532572.3086</v>
      </c>
      <c r="U159" s="76">
        <v>6002039758889.5928</v>
      </c>
      <c r="V159" s="76">
        <v>5912808460017.2588</v>
      </c>
      <c r="W159" s="76">
        <v>5809265650869.4326</v>
      </c>
      <c r="X159" s="76">
        <v>5671477712119.2529</v>
      </c>
      <c r="Y159" s="76">
        <v>5558416478411.499</v>
      </c>
      <c r="Z159" s="76">
        <v>5409924149381.3877</v>
      </c>
      <c r="AA159" s="76">
        <v>5263392432463.5225</v>
      </c>
      <c r="AB159" s="76">
        <v>5122959849588.2168</v>
      </c>
      <c r="AC159" s="76">
        <v>4976936078610.2939</v>
      </c>
      <c r="AD159" s="76">
        <v>4830237350340.7422</v>
      </c>
      <c r="AE159" s="76">
        <v>4657385977011.4219</v>
      </c>
      <c r="AF159" s="76">
        <v>4496406249333.4326</v>
      </c>
      <c r="AG159" s="76">
        <v>4326224886281.5771</v>
      </c>
      <c r="AH159" s="76">
        <v>4149774745173.1006</v>
      </c>
      <c r="AI159" s="76">
        <v>3984379951308.5</v>
      </c>
      <c r="AJ159" s="76">
        <v>3815041295151.75</v>
      </c>
      <c r="AK159" s="76">
        <v>3642992972448.75</v>
      </c>
      <c r="AL159" s="76">
        <v>3473323586766.6875</v>
      </c>
      <c r="AM159" s="76">
        <v>3304815721467.9375</v>
      </c>
      <c r="AN159" s="76">
        <v>3133856855008.875</v>
      </c>
      <c r="AO159" s="76">
        <v>2963842246788.875</v>
      </c>
      <c r="AP159" s="76">
        <v>2794435821573</v>
      </c>
      <c r="AQ159" s="76">
        <v>2624430144801.125</v>
      </c>
      <c r="AR159" s="76">
        <v>2454218501897.125</v>
      </c>
    </row>
    <row r="160" spans="1:44" x14ac:dyDescent="0.35">
      <c r="A160" t="s">
        <v>88</v>
      </c>
      <c r="B160" s="95" t="s">
        <v>50</v>
      </c>
      <c r="C160" s="76">
        <v>5401329000906.5322</v>
      </c>
      <c r="D160" s="76">
        <v>4829069171944.6963</v>
      </c>
      <c r="E160" s="76">
        <v>5195826367180.3486</v>
      </c>
      <c r="F160" s="76">
        <v>5434715100665.5107</v>
      </c>
      <c r="G160" s="76">
        <v>5648638114543.4619</v>
      </c>
      <c r="H160" s="76">
        <v>5947184987859.5107</v>
      </c>
      <c r="I160" s="76">
        <v>6184394631521.8379</v>
      </c>
      <c r="J160" s="76">
        <v>6452980239917.3398</v>
      </c>
      <c r="K160" s="76">
        <v>6703814659916.8447</v>
      </c>
      <c r="L160" s="76">
        <v>7001071943789.7207</v>
      </c>
      <c r="M160" s="76">
        <v>7234357531168.8984</v>
      </c>
      <c r="N160" s="76">
        <v>7514935436139.8174</v>
      </c>
      <c r="O160" s="76">
        <v>7509655207376.8223</v>
      </c>
      <c r="P160" s="76">
        <v>7534789771771.8604</v>
      </c>
      <c r="Q160" s="76">
        <v>7523895951960.2617</v>
      </c>
      <c r="R160" s="76">
        <v>7542614813090.416</v>
      </c>
      <c r="S160" s="76">
        <v>7537126762289.4473</v>
      </c>
      <c r="T160" s="76">
        <v>7527429333693.498</v>
      </c>
      <c r="U160" s="76">
        <v>7529148841673.8379</v>
      </c>
      <c r="V160" s="76">
        <v>7548758084756.3828</v>
      </c>
      <c r="W160" s="76">
        <v>7600850868285.9863</v>
      </c>
      <c r="X160" s="76">
        <v>7649374720478.5078</v>
      </c>
      <c r="Y160" s="76">
        <v>7719304735075.4912</v>
      </c>
      <c r="Z160" s="76">
        <v>7792709742126.3428</v>
      </c>
      <c r="AA160" s="76">
        <v>7897073538238.6934</v>
      </c>
      <c r="AB160" s="76">
        <v>8064139721616.3506</v>
      </c>
      <c r="AC160" s="76">
        <v>8242713655042.3076</v>
      </c>
      <c r="AD160" s="76">
        <v>8450571841149.668</v>
      </c>
      <c r="AE160" s="76">
        <v>8650957454927.0654</v>
      </c>
      <c r="AF160" s="76">
        <v>8893382723945.8008</v>
      </c>
      <c r="AG160" s="76">
        <v>9155122166801.1758</v>
      </c>
      <c r="AH160" s="76">
        <v>9487896677527.6309</v>
      </c>
      <c r="AI160" s="76">
        <v>9701230488259.25</v>
      </c>
      <c r="AJ160" s="76">
        <v>9986235908366.0625</v>
      </c>
      <c r="AK160" s="76">
        <v>10264318000069.563</v>
      </c>
      <c r="AL160" s="76">
        <v>10533979917417.313</v>
      </c>
      <c r="AM160" s="76">
        <v>10791308395804.813</v>
      </c>
      <c r="AN160" s="76">
        <v>11073784489226.063</v>
      </c>
      <c r="AO160" s="76">
        <v>11340551609413.375</v>
      </c>
      <c r="AP160" s="76">
        <v>11608470019535.188</v>
      </c>
      <c r="AQ160" s="76">
        <v>11879085911632.688</v>
      </c>
      <c r="AR160" s="76">
        <v>12151712253711.938</v>
      </c>
    </row>
    <row r="161" spans="1:44" x14ac:dyDescent="0.35">
      <c r="A161" t="s">
        <v>88</v>
      </c>
      <c r="B161" t="s">
        <v>106</v>
      </c>
      <c r="C161" s="76">
        <v>33437534519827.172</v>
      </c>
      <c r="D161" s="76">
        <v>35071258224446.004</v>
      </c>
      <c r="E161" s="76">
        <v>36666446004498.25</v>
      </c>
      <c r="F161" s="76">
        <v>38095438498684.195</v>
      </c>
      <c r="G161" s="76">
        <v>39440214812588.672</v>
      </c>
      <c r="H161" s="76">
        <v>39741719489871.125</v>
      </c>
      <c r="I161" s="76">
        <v>41046584494606.008</v>
      </c>
      <c r="J161" s="76">
        <v>42488024124967.203</v>
      </c>
      <c r="K161" s="76">
        <v>43674392010866.695</v>
      </c>
      <c r="L161" s="76">
        <v>45059453879945.797</v>
      </c>
      <c r="M161" s="76">
        <v>46216604259990.125</v>
      </c>
      <c r="N161" s="76">
        <v>47731628187495.063</v>
      </c>
      <c r="O161" s="76">
        <v>46761644342764.148</v>
      </c>
      <c r="P161" s="76">
        <v>45911867880714.984</v>
      </c>
      <c r="Q161" s="76">
        <v>44985753805684.93</v>
      </c>
      <c r="R161" s="76">
        <v>44221625735045.695</v>
      </c>
      <c r="S161" s="76">
        <v>43458157972950.492</v>
      </c>
      <c r="T161" s="76">
        <v>42657204626362.633</v>
      </c>
      <c r="U161" s="76">
        <v>40932353290123.125</v>
      </c>
      <c r="V161" s="76">
        <v>40462480419214</v>
      </c>
      <c r="W161" s="76">
        <v>40065738827155.43</v>
      </c>
      <c r="X161" s="76">
        <v>39606916321813.898</v>
      </c>
      <c r="Y161" s="76">
        <v>39012501150874.07</v>
      </c>
      <c r="Z161" s="76">
        <v>38266593832363.352</v>
      </c>
      <c r="AA161" s="76">
        <v>37625571877839.523</v>
      </c>
      <c r="AB161" s="76">
        <v>37116359425088.906</v>
      </c>
      <c r="AC161" s="76">
        <v>36653321544516.961</v>
      </c>
      <c r="AD161" s="76">
        <v>36271887472137.414</v>
      </c>
      <c r="AE161" s="76">
        <v>35779302555994.711</v>
      </c>
      <c r="AF161" s="76">
        <v>34429219641397.797</v>
      </c>
      <c r="AG161" s="76">
        <v>34136646782651.527</v>
      </c>
      <c r="AH161" s="76">
        <v>33899557531941.211</v>
      </c>
      <c r="AI161" s="76">
        <v>32987128100703.75</v>
      </c>
      <c r="AJ161" s="76">
        <v>32412167616526</v>
      </c>
      <c r="AK161" s="76">
        <v>32017857115136.625</v>
      </c>
      <c r="AL161" s="76">
        <v>31373180654258.25</v>
      </c>
      <c r="AM161" s="76">
        <v>30731370781433.25</v>
      </c>
      <c r="AN161" s="76">
        <v>30239190373369</v>
      </c>
      <c r="AO161" s="76">
        <v>29665021062139.25</v>
      </c>
      <c r="AP161" s="76">
        <v>29053425281202</v>
      </c>
      <c r="AQ161" s="76">
        <v>28500679490858.25</v>
      </c>
      <c r="AR161" s="76">
        <v>27943793095805</v>
      </c>
    </row>
    <row r="162" spans="1:44" x14ac:dyDescent="0.35">
      <c r="A162" t="s">
        <v>88</v>
      </c>
      <c r="B162" t="s">
        <v>108</v>
      </c>
      <c r="C162" s="76">
        <v>6599340857396.0693</v>
      </c>
      <c r="D162" s="76">
        <v>7323195589321.3105</v>
      </c>
      <c r="E162" s="76">
        <v>7814207790370.9756</v>
      </c>
      <c r="F162" s="76">
        <v>8261520345098.7949</v>
      </c>
      <c r="G162" s="76">
        <v>8666099551063.1064</v>
      </c>
      <c r="H162" s="76">
        <v>9082158704212.8301</v>
      </c>
      <c r="I162" s="76">
        <v>9390056029290.4531</v>
      </c>
      <c r="J162" s="76">
        <v>9671480093346.9023</v>
      </c>
      <c r="K162" s="76">
        <v>9829208742562.3398</v>
      </c>
      <c r="L162" s="76">
        <v>9958974126878.1699</v>
      </c>
      <c r="M162" s="76">
        <v>9959847126545.5996</v>
      </c>
      <c r="N162" s="76">
        <v>9952884419257.2559</v>
      </c>
      <c r="O162" s="76">
        <v>9783066939661.0293</v>
      </c>
      <c r="P162" s="76">
        <v>9612677099322.0859</v>
      </c>
      <c r="Q162" s="76">
        <v>9407279770565.7305</v>
      </c>
      <c r="R162" s="76">
        <v>9223068196825.8477</v>
      </c>
      <c r="S162" s="76">
        <v>9032156348387.4844</v>
      </c>
      <c r="T162" s="76">
        <v>8832016040654.9102</v>
      </c>
      <c r="U162" s="76">
        <v>8673211545224.5918</v>
      </c>
      <c r="V162" s="76">
        <v>8549079396314.8955</v>
      </c>
      <c r="W162" s="76">
        <v>8450277919789.7314</v>
      </c>
      <c r="X162" s="76">
        <v>8350532264782.6143</v>
      </c>
      <c r="Y162" s="76">
        <v>7981928759816.4463</v>
      </c>
      <c r="Z162" s="76">
        <v>7563318411558.1406</v>
      </c>
      <c r="AA162" s="76">
        <v>7146256773714.1152</v>
      </c>
      <c r="AB162" s="76">
        <v>6732931755341.543</v>
      </c>
      <c r="AC162" s="76">
        <v>6305083537763.0879</v>
      </c>
      <c r="AD162" s="76">
        <v>5867477479792.2588</v>
      </c>
      <c r="AE162" s="76">
        <v>5389484724640.7041</v>
      </c>
      <c r="AF162" s="76">
        <v>4917321889251.7021</v>
      </c>
      <c r="AG162" s="76">
        <v>4428114079286.1211</v>
      </c>
      <c r="AH162" s="76">
        <v>3928888962930.1631</v>
      </c>
      <c r="AI162" s="76">
        <v>3454693123456.625</v>
      </c>
      <c r="AJ162" s="76">
        <v>2966295717306.25</v>
      </c>
      <c r="AK162" s="76">
        <v>2476420764530</v>
      </c>
      <c r="AL162" s="76">
        <v>1991088566961</v>
      </c>
      <c r="AM162" s="76">
        <v>1507315481777.25</v>
      </c>
      <c r="AN162" s="76">
        <v>1018174000695</v>
      </c>
      <c r="AO162" s="76">
        <v>532254291461.25</v>
      </c>
      <c r="AP162" s="76">
        <v>46676367363.875</v>
      </c>
      <c r="AQ162" s="76">
        <v>-440063935201.375</v>
      </c>
      <c r="AR162" s="76">
        <v>-927005698967.25</v>
      </c>
    </row>
    <row r="163" spans="1:44" x14ac:dyDescent="0.35">
      <c r="A163" t="s">
        <v>88</v>
      </c>
      <c r="B163" t="s">
        <v>110</v>
      </c>
      <c r="C163" s="76">
        <v>0</v>
      </c>
      <c r="D163" s="76">
        <v>0</v>
      </c>
      <c r="E163" s="76">
        <v>0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0</v>
      </c>
      <c r="M163" s="76">
        <v>0</v>
      </c>
      <c r="N163" s="76">
        <v>0</v>
      </c>
      <c r="O163" s="76">
        <v>0</v>
      </c>
      <c r="P163" s="76">
        <v>0</v>
      </c>
      <c r="Q163" s="76">
        <v>0</v>
      </c>
      <c r="R163" s="76">
        <v>0</v>
      </c>
      <c r="S163" s="76">
        <v>0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>
        <v>0</v>
      </c>
      <c r="Z163" s="76">
        <v>0</v>
      </c>
      <c r="AA163" s="76">
        <v>0</v>
      </c>
      <c r="AB163" s="76">
        <v>0</v>
      </c>
      <c r="AC163" s="76">
        <v>0</v>
      </c>
      <c r="AD163" s="76">
        <v>0</v>
      </c>
      <c r="AE163" s="76">
        <v>0</v>
      </c>
      <c r="AF163" s="76">
        <v>0</v>
      </c>
      <c r="AG163" s="76">
        <v>0</v>
      </c>
      <c r="AH163" s="76">
        <v>0</v>
      </c>
      <c r="AI163" s="76">
        <v>0</v>
      </c>
      <c r="AJ163" s="76">
        <v>0</v>
      </c>
      <c r="AK163" s="76">
        <v>0</v>
      </c>
      <c r="AL163" s="76">
        <v>0</v>
      </c>
      <c r="AM163" s="76">
        <v>0</v>
      </c>
      <c r="AN163" s="76">
        <v>0</v>
      </c>
      <c r="AO163" s="76">
        <v>0</v>
      </c>
      <c r="AP163" s="76">
        <v>0</v>
      </c>
      <c r="AQ163" s="76">
        <v>0</v>
      </c>
      <c r="AR163" s="76">
        <v>0</v>
      </c>
    </row>
    <row r="164" spans="1:44" x14ac:dyDescent="0.35">
      <c r="A164" t="s">
        <v>88</v>
      </c>
      <c r="B164" t="s">
        <v>112</v>
      </c>
      <c r="C164" s="76">
        <v>351.36753134816718</v>
      </c>
      <c r="D164" s="76">
        <v>377.41489097726139</v>
      </c>
      <c r="E164" s="76">
        <v>398.81861964032925</v>
      </c>
      <c r="F164" s="76">
        <v>418.43490244268077</v>
      </c>
      <c r="G164" s="76">
        <v>437.14525316078226</v>
      </c>
      <c r="H164" s="76">
        <v>458.35773521134047</v>
      </c>
      <c r="I164" s="76">
        <v>476.60083622705815</v>
      </c>
      <c r="J164" s="76">
        <v>496.4823273451189</v>
      </c>
      <c r="K164" s="76">
        <v>513.40714429775994</v>
      </c>
      <c r="L164" s="76">
        <v>532.65352498042182</v>
      </c>
      <c r="M164" s="76">
        <v>549.14251220469555</v>
      </c>
      <c r="N164" s="76">
        <v>569.76453474710718</v>
      </c>
      <c r="O164" s="76">
        <v>564.30705176194078</v>
      </c>
      <c r="P164" s="76">
        <v>558.82552594261779</v>
      </c>
      <c r="Q164" s="76">
        <v>550.94378233182567</v>
      </c>
      <c r="R164" s="76">
        <v>543.56846839917421</v>
      </c>
      <c r="S164" s="76">
        <v>534.71063245281766</v>
      </c>
      <c r="T164" s="76">
        <v>523.87194623422931</v>
      </c>
      <c r="U164" s="76">
        <v>513.73738687848436</v>
      </c>
      <c r="V164" s="76">
        <v>503.61672777175852</v>
      </c>
      <c r="W164" s="76">
        <v>492.67640230866931</v>
      </c>
      <c r="X164" s="76">
        <v>479.1543762298304</v>
      </c>
      <c r="Y164" s="76">
        <v>470.5669025109907</v>
      </c>
      <c r="Z164" s="76">
        <v>458.15749509254437</v>
      </c>
      <c r="AA164" s="76">
        <v>444.88037131366588</v>
      </c>
      <c r="AB164" s="76">
        <v>430.87370150466438</v>
      </c>
      <c r="AC164" s="76">
        <v>414.94212200113901</v>
      </c>
      <c r="AD164" s="76">
        <v>397.30161764747419</v>
      </c>
      <c r="AE164" s="76">
        <v>375.71298511050225</v>
      </c>
      <c r="AF164" s="76">
        <v>353.16603169635493</v>
      </c>
      <c r="AG164" s="76">
        <v>327.88383681559537</v>
      </c>
      <c r="AH164" s="76">
        <v>300.12026139456839</v>
      </c>
      <c r="AI164" s="76">
        <v>278.17938829268678</v>
      </c>
      <c r="AJ164" s="76">
        <v>252.57861148071242</v>
      </c>
      <c r="AK164" s="76">
        <v>227.12183924972487</v>
      </c>
      <c r="AL164" s="76">
        <v>202.45709393298603</v>
      </c>
      <c r="AM164" s="76">
        <v>178.17627368029207</v>
      </c>
      <c r="AN164" s="76">
        <v>152.66431729553005</v>
      </c>
      <c r="AO164" s="76">
        <v>127.96738094591274</v>
      </c>
      <c r="AP164" s="76">
        <v>103.2468730473629</v>
      </c>
      <c r="AQ164" s="76">
        <v>78.313587428725441</v>
      </c>
      <c r="AR164" s="76">
        <v>53.330841454167967</v>
      </c>
    </row>
    <row r="165" spans="1:44" x14ac:dyDescent="0.35">
      <c r="A165" t="s">
        <v>88</v>
      </c>
      <c r="B165" t="s">
        <v>59</v>
      </c>
      <c r="C165" s="76">
        <v>15190691761517.793</v>
      </c>
      <c r="D165" s="76">
        <v>14769724757948.305</v>
      </c>
      <c r="E165" s="76">
        <v>14477662097329.094</v>
      </c>
      <c r="F165" s="76">
        <v>14295422319861.475</v>
      </c>
      <c r="G165" s="76">
        <v>14109459012820.412</v>
      </c>
      <c r="H165" s="76">
        <v>13786630597204.93</v>
      </c>
      <c r="I165" s="76">
        <v>13561420749300.537</v>
      </c>
      <c r="J165" s="76">
        <v>13154226569814.326</v>
      </c>
      <c r="K165" s="76">
        <v>12863195468846.783</v>
      </c>
      <c r="L165" s="76">
        <v>12388469443674.936</v>
      </c>
      <c r="M165" s="76">
        <v>12078527944041.613</v>
      </c>
      <c r="N165" s="76">
        <v>11605366436075.217</v>
      </c>
      <c r="O165" s="76">
        <v>11284795263604.266</v>
      </c>
      <c r="P165" s="76">
        <v>10953973016557.271</v>
      </c>
      <c r="Q165" s="76">
        <v>10629808165297.17</v>
      </c>
      <c r="R165" s="76">
        <v>10228598860489.299</v>
      </c>
      <c r="S165" s="76">
        <v>9886386603639.3379</v>
      </c>
      <c r="T165" s="76">
        <v>9623750270713.0078</v>
      </c>
      <c r="U165" s="76">
        <v>9335457856376.252</v>
      </c>
      <c r="V165" s="76">
        <v>8892200610227.5742</v>
      </c>
      <c r="W165" s="76">
        <v>8427935915893.5488</v>
      </c>
      <c r="X165" s="76">
        <v>8038921134192.2969</v>
      </c>
      <c r="Y165" s="76">
        <v>7775811688597.5537</v>
      </c>
      <c r="Z165" s="76">
        <v>7726396425312.7969</v>
      </c>
      <c r="AA165" s="76">
        <v>7634279303989.8643</v>
      </c>
      <c r="AB165" s="76">
        <v>7470820117546.9863</v>
      </c>
      <c r="AC165" s="76">
        <v>7334332490030.667</v>
      </c>
      <c r="AD165" s="76">
        <v>7196524572349.7471</v>
      </c>
      <c r="AE165" s="76">
        <v>7227536307629.9854</v>
      </c>
      <c r="AF165" s="76">
        <v>7281645696103.999</v>
      </c>
      <c r="AG165" s="76">
        <v>7321567691184.5244</v>
      </c>
      <c r="AH165" s="76">
        <v>7380030273649.6289</v>
      </c>
      <c r="AI165" s="76">
        <v>7419773744029.875</v>
      </c>
      <c r="AJ165" s="76">
        <v>7470968577623.2188</v>
      </c>
      <c r="AK165" s="76">
        <v>7517852741283.375</v>
      </c>
      <c r="AL165" s="76">
        <v>7567091126805.5156</v>
      </c>
      <c r="AM165" s="76">
        <v>7612803503747.9063</v>
      </c>
      <c r="AN165" s="76">
        <v>7662352559283.5</v>
      </c>
      <c r="AO165" s="76">
        <v>7709529319484.2188</v>
      </c>
      <c r="AP165" s="76">
        <v>7757510226784.8125</v>
      </c>
      <c r="AQ165" s="76">
        <v>7805126551929.6563</v>
      </c>
      <c r="AR165" s="76">
        <v>7853405561405.4688</v>
      </c>
    </row>
    <row r="166" spans="1:44" x14ac:dyDescent="0.35">
      <c r="A166" t="s">
        <v>88</v>
      </c>
      <c r="B166" t="s">
        <v>84</v>
      </c>
      <c r="C166" s="76">
        <v>57594499628112.641</v>
      </c>
      <c r="D166" s="76">
        <v>57998717661683.898</v>
      </c>
      <c r="E166" s="76">
        <v>60255828865736.398</v>
      </c>
      <c r="F166" s="76">
        <v>62520576215515.75</v>
      </c>
      <c r="G166" s="76">
        <v>64934105038596.547</v>
      </c>
      <c r="H166" s="76">
        <v>68003453075717.352</v>
      </c>
      <c r="I166" s="76">
        <v>70917598443474.656</v>
      </c>
      <c r="J166" s="76">
        <v>74363242036635.891</v>
      </c>
      <c r="K166" s="76">
        <v>77654563808940.328</v>
      </c>
      <c r="L166" s="76">
        <v>81589051066400.688</v>
      </c>
      <c r="M166" s="76">
        <v>85397258721614.031</v>
      </c>
      <c r="N166" s="76">
        <v>90155991648928.406</v>
      </c>
      <c r="O166" s="76">
        <v>91149058334322.203</v>
      </c>
      <c r="P166" s="76">
        <v>92126494884516.859</v>
      </c>
      <c r="Q166" s="76">
        <v>92674361218077.891</v>
      </c>
      <c r="R166" s="76">
        <v>93256687589546.875</v>
      </c>
      <c r="S166" s="76">
        <v>93524032702596.953</v>
      </c>
      <c r="T166" s="76">
        <v>93370423092547.656</v>
      </c>
      <c r="U166" s="76">
        <v>93266214907686.063</v>
      </c>
      <c r="V166" s="76">
        <v>93099106434192.875</v>
      </c>
      <c r="W166" s="76">
        <v>92727295423708.688</v>
      </c>
      <c r="X166" s="76">
        <v>91827694913116.984</v>
      </c>
      <c r="Y166" s="76">
        <v>91580750898572.016</v>
      </c>
      <c r="Z166" s="76">
        <v>90773190228628.766</v>
      </c>
      <c r="AA166" s="76">
        <v>90012406278790.25</v>
      </c>
      <c r="AB166" s="76">
        <v>89372601612387.375</v>
      </c>
      <c r="AC166" s="76">
        <v>88652455909762.406</v>
      </c>
      <c r="AD166" s="76">
        <v>87936070492621.656</v>
      </c>
      <c r="AE166" s="76">
        <v>86749958056455.203</v>
      </c>
      <c r="AF166" s="76">
        <v>85787964287893.375</v>
      </c>
      <c r="AG166" s="76">
        <v>84659516161705.859</v>
      </c>
      <c r="AH166" s="76">
        <v>83419332666307.063</v>
      </c>
      <c r="AI166" s="76">
        <v>82373393068783</v>
      </c>
      <c r="AJ166" s="76">
        <v>81261504369149.5</v>
      </c>
      <c r="AK166" s="76">
        <v>80098629231644.5</v>
      </c>
      <c r="AL166" s="76">
        <v>78978594452334</v>
      </c>
      <c r="AM166" s="76">
        <v>77879418678118.5</v>
      </c>
      <c r="AN166" s="76">
        <v>76737050350562.5</v>
      </c>
      <c r="AO166" s="76">
        <v>75610603839152</v>
      </c>
      <c r="AP166" s="76">
        <v>74495580844335.5</v>
      </c>
      <c r="AQ166" s="76">
        <v>73369797016411.5</v>
      </c>
      <c r="AR166" s="76">
        <v>72240276296824</v>
      </c>
    </row>
    <row r="167" spans="1:44" x14ac:dyDescent="0.35">
      <c r="A167" t="s">
        <v>88</v>
      </c>
      <c r="B167" t="s">
        <v>116</v>
      </c>
      <c r="C167" s="76">
        <v>9771722772122.2793</v>
      </c>
      <c r="D167" s="76">
        <v>9786345563359.2969</v>
      </c>
      <c r="E167" s="76">
        <v>10171783511165.967</v>
      </c>
      <c r="F167" s="76">
        <v>10509027260461.145</v>
      </c>
      <c r="G167" s="76">
        <v>10824701207753.68</v>
      </c>
      <c r="H167" s="76">
        <v>11205399160372.289</v>
      </c>
      <c r="I167" s="76">
        <v>11518904112690.896</v>
      </c>
      <c r="J167" s="76">
        <v>11879867894380.592</v>
      </c>
      <c r="K167" s="76">
        <v>12180119440758.848</v>
      </c>
      <c r="L167" s="76">
        <v>12547487069539.635</v>
      </c>
      <c r="M167" s="76">
        <v>12863792817969.707</v>
      </c>
      <c r="N167" s="76">
        <v>13292618614633.627</v>
      </c>
      <c r="O167" s="76">
        <v>13275469055229.301</v>
      </c>
      <c r="P167" s="76">
        <v>13255112970605.287</v>
      </c>
      <c r="Q167" s="76">
        <v>13172385804265.383</v>
      </c>
      <c r="R167" s="76">
        <v>13094006847377.627</v>
      </c>
      <c r="S167" s="76">
        <v>12970475222529.58</v>
      </c>
      <c r="T167" s="76">
        <v>12787918701991.783</v>
      </c>
      <c r="U167" s="76">
        <v>12611067047894.244</v>
      </c>
      <c r="V167" s="76">
        <v>12423580470321.51</v>
      </c>
      <c r="W167" s="76">
        <v>12206023546184.752</v>
      </c>
      <c r="X167" s="76">
        <v>11916513145758.625</v>
      </c>
      <c r="Y167" s="76">
        <v>11678956772245.045</v>
      </c>
      <c r="Z167" s="76">
        <v>11366955054041.973</v>
      </c>
      <c r="AA167" s="76">
        <v>11059072837174.396</v>
      </c>
      <c r="AB167" s="76">
        <v>10764005695087.172</v>
      </c>
      <c r="AC167" s="76">
        <v>10457190738778.111</v>
      </c>
      <c r="AD167" s="76">
        <v>10148957609314.404</v>
      </c>
      <c r="AE167" s="76">
        <v>9785774367292.7051</v>
      </c>
      <c r="AF167" s="76">
        <v>9447534998569.418</v>
      </c>
      <c r="AG167" s="76">
        <v>9089961795797.7598</v>
      </c>
      <c r="AH167" s="76">
        <v>8719217074083.1748</v>
      </c>
      <c r="AI167" s="76">
        <v>8371701076424.25</v>
      </c>
      <c r="AJ167" s="76">
        <v>8015898510566.625</v>
      </c>
      <c r="AK167" s="76">
        <v>7654402582474.625</v>
      </c>
      <c r="AL167" s="76">
        <v>7297905110820.375</v>
      </c>
      <c r="AM167" s="76">
        <v>6943848144731.25</v>
      </c>
      <c r="AN167" s="76">
        <v>6584641306063.75</v>
      </c>
      <c r="AO167" s="76">
        <v>6227418476906.625</v>
      </c>
      <c r="AP167" s="76">
        <v>5871473519431.625</v>
      </c>
      <c r="AQ167" s="76">
        <v>5514269456410.125</v>
      </c>
      <c r="AR167" s="76">
        <v>5156632631726.25</v>
      </c>
    </row>
    <row r="168" spans="1:44" x14ac:dyDescent="0.35">
      <c r="A168" t="s">
        <v>88</v>
      </c>
      <c r="B168" t="s">
        <v>118</v>
      </c>
      <c r="C168" s="76">
        <v>3549677249784.6475</v>
      </c>
      <c r="D168" s="76">
        <v>3554989126778.3828</v>
      </c>
      <c r="E168" s="76">
        <v>3695003364435.2573</v>
      </c>
      <c r="F168" s="76">
        <v>3817510571446.9414</v>
      </c>
      <c r="G168" s="76">
        <v>3932182329455.7559</v>
      </c>
      <c r="H168" s="76">
        <v>4070474715861.2676</v>
      </c>
      <c r="I168" s="76">
        <v>4184358564481.5952</v>
      </c>
      <c r="J168" s="76">
        <v>4315482313460.1865</v>
      </c>
      <c r="K168" s="76">
        <v>4424551728162.7969</v>
      </c>
      <c r="L168" s="76">
        <v>4558001739445.4316</v>
      </c>
      <c r="M168" s="76">
        <v>4672903005615.3564</v>
      </c>
      <c r="N168" s="76">
        <v>4828678318734.2842</v>
      </c>
      <c r="O168" s="76">
        <v>4822448567616.5967</v>
      </c>
      <c r="P168" s="76">
        <v>4815054013742.1563</v>
      </c>
      <c r="Q168" s="76">
        <v>4785002532837.1025</v>
      </c>
      <c r="R168" s="76">
        <v>4756530583047.4453</v>
      </c>
      <c r="S168" s="76">
        <v>4711656469385.2129</v>
      </c>
      <c r="T168" s="76">
        <v>4645340964651.3311</v>
      </c>
      <c r="U168" s="76">
        <v>4581097810421.8877</v>
      </c>
      <c r="V168" s="76">
        <v>4512991412546.1133</v>
      </c>
      <c r="W168" s="76">
        <v>4433961656775.2529</v>
      </c>
      <c r="X168" s="76">
        <v>4328794072109.3745</v>
      </c>
      <c r="Y168" s="76">
        <v>4242499313829.0635</v>
      </c>
      <c r="Z168" s="76">
        <v>4129161530223.6201</v>
      </c>
      <c r="AA168" s="76">
        <v>4017320197194.2002</v>
      </c>
      <c r="AB168" s="76">
        <v>3910134069849.8896</v>
      </c>
      <c r="AC168" s="76">
        <v>3798680430025.9058</v>
      </c>
      <c r="AD168" s="76">
        <v>3686711624442.4434</v>
      </c>
      <c r="AE168" s="76">
        <v>3554781634023.0088</v>
      </c>
      <c r="AF168" s="76">
        <v>3431912758171.98</v>
      </c>
      <c r="AG168" s="76">
        <v>3302020671319.8755</v>
      </c>
      <c r="AH168" s="76">
        <v>3167343896831.0938</v>
      </c>
      <c r="AI168" s="76">
        <v>3041105191579.9375</v>
      </c>
      <c r="AJ168" s="76">
        <v>2911856306517.0625</v>
      </c>
      <c r="AK168" s="76">
        <v>2780539249969.0938</v>
      </c>
      <c r="AL168" s="76">
        <v>2651037933338.75</v>
      </c>
      <c r="AM168" s="76">
        <v>2522423155068.5313</v>
      </c>
      <c r="AN168" s="76">
        <v>2391937633434.3438</v>
      </c>
      <c r="AO168" s="76">
        <v>2262172823345.75</v>
      </c>
      <c r="AP168" s="76">
        <v>2132872213085.9375</v>
      </c>
      <c r="AQ168" s="76">
        <v>2003114219986.125</v>
      </c>
      <c r="AR168" s="76">
        <v>1873199021830.1563</v>
      </c>
    </row>
    <row r="169" spans="1:44" x14ac:dyDescent="0.35">
      <c r="A169" t="s">
        <v>88</v>
      </c>
      <c r="B169" t="s">
        <v>120</v>
      </c>
      <c r="C169" s="76">
        <v>6517423713576.7148</v>
      </c>
      <c r="D169" s="76">
        <v>6527176643391.5791</v>
      </c>
      <c r="E169" s="76">
        <v>6784251314841.96</v>
      </c>
      <c r="F169" s="76">
        <v>7009182011318.7842</v>
      </c>
      <c r="G169" s="76">
        <v>7219726346009.9229</v>
      </c>
      <c r="H169" s="76">
        <v>7473639593649.8525</v>
      </c>
      <c r="I169" s="76">
        <v>7682737278696.1572</v>
      </c>
      <c r="J169" s="76">
        <v>7923488471232.8857</v>
      </c>
      <c r="K169" s="76">
        <v>8123746562261.2607</v>
      </c>
      <c r="L169" s="76">
        <v>8368768914128.1211</v>
      </c>
      <c r="M169" s="76">
        <v>8579734639787.0625</v>
      </c>
      <c r="N169" s="76">
        <v>8865747606113.1484</v>
      </c>
      <c r="O169" s="76">
        <v>8854309403480.3418</v>
      </c>
      <c r="P169" s="76">
        <v>8840732552014.332</v>
      </c>
      <c r="Q169" s="76">
        <v>8785556202026.2949</v>
      </c>
      <c r="R169" s="76">
        <v>8733279967407.4619</v>
      </c>
      <c r="S169" s="76">
        <v>8650888360529.4805</v>
      </c>
      <c r="T169" s="76">
        <v>8529129053213.123</v>
      </c>
      <c r="U169" s="76">
        <v>8411174707691.8955</v>
      </c>
      <c r="V169" s="76">
        <v>8286127211447.332</v>
      </c>
      <c r="W169" s="76">
        <v>8141023764543.6934</v>
      </c>
      <c r="X169" s="76">
        <v>7947929671202.5127</v>
      </c>
      <c r="Y169" s="76">
        <v>7789487237032.5928</v>
      </c>
      <c r="Z169" s="76">
        <v>7581392160625.5322</v>
      </c>
      <c r="AA169" s="76">
        <v>7376044658655.2627</v>
      </c>
      <c r="AB169" s="76">
        <v>7179244397966.0283</v>
      </c>
      <c r="AC169" s="76">
        <v>6974608724343.2109</v>
      </c>
      <c r="AD169" s="76">
        <v>6769027174996.7764</v>
      </c>
      <c r="AE169" s="76">
        <v>6526795674050.1113</v>
      </c>
      <c r="AF169" s="76">
        <v>6301200931547.6494</v>
      </c>
      <c r="AG169" s="76">
        <v>6062711145720.7188</v>
      </c>
      <c r="AH169" s="76">
        <v>5815436381860.2969</v>
      </c>
      <c r="AI169" s="76">
        <v>5583654427254.4375</v>
      </c>
      <c r="AJ169" s="76">
        <v>5346345599103</v>
      </c>
      <c r="AK169" s="76">
        <v>5105239482090.5625</v>
      </c>
      <c r="AL169" s="76">
        <v>4867467174200.5625</v>
      </c>
      <c r="AM169" s="76">
        <v>4631322604756.75</v>
      </c>
      <c r="AN169" s="76">
        <v>4391743236511.6875</v>
      </c>
      <c r="AO169" s="76">
        <v>4153487138577.5625</v>
      </c>
      <c r="AP169" s="76">
        <v>3916083339813</v>
      </c>
      <c r="AQ169" s="76">
        <v>3677839758285.625</v>
      </c>
      <c r="AR169" s="76">
        <v>3439307538696.625</v>
      </c>
    </row>
    <row r="170" spans="1:44" x14ac:dyDescent="0.35">
      <c r="A170" t="s">
        <v>88</v>
      </c>
      <c r="B170" t="s">
        <v>122</v>
      </c>
      <c r="C170" s="76">
        <v>18275967000862.18</v>
      </c>
      <c r="D170" s="76">
        <v>18303315878469.582</v>
      </c>
      <c r="E170" s="76">
        <v>19024197076111.754</v>
      </c>
      <c r="F170" s="76">
        <v>19654941088922.82</v>
      </c>
      <c r="G170" s="76">
        <v>20245343291102.496</v>
      </c>
      <c r="H170" s="76">
        <v>20957359317509.105</v>
      </c>
      <c r="I170" s="76">
        <v>21543704867500.32</v>
      </c>
      <c r="J170" s="76">
        <v>22218812247898.762</v>
      </c>
      <c r="K170" s="76">
        <v>22780370069537.109</v>
      </c>
      <c r="L170" s="76">
        <v>23467454508724.949</v>
      </c>
      <c r="M170" s="76">
        <v>24059038363005.281</v>
      </c>
      <c r="N170" s="76">
        <v>24861067472069.555</v>
      </c>
      <c r="O170" s="76">
        <v>24828992802222.496</v>
      </c>
      <c r="P170" s="76">
        <v>24790920996510.141</v>
      </c>
      <c r="Q170" s="76">
        <v>24636197106223.742</v>
      </c>
      <c r="R170" s="76">
        <v>24489605633763.102</v>
      </c>
      <c r="S170" s="76">
        <v>24258565524261.973</v>
      </c>
      <c r="T170" s="76">
        <v>23917131672427.848</v>
      </c>
      <c r="U170" s="76">
        <v>23586367582030.66</v>
      </c>
      <c r="V170" s="76">
        <v>23235713087963.418</v>
      </c>
      <c r="W170" s="76">
        <v>22828818289670.961</v>
      </c>
      <c r="X170" s="76">
        <v>22287349538665.336</v>
      </c>
      <c r="Y170" s="76">
        <v>21843049946420.996</v>
      </c>
      <c r="Z170" s="76">
        <v>21259515881950.883</v>
      </c>
      <c r="AA170" s="76">
        <v>20683686484531.125</v>
      </c>
      <c r="AB170" s="76">
        <v>20131825008557.871</v>
      </c>
      <c r="AC170" s="76">
        <v>19557991699156.949</v>
      </c>
      <c r="AD170" s="76">
        <v>18981505993000.578</v>
      </c>
      <c r="AE170" s="76">
        <v>18302247575499.121</v>
      </c>
      <c r="AF170" s="76">
        <v>17669641464444.184</v>
      </c>
      <c r="AG170" s="76">
        <v>17000875453921.344</v>
      </c>
      <c r="AH170" s="76">
        <v>16307474867575.398</v>
      </c>
      <c r="AI170" s="76">
        <v>15657518759159.75</v>
      </c>
      <c r="AJ170" s="76">
        <v>14992064355255.75</v>
      </c>
      <c r="AK170" s="76">
        <v>14315961706129.75</v>
      </c>
      <c r="AL170" s="76">
        <v>13649207626037.5</v>
      </c>
      <c r="AM170" s="76">
        <v>12987018002000</v>
      </c>
      <c r="AN170" s="76">
        <v>12315196616655</v>
      </c>
      <c r="AO170" s="76">
        <v>11647085906816.25</v>
      </c>
      <c r="AP170" s="76">
        <v>10981365189125</v>
      </c>
      <c r="AQ170" s="76">
        <v>10313289577424.25</v>
      </c>
      <c r="AR170" s="76">
        <v>9644404575399.5</v>
      </c>
    </row>
    <row r="171" spans="1:44" x14ac:dyDescent="0.35">
      <c r="A171" t="s">
        <v>88</v>
      </c>
      <c r="B171" t="s">
        <v>124</v>
      </c>
      <c r="C171" s="76">
        <v>11587058596078.205</v>
      </c>
      <c r="D171" s="76">
        <v>11604397927417.498</v>
      </c>
      <c r="E171" s="76">
        <v>12061440374336.818</v>
      </c>
      <c r="F171" s="76">
        <v>12461335374980.154</v>
      </c>
      <c r="G171" s="76">
        <v>12835653456840.709</v>
      </c>
      <c r="H171" s="76">
        <v>13287075338863.748</v>
      </c>
      <c r="I171" s="76">
        <v>13658821482035.127</v>
      </c>
      <c r="J171" s="76">
        <v>14086843089589.604</v>
      </c>
      <c r="K171" s="76">
        <v>14442873683434.66</v>
      </c>
      <c r="L171" s="76">
        <v>14878488808858.525</v>
      </c>
      <c r="M171" s="76">
        <v>15253556064326.684</v>
      </c>
      <c r="N171" s="76">
        <v>15762046711199.141</v>
      </c>
      <c r="O171" s="76">
        <v>15741711202881.02</v>
      </c>
      <c r="P171" s="76">
        <v>15717573479080.865</v>
      </c>
      <c r="Q171" s="76">
        <v>15619477723990.201</v>
      </c>
      <c r="R171" s="76">
        <v>15526537964304.338</v>
      </c>
      <c r="S171" s="76">
        <v>15380057327372.371</v>
      </c>
      <c r="T171" s="76">
        <v>15163586480839.32</v>
      </c>
      <c r="U171" s="76">
        <v>14953880318821.744</v>
      </c>
      <c r="V171" s="76">
        <v>14731563536922.127</v>
      </c>
      <c r="W171" s="76">
        <v>14473590108209.342</v>
      </c>
      <c r="X171" s="76">
        <v>14130296090138.973</v>
      </c>
      <c r="Y171" s="76">
        <v>13848607826568.242</v>
      </c>
      <c r="Z171" s="76">
        <v>13478644179911.191</v>
      </c>
      <c r="AA171" s="76">
        <v>13113565332431.746</v>
      </c>
      <c r="AB171" s="76">
        <v>12763682272415.354</v>
      </c>
      <c r="AC171" s="76">
        <v>12399868955172.203</v>
      </c>
      <c r="AD171" s="76">
        <v>12034374004523.609</v>
      </c>
      <c r="AE171" s="76">
        <v>11603720617750.836</v>
      </c>
      <c r="AF171" s="76">
        <v>11202645037088.818</v>
      </c>
      <c r="AG171" s="76">
        <v>10778643891178.012</v>
      </c>
      <c r="AH171" s="76">
        <v>10339024295445.191</v>
      </c>
      <c r="AI171" s="76">
        <v>9926948725778.375</v>
      </c>
      <c r="AJ171" s="76">
        <v>9505047155771.75</v>
      </c>
      <c r="AK171" s="76">
        <v>9076394542642.25</v>
      </c>
      <c r="AL171" s="76">
        <v>8653668971139.625</v>
      </c>
      <c r="AM171" s="76">
        <v>8233837288631.125</v>
      </c>
      <c r="AN171" s="76">
        <v>7807899019114.625</v>
      </c>
      <c r="AO171" s="76">
        <v>7384313337262.25</v>
      </c>
      <c r="AP171" s="76">
        <v>6962242922922.5</v>
      </c>
      <c r="AQ171" s="76">
        <v>6538679493473.125</v>
      </c>
      <c r="AR171" s="76">
        <v>6114602906328.25</v>
      </c>
    </row>
    <row r="172" spans="1:44" x14ac:dyDescent="0.35">
      <c r="A172" t="s">
        <v>88</v>
      </c>
      <c r="B172" t="s">
        <v>126</v>
      </c>
      <c r="C172" s="76">
        <v>11103773401184.004</v>
      </c>
      <c r="D172" s="76">
        <v>11120389525502.623</v>
      </c>
      <c r="E172" s="76">
        <v>11558369166602.607</v>
      </c>
      <c r="F172" s="76">
        <v>11941584927064.268</v>
      </c>
      <c r="G172" s="76">
        <v>12300290557702.244</v>
      </c>
      <c r="H172" s="76">
        <v>12732884062322.682</v>
      </c>
      <c r="I172" s="76">
        <v>13089125027388.33</v>
      </c>
      <c r="J172" s="76">
        <v>13499294260734.92</v>
      </c>
      <c r="K172" s="76">
        <v>13840475157091.35</v>
      </c>
      <c r="L172" s="76">
        <v>14257921189898.34</v>
      </c>
      <c r="M172" s="76">
        <v>14617344746825.205</v>
      </c>
      <c r="N172" s="76">
        <v>15104626732384.875</v>
      </c>
      <c r="O172" s="76">
        <v>15085139398779.889</v>
      </c>
      <c r="P172" s="76">
        <v>15062008436484.764</v>
      </c>
      <c r="Q172" s="76">
        <v>14968004162051.09</v>
      </c>
      <c r="R172" s="76">
        <v>14878940831357.172</v>
      </c>
      <c r="S172" s="76">
        <v>14738569762490.379</v>
      </c>
      <c r="T172" s="76">
        <v>14531127709105.148</v>
      </c>
      <c r="U172" s="76">
        <v>14330168191677.381</v>
      </c>
      <c r="V172" s="76">
        <v>14117124031330.309</v>
      </c>
      <c r="W172" s="76">
        <v>13869910428999.621</v>
      </c>
      <c r="X172" s="76">
        <v>13540934877954.637</v>
      </c>
      <c r="Y172" s="76">
        <v>13270995563975.416</v>
      </c>
      <c r="Z172" s="76">
        <v>12916462749189.619</v>
      </c>
      <c r="AA172" s="76">
        <v>12566610993253.109</v>
      </c>
      <c r="AB172" s="76">
        <v>12231321222935.574</v>
      </c>
      <c r="AC172" s="76">
        <v>11882682213172.707</v>
      </c>
      <c r="AD172" s="76">
        <v>11532431709334.527</v>
      </c>
      <c r="AE172" s="76">
        <v>11119740465778.047</v>
      </c>
      <c r="AF172" s="76">
        <v>10735393366167.566</v>
      </c>
      <c r="AG172" s="76">
        <v>10329076904832.898</v>
      </c>
      <c r="AH172" s="76">
        <v>9907793424365.3398</v>
      </c>
      <c r="AI172" s="76">
        <v>9512905134830.625</v>
      </c>
      <c r="AJ172" s="76">
        <v>9108600678085.75</v>
      </c>
      <c r="AK172" s="76">
        <v>8697826757806.5</v>
      </c>
      <c r="AL172" s="76">
        <v>8292732667884.625</v>
      </c>
      <c r="AM172" s="76">
        <v>7890411765599</v>
      </c>
      <c r="AN172" s="76">
        <v>7482238976242</v>
      </c>
      <c r="AO172" s="76">
        <v>7076320650355.125</v>
      </c>
      <c r="AP172" s="76">
        <v>6671854391613.875</v>
      </c>
      <c r="AQ172" s="76">
        <v>6265957390003.25</v>
      </c>
      <c r="AR172" s="76">
        <v>5859568634016.75</v>
      </c>
    </row>
    <row r="173" spans="1:44" x14ac:dyDescent="0.35">
      <c r="A173" t="s">
        <v>88</v>
      </c>
      <c r="B173" t="s">
        <v>128</v>
      </c>
      <c r="C173" s="76">
        <v>7020706146077.4961</v>
      </c>
      <c r="D173" s="76">
        <v>7031212207567.8428</v>
      </c>
      <c r="E173" s="76">
        <v>7308138460205.4902</v>
      </c>
      <c r="F173" s="76">
        <v>7550438545729.5752</v>
      </c>
      <c r="G173" s="76">
        <v>7777241339218.1494</v>
      </c>
      <c r="H173" s="76">
        <v>8050762039516.127</v>
      </c>
      <c r="I173" s="76">
        <v>8276006471526.4463</v>
      </c>
      <c r="J173" s="76">
        <v>8535348728743.3711</v>
      </c>
      <c r="K173" s="76">
        <v>8751070963827.7441</v>
      </c>
      <c r="L173" s="76">
        <v>9015014203868.2148</v>
      </c>
      <c r="M173" s="76">
        <v>9242270928585.9941</v>
      </c>
      <c r="N173" s="76">
        <v>9550370122192.2715</v>
      </c>
      <c r="O173" s="76">
        <v>9538048649313.8184</v>
      </c>
      <c r="P173" s="76">
        <v>9523423378851.0078</v>
      </c>
      <c r="Q173" s="76">
        <v>9463986252080.7813</v>
      </c>
      <c r="R173" s="76">
        <v>9407673190691.5566</v>
      </c>
      <c r="S173" s="76">
        <v>9318919215775.293</v>
      </c>
      <c r="T173" s="76">
        <v>9187757524471.2051</v>
      </c>
      <c r="U173" s="76">
        <v>9060694618183.1992</v>
      </c>
      <c r="V173" s="76">
        <v>8925990820483.6602</v>
      </c>
      <c r="W173" s="76">
        <v>8769682330156.2236</v>
      </c>
      <c r="X173" s="76">
        <v>8561677304325.5928</v>
      </c>
      <c r="Y173" s="76">
        <v>8390999775863.0811</v>
      </c>
      <c r="Z173" s="76">
        <v>8166835375003.874</v>
      </c>
      <c r="AA173" s="76">
        <v>7945630719219.2422</v>
      </c>
      <c r="AB173" s="76">
        <v>7733633331832.5166</v>
      </c>
      <c r="AC173" s="76">
        <v>7513195472541.9512</v>
      </c>
      <c r="AD173" s="76">
        <v>7291738695992.3477</v>
      </c>
      <c r="AE173" s="76">
        <v>7030801819366.21</v>
      </c>
      <c r="AF173" s="76">
        <v>6787786409471.8906</v>
      </c>
      <c r="AG173" s="76">
        <v>6530880187210.4932</v>
      </c>
      <c r="AH173" s="76">
        <v>6264510601512.3438</v>
      </c>
      <c r="AI173" s="76">
        <v>6014830196376</v>
      </c>
      <c r="AJ173" s="76">
        <v>5759196126605.375</v>
      </c>
      <c r="AK173" s="76">
        <v>5499471537265</v>
      </c>
      <c r="AL173" s="76">
        <v>5243338197354.4375</v>
      </c>
      <c r="AM173" s="76">
        <v>4988958291594.625</v>
      </c>
      <c r="AN173" s="76">
        <v>4730878348194.9375</v>
      </c>
      <c r="AO173" s="76">
        <v>4474223859455.5</v>
      </c>
      <c r="AP173" s="76">
        <v>4218487485339.3125</v>
      </c>
      <c r="AQ173" s="76">
        <v>3961846479536.9375</v>
      </c>
      <c r="AR173" s="76">
        <v>3704894546732.9375</v>
      </c>
    </row>
    <row r="174" spans="1:44" x14ac:dyDescent="0.35">
      <c r="A174" t="s">
        <v>88</v>
      </c>
      <c r="B174" t="s">
        <v>81</v>
      </c>
      <c r="C174" s="76">
        <v>696156869131.8645</v>
      </c>
      <c r="D174" s="76">
        <v>705770045746.32361</v>
      </c>
      <c r="E174" s="76">
        <v>739464243177.48657</v>
      </c>
      <c r="F174" s="76">
        <v>769136467406.93005</v>
      </c>
      <c r="G174" s="76">
        <v>807174415167.23547</v>
      </c>
      <c r="H174" s="76">
        <v>855027913156.19312</v>
      </c>
      <c r="I174" s="76">
        <v>899816021057.56665</v>
      </c>
      <c r="J174" s="76">
        <v>950714413343.07727</v>
      </c>
      <c r="K174" s="76">
        <v>995835795804.39014</v>
      </c>
      <c r="L174" s="76">
        <v>1050608950452.3512</v>
      </c>
      <c r="M174" s="76">
        <v>1103444873955.2961</v>
      </c>
      <c r="N174" s="76">
        <v>1174314855828.4934</v>
      </c>
      <c r="O174" s="76">
        <v>1181906908043.4663</v>
      </c>
      <c r="P174" s="76">
        <v>1193720704710.9551</v>
      </c>
      <c r="Q174" s="76">
        <v>1202221078337.9233</v>
      </c>
      <c r="R174" s="76">
        <v>1215790820933.6382</v>
      </c>
      <c r="S174" s="76">
        <v>1228542997542.6326</v>
      </c>
      <c r="T174" s="76">
        <v>1234593848034.3945</v>
      </c>
      <c r="U174" s="76">
        <v>1245742246054.7473</v>
      </c>
      <c r="V174" s="76">
        <v>1262285961258.6545</v>
      </c>
      <c r="W174" s="76">
        <v>1282164588765.8481</v>
      </c>
      <c r="X174" s="76">
        <v>1299786286596.0518</v>
      </c>
      <c r="Y174" s="76">
        <v>1324275018806.5464</v>
      </c>
      <c r="Z174" s="76">
        <v>1335851972500.0918</v>
      </c>
      <c r="AA174" s="76">
        <v>1340599289672.2244</v>
      </c>
      <c r="AB174" s="76">
        <v>1368255710939.6694</v>
      </c>
      <c r="AC174" s="76">
        <v>1406300863538.2612</v>
      </c>
      <c r="AD174" s="76">
        <v>1471626358144.8391</v>
      </c>
      <c r="AE174" s="76">
        <v>1531820391660.9355</v>
      </c>
      <c r="AF174" s="76">
        <v>1566119059216.4766</v>
      </c>
      <c r="AG174" s="76">
        <v>1600743704045.5476</v>
      </c>
      <c r="AH174" s="76">
        <v>1636953023660.7922</v>
      </c>
      <c r="AI174" s="76">
        <v>1681325500370.6719</v>
      </c>
      <c r="AJ174" s="76">
        <v>1714345590350.0313</v>
      </c>
      <c r="AK174" s="76">
        <v>1753007833106.3594</v>
      </c>
      <c r="AL174" s="76">
        <v>1791851377749.9375</v>
      </c>
      <c r="AM174" s="76">
        <v>1829940377321.75</v>
      </c>
      <c r="AN174" s="76">
        <v>1866514798170.375</v>
      </c>
      <c r="AO174" s="76">
        <v>1905513283296.5156</v>
      </c>
      <c r="AP174" s="76">
        <v>1943267830169.2031</v>
      </c>
      <c r="AQ174" s="76">
        <v>1980939276585.5469</v>
      </c>
      <c r="AR174" s="76">
        <v>2018860362266.5938</v>
      </c>
    </row>
    <row r="175" spans="1:44" x14ac:dyDescent="0.35">
      <c r="A175" t="s">
        <v>88</v>
      </c>
      <c r="B175" t="s">
        <v>131</v>
      </c>
      <c r="C175" s="76">
        <v>2498554802244.5259</v>
      </c>
      <c r="D175" s="76">
        <v>2508209116603.9116</v>
      </c>
      <c r="E175" s="76">
        <v>2532428096135.4326</v>
      </c>
      <c r="F175" s="76">
        <v>2547398452587.7021</v>
      </c>
      <c r="G175" s="76">
        <v>2560429188130.3086</v>
      </c>
      <c r="H175" s="76">
        <v>2591939508123.3677</v>
      </c>
      <c r="I175" s="76">
        <v>2611064323104.5493</v>
      </c>
      <c r="J175" s="76">
        <v>2639870810085.9819</v>
      </c>
      <c r="K175" s="76">
        <v>2658515960330.9526</v>
      </c>
      <c r="L175" s="76">
        <v>2695162219380.5112</v>
      </c>
      <c r="M175" s="76">
        <v>2724169066276.7417</v>
      </c>
      <c r="N175" s="76">
        <v>2780241519848.6479</v>
      </c>
      <c r="O175" s="76">
        <v>2753206202008.5889</v>
      </c>
      <c r="P175" s="76">
        <v>2734310190727.6953</v>
      </c>
      <c r="Q175" s="76">
        <v>2711559695341.7925</v>
      </c>
      <c r="R175" s="76">
        <v>2698932889217.6118</v>
      </c>
      <c r="S175" s="76">
        <v>2686445895068.3662</v>
      </c>
      <c r="T175" s="76">
        <v>2668133591074.3882</v>
      </c>
      <c r="U175" s="76">
        <v>2660872804282.228</v>
      </c>
      <c r="V175" s="76">
        <v>2661604300674.7617</v>
      </c>
      <c r="W175" s="76">
        <v>2666514159111.2773</v>
      </c>
      <c r="X175" s="76">
        <v>2666479756653.0234</v>
      </c>
      <c r="Y175" s="76">
        <v>2671004698055.1011</v>
      </c>
      <c r="Z175" s="76">
        <v>2666635128086.1182</v>
      </c>
      <c r="AA175" s="76">
        <v>2671079713288.4741</v>
      </c>
      <c r="AB175" s="76">
        <v>2686771145386.4805</v>
      </c>
      <c r="AC175" s="76">
        <v>2708014750137.3535</v>
      </c>
      <c r="AD175" s="76">
        <v>2734980219578.7456</v>
      </c>
      <c r="AE175" s="76">
        <v>2755894518553.165</v>
      </c>
      <c r="AF175" s="76">
        <v>2792998910470.1787</v>
      </c>
      <c r="AG175" s="76">
        <v>2834650718839.8384</v>
      </c>
      <c r="AH175" s="76">
        <v>2883390097635.2051</v>
      </c>
      <c r="AI175" s="76">
        <v>2913055679935.2969</v>
      </c>
      <c r="AJ175" s="76">
        <v>2957412038065.5313</v>
      </c>
      <c r="AK175" s="76">
        <v>2998470853875.0469</v>
      </c>
      <c r="AL175" s="76">
        <v>3037894540820.4219</v>
      </c>
      <c r="AM175" s="76">
        <v>3076371860159.3438</v>
      </c>
      <c r="AN175" s="76">
        <v>3118775453532.0156</v>
      </c>
      <c r="AO175" s="76">
        <v>3157973300455.6406</v>
      </c>
      <c r="AP175" s="76">
        <v>3197862943530.3281</v>
      </c>
      <c r="AQ175" s="76">
        <v>3238237093414.375</v>
      </c>
      <c r="AR175" s="76">
        <v>3278689517170.8594</v>
      </c>
    </row>
    <row r="176" spans="1:44" x14ac:dyDescent="0.35">
      <c r="A176" t="s">
        <v>88</v>
      </c>
      <c r="B176" t="s">
        <v>80</v>
      </c>
      <c r="C176" s="76">
        <v>173557238163835.13</v>
      </c>
      <c r="D176" s="76">
        <v>172068462484130.19</v>
      </c>
      <c r="E176" s="76">
        <v>171783173606714.78</v>
      </c>
      <c r="F176" s="76">
        <v>170850455218482.13</v>
      </c>
      <c r="G176" s="76">
        <v>169776270179758.56</v>
      </c>
      <c r="H176" s="76">
        <v>169903616312752.81</v>
      </c>
      <c r="I176" s="76">
        <v>169190831725264.38</v>
      </c>
      <c r="J176" s="76">
        <v>169361038436490.69</v>
      </c>
      <c r="K176" s="76">
        <v>168851861024294.5</v>
      </c>
      <c r="L176" s="76">
        <v>169453573530329.66</v>
      </c>
      <c r="M176" s="76">
        <v>168336451435666.25</v>
      </c>
      <c r="N176" s="76">
        <v>170039878075898.53</v>
      </c>
      <c r="O176" s="76">
        <v>166865713546461.25</v>
      </c>
      <c r="P176" s="76">
        <v>164208878728286.91</v>
      </c>
      <c r="Q176" s="76">
        <v>161342250703520.53</v>
      </c>
      <c r="R176" s="76">
        <v>159096242571906.53</v>
      </c>
      <c r="S176" s="76">
        <v>156871057642530.75</v>
      </c>
      <c r="T176" s="76">
        <v>154507549111940.81</v>
      </c>
      <c r="U176" s="76">
        <v>152792148947645.25</v>
      </c>
      <c r="V176" s="76">
        <v>151534562835345.66</v>
      </c>
      <c r="W176" s="76">
        <v>149006284029698.22</v>
      </c>
      <c r="X176" s="76">
        <v>147706796361654.34</v>
      </c>
      <c r="Y176" s="76">
        <v>146808979329590</v>
      </c>
      <c r="Z176" s="76">
        <v>145415942445847.25</v>
      </c>
      <c r="AA176" s="76">
        <v>144497185581000.31</v>
      </c>
      <c r="AB176" s="76">
        <v>144171667702213.56</v>
      </c>
      <c r="AC176" s="76">
        <v>144121402243462.81</v>
      </c>
      <c r="AD176" s="76">
        <v>144493547654050.84</v>
      </c>
      <c r="AE176" s="76">
        <v>144519264324255.72</v>
      </c>
      <c r="AF176" s="76">
        <v>145362939890756.75</v>
      </c>
      <c r="AG176" s="76">
        <v>144998634887344.16</v>
      </c>
      <c r="AH176" s="76">
        <v>146347603575653.16</v>
      </c>
      <c r="AI176" s="76">
        <v>146400642788300</v>
      </c>
      <c r="AJ176" s="76">
        <v>146950043277157.38</v>
      </c>
      <c r="AK176" s="76">
        <v>147384837285969.38</v>
      </c>
      <c r="AL176" s="76">
        <v>148028805712511.25</v>
      </c>
      <c r="AM176" s="76">
        <v>148326366159333.88</v>
      </c>
      <c r="AN176" s="76">
        <v>148897201797880.75</v>
      </c>
      <c r="AO176" s="76">
        <v>149368204621013.88</v>
      </c>
      <c r="AP176" s="76">
        <v>149851622341979.38</v>
      </c>
      <c r="AQ176" s="76">
        <v>150300681642728.75</v>
      </c>
      <c r="AR176" s="76">
        <v>150819730765853.88</v>
      </c>
    </row>
    <row r="177" spans="1:44" x14ac:dyDescent="0.35">
      <c r="A177" t="s">
        <v>163</v>
      </c>
      <c r="B177" t="s">
        <v>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5">
      <c r="A178" t="s">
        <v>163</v>
      </c>
      <c r="B178" t="s">
        <v>79</v>
      </c>
      <c r="C178">
        <v>5676299208211.2617</v>
      </c>
      <c r="D178">
        <v>5815503003134.8057</v>
      </c>
      <c r="E178">
        <v>5948313141272.9805</v>
      </c>
      <c r="F178">
        <v>6042815739688.3711</v>
      </c>
      <c r="G178">
        <v>6115477270561.5674</v>
      </c>
      <c r="H178">
        <v>6214946061741.4912</v>
      </c>
      <c r="I178">
        <v>6267139440601.6846</v>
      </c>
      <c r="J178">
        <v>6335193474108.6895</v>
      </c>
      <c r="K178">
        <v>6360868233885.7822</v>
      </c>
      <c r="L178">
        <v>6411281421637.5986</v>
      </c>
      <c r="M178">
        <v>6424848280988.7617</v>
      </c>
      <c r="N178">
        <v>6482825129832.001</v>
      </c>
      <c r="O178">
        <v>6464378761000.332</v>
      </c>
      <c r="P178">
        <v>6452132639605.1729</v>
      </c>
      <c r="Q178">
        <v>6418234903593.9482</v>
      </c>
      <c r="R178">
        <v>6396067003467.5273</v>
      </c>
      <c r="S178">
        <v>6362312259341.1699</v>
      </c>
      <c r="T178">
        <v>6310752499100.8936</v>
      </c>
      <c r="U178">
        <v>6273887899646.4102</v>
      </c>
      <c r="V178">
        <v>6244526694822.4434</v>
      </c>
      <c r="W178">
        <v>6213663410753.0898</v>
      </c>
      <c r="X178">
        <v>6160166890617.6738</v>
      </c>
      <c r="Y178">
        <v>6126102354110.5215</v>
      </c>
      <c r="Z178">
        <v>6062284746184.9365</v>
      </c>
      <c r="AA178">
        <v>6009546208103.4199</v>
      </c>
      <c r="AB178">
        <v>5973071684653.6992</v>
      </c>
      <c r="AC178">
        <v>5939797263954.9619</v>
      </c>
      <c r="AD178">
        <v>5915877744198.0664</v>
      </c>
      <c r="AE178">
        <v>5870011746096.4023</v>
      </c>
      <c r="AF178">
        <v>5849749117351.8408</v>
      </c>
      <c r="AG178">
        <v>5829709043615.0527</v>
      </c>
      <c r="AH178">
        <v>5814799261030.958</v>
      </c>
      <c r="AI178">
        <v>5783291481813.7891</v>
      </c>
      <c r="AJ178">
        <v>5766995014515.7734</v>
      </c>
      <c r="AK178">
        <v>5745331053423.4688</v>
      </c>
      <c r="AL178">
        <v>5723057102810.3125</v>
      </c>
      <c r="AM178">
        <v>5700261359269.375</v>
      </c>
      <c r="AN178">
        <v>5680787755328.2578</v>
      </c>
      <c r="AO178">
        <v>5658041193310.7031</v>
      </c>
      <c r="AP178">
        <v>5636440972516.1484</v>
      </c>
      <c r="AQ178">
        <v>5615081948682.8594</v>
      </c>
      <c r="AR178">
        <v>5593710964625.9219</v>
      </c>
    </row>
    <row r="179" spans="1:44" x14ac:dyDescent="0.35">
      <c r="A179" t="s">
        <v>163</v>
      </c>
      <c r="B179" t="s">
        <v>83</v>
      </c>
      <c r="C179">
        <v>4791607023924.9414</v>
      </c>
      <c r="D179">
        <v>4909114903098.7119</v>
      </c>
      <c r="E179">
        <v>5021225623025.3057</v>
      </c>
      <c r="F179">
        <v>5100999309671.5811</v>
      </c>
      <c r="G179">
        <v>5162336016728.4414</v>
      </c>
      <c r="H179">
        <v>5246301879167.4014</v>
      </c>
      <c r="I179">
        <v>5290360543373.6689</v>
      </c>
      <c r="J179">
        <v>5347807864770.4834</v>
      </c>
      <c r="K179">
        <v>5369481028001.1221</v>
      </c>
      <c r="L179">
        <v>5412036956726.7617</v>
      </c>
      <c r="M179">
        <v>5423489323167.4873</v>
      </c>
      <c r="N179">
        <v>5472430061834.0527</v>
      </c>
      <c r="O179">
        <v>5456858692669.4619</v>
      </c>
      <c r="P179">
        <v>5446521217645.5938</v>
      </c>
      <c r="Q179">
        <v>5417906688353.0625</v>
      </c>
      <c r="R179">
        <v>5399193815395.667</v>
      </c>
      <c r="S179">
        <v>5370699991671.1045</v>
      </c>
      <c r="T179">
        <v>5327176192051.4854</v>
      </c>
      <c r="U179">
        <v>5296057206388.2979</v>
      </c>
      <c r="V179">
        <v>5271272157167.8652</v>
      </c>
      <c r="W179">
        <v>5245219138589.4619</v>
      </c>
      <c r="X179">
        <v>5200060437077.4639</v>
      </c>
      <c r="Y179">
        <v>5171305104349.707</v>
      </c>
      <c r="Z179">
        <v>5117433931042.9912</v>
      </c>
      <c r="AA179">
        <v>5072915074613.1934</v>
      </c>
      <c r="AB179">
        <v>5042125368795.1543</v>
      </c>
      <c r="AC179">
        <v>5014037006626.6377</v>
      </c>
      <c r="AD179">
        <v>4993845516595.5527</v>
      </c>
      <c r="AE179">
        <v>4955128065206.5664</v>
      </c>
      <c r="AF179">
        <v>4938023513340.2422</v>
      </c>
      <c r="AG179">
        <v>4921106829678.0674</v>
      </c>
      <c r="AH179">
        <v>4908520844279.0254</v>
      </c>
      <c r="AI179">
        <v>4881923779771.4219</v>
      </c>
      <c r="AJ179">
        <v>4868167234475.6094</v>
      </c>
      <c r="AK179">
        <v>4849879758018.1016</v>
      </c>
      <c r="AL179">
        <v>4831077363307.4453</v>
      </c>
      <c r="AM179">
        <v>4811834500861.375</v>
      </c>
      <c r="AN179">
        <v>4795395998590.3047</v>
      </c>
      <c r="AO179">
        <v>4776194652372.3672</v>
      </c>
      <c r="AP179">
        <v>4757960981827.3359</v>
      </c>
      <c r="AQ179">
        <v>4739930915957</v>
      </c>
      <c r="AR179">
        <v>4721890753950.1641</v>
      </c>
    </row>
    <row r="180" spans="1:44" x14ac:dyDescent="0.35">
      <c r="A180" t="s">
        <v>163</v>
      </c>
      <c r="B180" t="s">
        <v>98</v>
      </c>
      <c r="C180">
        <v>799076811613.45068</v>
      </c>
      <c r="D180">
        <v>818673122613.24561</v>
      </c>
      <c r="E180">
        <v>837369371320.47986</v>
      </c>
      <c r="F180">
        <v>850672904531.29407</v>
      </c>
      <c r="G180">
        <v>860901777655.72595</v>
      </c>
      <c r="H180">
        <v>874904422970.14441</v>
      </c>
      <c r="I180">
        <v>882251907173.69116</v>
      </c>
      <c r="J180">
        <v>891832163273.21948</v>
      </c>
      <c r="K180">
        <v>895446508540.98547</v>
      </c>
      <c r="L180">
        <v>902543387661.4021</v>
      </c>
      <c r="M180">
        <v>904453252225.66833</v>
      </c>
      <c r="N180">
        <v>912614900127.18005</v>
      </c>
      <c r="O180">
        <v>910018126234.33582</v>
      </c>
      <c r="P180">
        <v>908294187576.39478</v>
      </c>
      <c r="Q180">
        <v>903522258927.25317</v>
      </c>
      <c r="R180">
        <v>900401589226.19849</v>
      </c>
      <c r="S180">
        <v>895649790153.60913</v>
      </c>
      <c r="T180">
        <v>888391503141.40332</v>
      </c>
      <c r="U180">
        <v>883201916491.19946</v>
      </c>
      <c r="V180">
        <v>879068614655.74902</v>
      </c>
      <c r="W180">
        <v>874723858728.43945</v>
      </c>
      <c r="X180">
        <v>867192925778.255</v>
      </c>
      <c r="Y180">
        <v>862397515912.99463</v>
      </c>
      <c r="Z180">
        <v>853413639483.0481</v>
      </c>
      <c r="AA180">
        <v>845989410894.39832</v>
      </c>
      <c r="AB180">
        <v>840854736904.49292</v>
      </c>
      <c r="AC180">
        <v>836170555006.22937</v>
      </c>
      <c r="AD180">
        <v>832803302350.65833</v>
      </c>
      <c r="AE180">
        <v>826346550481.14282</v>
      </c>
      <c r="AF180">
        <v>823494093945.96082</v>
      </c>
      <c r="AG180">
        <v>820672967426.95618</v>
      </c>
      <c r="AH180">
        <v>818574053840.45715</v>
      </c>
      <c r="AI180">
        <v>814138569586.6582</v>
      </c>
      <c r="AJ180">
        <v>811844446487.89355</v>
      </c>
      <c r="AK180">
        <v>808794718430.65527</v>
      </c>
      <c r="AL180">
        <v>805659119550.97461</v>
      </c>
      <c r="AM180">
        <v>802450065658.83789</v>
      </c>
      <c r="AN180">
        <v>799708683505.23535</v>
      </c>
      <c r="AO180">
        <v>796506553105.58008</v>
      </c>
      <c r="AP180">
        <v>793465798041.49023</v>
      </c>
      <c r="AQ180">
        <v>790458997300.75586</v>
      </c>
      <c r="AR180">
        <v>787450512868.40723</v>
      </c>
    </row>
    <row r="181" spans="1:44" x14ac:dyDescent="0.35">
      <c r="A181" t="s">
        <v>163</v>
      </c>
      <c r="B181" t="s">
        <v>100</v>
      </c>
      <c r="C181">
        <v>790393609310.32849</v>
      </c>
      <c r="D181">
        <v>791576385471.04724</v>
      </c>
      <c r="E181">
        <v>822752842052.60413</v>
      </c>
      <c r="F181">
        <v>850031072354.34973</v>
      </c>
      <c r="G181">
        <v>875564611975.18323</v>
      </c>
      <c r="H181">
        <v>906357670256.13611</v>
      </c>
      <c r="I181">
        <v>931715768984.30432</v>
      </c>
      <c r="J181">
        <v>960912613071.40479</v>
      </c>
      <c r="K181">
        <v>985198699463.45386</v>
      </c>
      <c r="L181">
        <v>1014913523842.652</v>
      </c>
      <c r="M181">
        <v>1040498167203.6455</v>
      </c>
      <c r="N181">
        <v>1075184084630.3594</v>
      </c>
      <c r="O181">
        <v>1073796928806.1749</v>
      </c>
      <c r="P181">
        <v>1072150410625.8492</v>
      </c>
      <c r="Q181">
        <v>1065458957632.7336</v>
      </c>
      <c r="R181">
        <v>1059119213037.7244</v>
      </c>
      <c r="S181">
        <v>1049127258793.3644</v>
      </c>
      <c r="T181">
        <v>1034361028668.3497</v>
      </c>
      <c r="U181">
        <v>1020056241226.6266</v>
      </c>
      <c r="V181">
        <v>1004891239496.561</v>
      </c>
      <c r="W181">
        <v>987293973742.20728</v>
      </c>
      <c r="X181">
        <v>963876693528.4762</v>
      </c>
      <c r="Y181">
        <v>944661756320.91028</v>
      </c>
      <c r="Z181">
        <v>919425247886.07336</v>
      </c>
      <c r="AA181">
        <v>894521948610.46606</v>
      </c>
      <c r="AB181">
        <v>870655206904.63745</v>
      </c>
      <c r="AC181">
        <v>845838233852.62378</v>
      </c>
      <c r="AD181">
        <v>820906550731.10938</v>
      </c>
      <c r="AE181">
        <v>791530183820.50659</v>
      </c>
      <c r="AF181">
        <v>764171422045.28052</v>
      </c>
      <c r="AG181">
        <v>735248827644.87024</v>
      </c>
      <c r="AH181">
        <v>705260844403.59973</v>
      </c>
      <c r="AI181">
        <v>677151735079.875</v>
      </c>
      <c r="AJ181">
        <v>648372360061.94531</v>
      </c>
      <c r="AK181">
        <v>619132472887.61719</v>
      </c>
      <c r="AL181">
        <v>590296889858.73438</v>
      </c>
      <c r="AM181">
        <v>561658709073.75781</v>
      </c>
      <c r="AN181">
        <v>532603976727.74219</v>
      </c>
      <c r="AO181">
        <v>503709722577.28125</v>
      </c>
      <c r="AP181">
        <v>474918830099.52344</v>
      </c>
      <c r="AQ181">
        <v>446026093862.9375</v>
      </c>
      <c r="AR181">
        <v>417098353353.29688</v>
      </c>
    </row>
    <row r="182" spans="1:44" x14ac:dyDescent="0.35">
      <c r="A182" t="s">
        <v>163</v>
      </c>
      <c r="B182" t="s">
        <v>41</v>
      </c>
      <c r="C182">
        <v>653541005578.15149</v>
      </c>
      <c r="D182">
        <v>654518990106.80225</v>
      </c>
      <c r="E182">
        <v>680297402969.29089</v>
      </c>
      <c r="F182">
        <v>702852547459.07349</v>
      </c>
      <c r="G182">
        <v>723965085520.11609</v>
      </c>
      <c r="H182">
        <v>749426483533.34204</v>
      </c>
      <c r="I182">
        <v>770393957393.3822</v>
      </c>
      <c r="J182">
        <v>794535517521.93884</v>
      </c>
      <c r="K182">
        <v>814616592489.21619</v>
      </c>
      <c r="L182">
        <v>839186447276.25635</v>
      </c>
      <c r="M182">
        <v>860341240726.68921</v>
      </c>
      <c r="N182">
        <v>889021469270.33252</v>
      </c>
      <c r="O182">
        <v>887874492369.7699</v>
      </c>
      <c r="P182">
        <v>886513060376.1438</v>
      </c>
      <c r="Q182">
        <v>880980198183.95642</v>
      </c>
      <c r="R182">
        <v>875738147882.78271</v>
      </c>
      <c r="S182">
        <v>867476249320.30823</v>
      </c>
      <c r="T182">
        <v>855266716284.07703</v>
      </c>
      <c r="U182">
        <v>843438729494.80774</v>
      </c>
      <c r="V182">
        <v>830899470113.76404</v>
      </c>
      <c r="W182">
        <v>816349080762.10754</v>
      </c>
      <c r="X182">
        <v>796986382634.85291</v>
      </c>
      <c r="Y182">
        <v>781098413353.68542</v>
      </c>
      <c r="Z182">
        <v>760231477050.67554</v>
      </c>
      <c r="AA182">
        <v>739640056448.22986</v>
      </c>
      <c r="AB182">
        <v>719905718783.33984</v>
      </c>
      <c r="AC182">
        <v>699385677461.18005</v>
      </c>
      <c r="AD182">
        <v>678770787530.31665</v>
      </c>
      <c r="AE182">
        <v>654480788035.33057</v>
      </c>
      <c r="AF182">
        <v>631859055684.0835</v>
      </c>
      <c r="AG182">
        <v>607944260314.13306</v>
      </c>
      <c r="AH182">
        <v>583148542722.41113</v>
      </c>
      <c r="AI182">
        <v>559906381656.15625</v>
      </c>
      <c r="AJ182">
        <v>536110007966.41406</v>
      </c>
      <c r="AK182">
        <v>511932857440.64844</v>
      </c>
      <c r="AL182">
        <v>488090007869.0625</v>
      </c>
      <c r="AM182">
        <v>464410381354.27344</v>
      </c>
      <c r="AN182">
        <v>440386327046.97656</v>
      </c>
      <c r="AO182">
        <v>416494964957.89844</v>
      </c>
      <c r="AP182">
        <v>392689067997.5</v>
      </c>
      <c r="AQ182">
        <v>368798961003.28906</v>
      </c>
      <c r="AR182">
        <v>344879910546.54688</v>
      </c>
    </row>
    <row r="183" spans="1:44" x14ac:dyDescent="0.35">
      <c r="A183" t="s">
        <v>163</v>
      </c>
      <c r="B183" t="s">
        <v>45</v>
      </c>
      <c r="C183">
        <v>709399211183.1217</v>
      </c>
      <c r="D183">
        <v>710460784133.02466</v>
      </c>
      <c r="E183">
        <v>738442480146.15344</v>
      </c>
      <c r="F183">
        <v>762925414763.26794</v>
      </c>
      <c r="G183">
        <v>785842443256.87817</v>
      </c>
      <c r="H183">
        <v>813480029134.48254</v>
      </c>
      <c r="I183">
        <v>836239594777.43213</v>
      </c>
      <c r="J183">
        <v>862444536113.55762</v>
      </c>
      <c r="K183">
        <v>884241942274.61938</v>
      </c>
      <c r="L183">
        <v>910911784650.29541</v>
      </c>
      <c r="M183">
        <v>933874680105.03882</v>
      </c>
      <c r="N183">
        <v>965006210233.60901</v>
      </c>
      <c r="O183">
        <v>963761201119.32312</v>
      </c>
      <c r="P183">
        <v>962283407416.84021</v>
      </c>
      <c r="Q183">
        <v>956277651020.19226</v>
      </c>
      <c r="R183">
        <v>950587562231.73865</v>
      </c>
      <c r="S183">
        <v>941619518492.98438</v>
      </c>
      <c r="T183">
        <v>928366435624.59668</v>
      </c>
      <c r="U183">
        <v>915527509793.50952</v>
      </c>
      <c r="V183">
        <v>901916518841.43652</v>
      </c>
      <c r="W183">
        <v>886122506468.27087</v>
      </c>
      <c r="X183">
        <v>865104876877.14832</v>
      </c>
      <c r="Y183">
        <v>847858961503.57336</v>
      </c>
      <c r="Z183">
        <v>825208526371.24622</v>
      </c>
      <c r="AA183">
        <v>802857155289.95911</v>
      </c>
      <c r="AB183">
        <v>781436122098.15527</v>
      </c>
      <c r="AC183">
        <v>759162231090.34082</v>
      </c>
      <c r="AD183">
        <v>736785384755.13013</v>
      </c>
      <c r="AE183">
        <v>710419316927.23926</v>
      </c>
      <c r="AF183">
        <v>685864103178.44971</v>
      </c>
      <c r="AG183">
        <v>659905308204.22998</v>
      </c>
      <c r="AH183">
        <v>632990298510.65149</v>
      </c>
      <c r="AI183">
        <v>607761627951.54688</v>
      </c>
      <c r="AJ183">
        <v>581931376168.67188</v>
      </c>
      <c r="AK183">
        <v>555687802521.03906</v>
      </c>
      <c r="AL183">
        <v>529807102558.71875</v>
      </c>
      <c r="AM183">
        <v>504103576341.8125</v>
      </c>
      <c r="AN183">
        <v>478026184059.53125</v>
      </c>
      <c r="AO183">
        <v>452092825210.70313</v>
      </c>
      <c r="AP183">
        <v>426252236202.39844</v>
      </c>
      <c r="AQ183">
        <v>400320239721.50781</v>
      </c>
      <c r="AR183">
        <v>374356825977.86719</v>
      </c>
    </row>
    <row r="184" spans="1:44" x14ac:dyDescent="0.35">
      <c r="A184" t="s">
        <v>163</v>
      </c>
      <c r="B184" t="s">
        <v>47</v>
      </c>
      <c r="C184">
        <v>164781706534.66214</v>
      </c>
      <c r="D184">
        <v>165028292377.35614</v>
      </c>
      <c r="E184">
        <v>171527977671.74432</v>
      </c>
      <c r="F184">
        <v>177214958547.37326</v>
      </c>
      <c r="G184">
        <v>182538205323.44812</v>
      </c>
      <c r="H184">
        <v>188957959523.36407</v>
      </c>
      <c r="I184">
        <v>194244630282.94687</v>
      </c>
      <c r="J184">
        <v>200331604845.27524</v>
      </c>
      <c r="K184">
        <v>205394781866.93918</v>
      </c>
      <c r="L184">
        <v>211589745253.41513</v>
      </c>
      <c r="M184">
        <v>216923646166.1311</v>
      </c>
      <c r="N184">
        <v>224154985841.66507</v>
      </c>
      <c r="O184">
        <v>223865790811.18137</v>
      </c>
      <c r="P184">
        <v>223522523770.05344</v>
      </c>
      <c r="Q184">
        <v>222127485866.89505</v>
      </c>
      <c r="R184">
        <v>220805772329.41965</v>
      </c>
      <c r="S184">
        <v>218722644059.39404</v>
      </c>
      <c r="T184">
        <v>215644172054.53235</v>
      </c>
      <c r="U184">
        <v>212661901881.16959</v>
      </c>
      <c r="V184">
        <v>209500293746.63297</v>
      </c>
      <c r="W184">
        <v>205831605833.18115</v>
      </c>
      <c r="X184">
        <v>200949558014.77075</v>
      </c>
      <c r="Y184">
        <v>196943617042.16867</v>
      </c>
      <c r="Z184">
        <v>191682295495.68326</v>
      </c>
      <c r="AA184">
        <v>186490441583.1008</v>
      </c>
      <c r="AB184">
        <v>181514689778.70544</v>
      </c>
      <c r="AC184">
        <v>176340833206.02414</v>
      </c>
      <c r="AD184">
        <v>171143061813.19958</v>
      </c>
      <c r="AE184">
        <v>165018660231.13043</v>
      </c>
      <c r="AF184">
        <v>159314890108.38013</v>
      </c>
      <c r="AG184">
        <v>153285091275.78577</v>
      </c>
      <c r="AH184">
        <v>147033179575.30887</v>
      </c>
      <c r="AI184">
        <v>141172976571.42383</v>
      </c>
      <c r="AJ184">
        <v>135173036196.66016</v>
      </c>
      <c r="AK184">
        <v>129077087987.17188</v>
      </c>
      <c r="AL184">
        <v>123065429334.50781</v>
      </c>
      <c r="AM184">
        <v>117094925213.25781</v>
      </c>
      <c r="AN184">
        <v>111037578187.05859</v>
      </c>
      <c r="AO184">
        <v>105013687745.79688</v>
      </c>
      <c r="AP184">
        <v>99011346204.498047</v>
      </c>
      <c r="AQ184">
        <v>92987772218.779297</v>
      </c>
      <c r="AR184">
        <v>86956900522.423828</v>
      </c>
    </row>
    <row r="185" spans="1:44" x14ac:dyDescent="0.35">
      <c r="A185" t="s">
        <v>163</v>
      </c>
      <c r="B185" t="s">
        <v>50</v>
      </c>
      <c r="C185">
        <v>1057318198489086</v>
      </c>
      <c r="D185">
        <v>945297484452957</v>
      </c>
      <c r="E185">
        <v>1017090751792233.5</v>
      </c>
      <c r="F185">
        <v>1063853577253426.1</v>
      </c>
      <c r="G185">
        <v>1105729325909142.1</v>
      </c>
      <c r="H185">
        <v>1164170321117190.8</v>
      </c>
      <c r="I185">
        <v>1210604462244160.8</v>
      </c>
      <c r="J185">
        <v>1263180495209596.8</v>
      </c>
      <c r="K185">
        <v>1312281706601907.5</v>
      </c>
      <c r="L185">
        <v>1370470262755305.5</v>
      </c>
      <c r="M185">
        <v>1416136264019035.5</v>
      </c>
      <c r="N185">
        <v>1471059806904481.5</v>
      </c>
      <c r="O185">
        <v>1470026194257971</v>
      </c>
      <c r="P185">
        <v>1474946322682199.3</v>
      </c>
      <c r="Q185">
        <v>1472813841225148.3</v>
      </c>
      <c r="R185">
        <v>1476478086177563</v>
      </c>
      <c r="S185">
        <v>1475403792057519</v>
      </c>
      <c r="T185">
        <v>1473505505963240.3</v>
      </c>
      <c r="U185">
        <v>1473842102212007</v>
      </c>
      <c r="V185">
        <v>1477680640758037.5</v>
      </c>
      <c r="W185">
        <v>1487877880738523</v>
      </c>
      <c r="X185">
        <v>1497376497093004.8</v>
      </c>
      <c r="Y185">
        <v>1511065401627720</v>
      </c>
      <c r="Z185">
        <v>1525434541112105.8</v>
      </c>
      <c r="AA185">
        <v>1545863909675745</v>
      </c>
      <c r="AB185">
        <v>1578567363956657.3</v>
      </c>
      <c r="AC185">
        <v>1613523477453049.3</v>
      </c>
      <c r="AD185">
        <v>1654212027037671.5</v>
      </c>
      <c r="AE185">
        <v>1693437809456533</v>
      </c>
      <c r="AF185">
        <v>1740892917016931.5</v>
      </c>
      <c r="AG185">
        <v>1792128802878899.3</v>
      </c>
      <c r="AH185">
        <v>1857269909100225.5</v>
      </c>
      <c r="AI185">
        <v>1899030320362288</v>
      </c>
      <c r="AJ185">
        <v>1954820555931408</v>
      </c>
      <c r="AK185">
        <v>2009255539651664</v>
      </c>
      <c r="AL185">
        <v>2062042261697920</v>
      </c>
      <c r="AM185">
        <v>2112414694694128</v>
      </c>
      <c r="AN185">
        <v>2167709810796560</v>
      </c>
      <c r="AO185">
        <v>2219929871986160</v>
      </c>
      <c r="AP185">
        <v>2272375299895568</v>
      </c>
      <c r="AQ185">
        <v>2325348763920272</v>
      </c>
      <c r="AR185">
        <v>2378715776523936</v>
      </c>
    </row>
    <row r="186" spans="1:44" x14ac:dyDescent="0.35">
      <c r="A186" t="s">
        <v>163</v>
      </c>
      <c r="B186" t="s">
        <v>106</v>
      </c>
      <c r="C186">
        <v>632735669670134.13</v>
      </c>
      <c r="D186">
        <v>663650486720566.38</v>
      </c>
      <c r="E186">
        <v>693836091692801.25</v>
      </c>
      <c r="F186">
        <v>720876797167847.63</v>
      </c>
      <c r="G186">
        <v>746323886905589.75</v>
      </c>
      <c r="H186">
        <v>752029234701967.13</v>
      </c>
      <c r="I186">
        <v>776721086073678.5</v>
      </c>
      <c r="J186">
        <v>803997327665738.75</v>
      </c>
      <c r="K186">
        <v>826446867966464.38</v>
      </c>
      <c r="L186">
        <v>852656277896095.25</v>
      </c>
      <c r="M186">
        <v>874552937776693</v>
      </c>
      <c r="N186">
        <v>903221608870481.13</v>
      </c>
      <c r="O186">
        <v>884866685686742.88</v>
      </c>
      <c r="P186">
        <v>868786436753743.13</v>
      </c>
      <c r="Q186">
        <v>851261657553661.38</v>
      </c>
      <c r="R186">
        <v>836802125969388.13</v>
      </c>
      <c r="S186">
        <v>822355089348478.75</v>
      </c>
      <c r="T186">
        <v>807198716146761.38</v>
      </c>
      <c r="U186">
        <v>774559498543268.88</v>
      </c>
      <c r="V186">
        <v>765668133497852</v>
      </c>
      <c r="W186">
        <v>758160625526882.5</v>
      </c>
      <c r="X186">
        <v>749478365625068.88</v>
      </c>
      <c r="Y186">
        <v>738230297050405.13</v>
      </c>
      <c r="Z186">
        <v>724115555235039.63</v>
      </c>
      <c r="AA186">
        <v>711985550391878</v>
      </c>
      <c r="AB186">
        <v>702349765728852.5</v>
      </c>
      <c r="AC186">
        <v>693587738634043.63</v>
      </c>
      <c r="AD186">
        <v>686369893577944.5</v>
      </c>
      <c r="AE186">
        <v>677048750399755.25</v>
      </c>
      <c r="AF186">
        <v>651501244300848.5</v>
      </c>
      <c r="AG186">
        <v>645964912559752.13</v>
      </c>
      <c r="AH186">
        <v>641478492493977.5</v>
      </c>
      <c r="AI186">
        <v>624212666664076</v>
      </c>
      <c r="AJ186">
        <v>613332737500212</v>
      </c>
      <c r="AK186">
        <v>605871232854684</v>
      </c>
      <c r="AL186">
        <v>593672074093372</v>
      </c>
      <c r="AM186">
        <v>581527159538080</v>
      </c>
      <c r="AN186">
        <v>572213670832436</v>
      </c>
      <c r="AO186">
        <v>561348712968108</v>
      </c>
      <c r="AP186">
        <v>549775537147108</v>
      </c>
      <c r="AQ186">
        <v>539315974777068</v>
      </c>
      <c r="AR186">
        <v>528778060090352</v>
      </c>
    </row>
    <row r="187" spans="1:44" x14ac:dyDescent="0.35">
      <c r="A187" t="s">
        <v>163</v>
      </c>
      <c r="B187" t="s">
        <v>108</v>
      </c>
      <c r="C187">
        <v>1935666615894.8831</v>
      </c>
      <c r="D187">
        <v>2147981977326.0068</v>
      </c>
      <c r="E187">
        <v>2292001803867.2778</v>
      </c>
      <c r="F187">
        <v>2423203994778.0425</v>
      </c>
      <c r="G187">
        <v>2541871976837.5991</v>
      </c>
      <c r="H187">
        <v>2663907166471.248</v>
      </c>
      <c r="I187">
        <v>2754217181691.6548</v>
      </c>
      <c r="J187">
        <v>2836762268765.4673</v>
      </c>
      <c r="K187">
        <v>2883025992257.5415</v>
      </c>
      <c r="L187">
        <v>2921087751416.0205</v>
      </c>
      <c r="M187">
        <v>2921343812793.7319</v>
      </c>
      <c r="N187">
        <v>2919301566401.9297</v>
      </c>
      <c r="O187">
        <v>2869492042518.7324</v>
      </c>
      <c r="P187">
        <v>2819514638296.2915</v>
      </c>
      <c r="Q187">
        <v>2759269113650.8901</v>
      </c>
      <c r="R187">
        <v>2705237627589.6528</v>
      </c>
      <c r="S187">
        <v>2649240869794.2485</v>
      </c>
      <c r="T187">
        <v>2590537293097.0854</v>
      </c>
      <c r="U187">
        <v>2543958010877.7109</v>
      </c>
      <c r="V187">
        <v>2507548547903.1611</v>
      </c>
      <c r="W187">
        <v>2478568877987.105</v>
      </c>
      <c r="X187">
        <v>2449312269084.7988</v>
      </c>
      <c r="Y187">
        <v>2341196395926.7666</v>
      </c>
      <c r="Z187">
        <v>2218412909863.3643</v>
      </c>
      <c r="AA187">
        <v>2096083679325.0801</v>
      </c>
      <c r="AB187">
        <v>1974850444542.052</v>
      </c>
      <c r="AC187">
        <v>1849357379502.293</v>
      </c>
      <c r="AD187">
        <v>1721002221671.9209</v>
      </c>
      <c r="AE187">
        <v>1580801156326.1985</v>
      </c>
      <c r="AF187">
        <v>1442310077068.719</v>
      </c>
      <c r="AG187">
        <v>1298819500290.2583</v>
      </c>
      <c r="AH187">
        <v>1152390726200.8782</v>
      </c>
      <c r="AI187">
        <v>1013303342218.1875</v>
      </c>
      <c r="AJ187">
        <v>870050466695.6875</v>
      </c>
      <c r="AK187">
        <v>726364208849.3125</v>
      </c>
      <c r="AL187">
        <v>584010396134.75</v>
      </c>
      <c r="AM187">
        <v>442113889969.375</v>
      </c>
      <c r="AN187">
        <v>298642768255.8125</v>
      </c>
      <c r="AO187">
        <v>156116631253.125</v>
      </c>
      <c r="AP187">
        <v>13690743971.125</v>
      </c>
      <c r="AQ187">
        <v>-129076082996.25</v>
      </c>
      <c r="AR187">
        <v>-271902000974.1875</v>
      </c>
    </row>
    <row r="188" spans="1:44" x14ac:dyDescent="0.35">
      <c r="A188" t="s">
        <v>163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5">
      <c r="A189" t="s">
        <v>163</v>
      </c>
      <c r="B189" t="s">
        <v>112</v>
      </c>
      <c r="C189">
        <v>800580201792451.13</v>
      </c>
      <c r="D189">
        <v>859928316138730.13</v>
      </c>
      <c r="E189">
        <v>908696058981794.25</v>
      </c>
      <c r="F189">
        <v>953391160956834.13</v>
      </c>
      <c r="G189">
        <v>996022124313156.75</v>
      </c>
      <c r="H189">
        <v>1044354117583550.9</v>
      </c>
      <c r="I189">
        <v>1085920466746334.8</v>
      </c>
      <c r="J189">
        <v>1131219837778600.3</v>
      </c>
      <c r="K189">
        <v>1169782516917611</v>
      </c>
      <c r="L189">
        <v>1213634808196715.8</v>
      </c>
      <c r="M189">
        <v>1251204462594525.3</v>
      </c>
      <c r="N189">
        <v>1298191111887436.8</v>
      </c>
      <c r="O189">
        <v>1285756403384977.3</v>
      </c>
      <c r="P189">
        <v>1273266914018312.5</v>
      </c>
      <c r="Q189">
        <v>1255308601631867.5</v>
      </c>
      <c r="R189">
        <v>1238504173818547.3</v>
      </c>
      <c r="S189">
        <v>1218321864820987.3</v>
      </c>
      <c r="T189">
        <v>1193626248903521</v>
      </c>
      <c r="U189">
        <v>1170534964563818.8</v>
      </c>
      <c r="V189">
        <v>1147475351517482.3</v>
      </c>
      <c r="W189">
        <v>1122548153681902.5</v>
      </c>
      <c r="X189">
        <v>1091738629747510.4</v>
      </c>
      <c r="Y189">
        <v>1072172332838011.1</v>
      </c>
      <c r="Z189">
        <v>1043897876581151.6</v>
      </c>
      <c r="AA189">
        <v>1013646355066531.9</v>
      </c>
      <c r="AB189">
        <v>981732585176907.88</v>
      </c>
      <c r="AC189">
        <v>945432967267231.13</v>
      </c>
      <c r="AD189">
        <v>905239616216864.75</v>
      </c>
      <c r="AE189">
        <v>856050575537559.5</v>
      </c>
      <c r="AF189">
        <v>804678029972964.25</v>
      </c>
      <c r="AG189">
        <v>747073320164594.13</v>
      </c>
      <c r="AH189">
        <v>683814860489157.75</v>
      </c>
      <c r="AI189">
        <v>633823250427712</v>
      </c>
      <c r="AJ189">
        <v>575492661407344</v>
      </c>
      <c r="AK189">
        <v>517490182431920</v>
      </c>
      <c r="AL189">
        <v>461292312619984</v>
      </c>
      <c r="AM189">
        <v>405969204354960</v>
      </c>
      <c r="AN189">
        <v>347840989968528</v>
      </c>
      <c r="AO189">
        <v>291569773870160</v>
      </c>
      <c r="AP189">
        <v>235244850716608</v>
      </c>
      <c r="AQ189">
        <v>178435120018592</v>
      </c>
      <c r="AR189">
        <v>121512695408384</v>
      </c>
    </row>
    <row r="190" spans="1:44" x14ac:dyDescent="0.35">
      <c r="A190" t="s">
        <v>163</v>
      </c>
      <c r="B190" t="s">
        <v>59</v>
      </c>
      <c r="C190">
        <v>5952970587720.0752</v>
      </c>
      <c r="D190">
        <v>5788000866130.5537</v>
      </c>
      <c r="E190">
        <v>5673546537405.2559</v>
      </c>
      <c r="F190">
        <v>5602129905943.7686</v>
      </c>
      <c r="G190">
        <v>5529254087344.4463</v>
      </c>
      <c r="H190">
        <v>5402743188880.4492</v>
      </c>
      <c r="I190">
        <v>5314487326561.1279</v>
      </c>
      <c r="J190">
        <v>5154914937625.3633</v>
      </c>
      <c r="K190">
        <v>5040864859368.8564</v>
      </c>
      <c r="L190">
        <v>4854827902695.667</v>
      </c>
      <c r="M190">
        <v>4733367164751.8477</v>
      </c>
      <c r="N190">
        <v>4547943315437.707</v>
      </c>
      <c r="O190">
        <v>4422316991702.7412</v>
      </c>
      <c r="P190">
        <v>4292673448317.6284</v>
      </c>
      <c r="Q190">
        <v>4165638823731.7607</v>
      </c>
      <c r="R190">
        <v>4008411804150.5132</v>
      </c>
      <c r="S190">
        <v>3874304712007.0298</v>
      </c>
      <c r="T190">
        <v>3771382054518.9883</v>
      </c>
      <c r="U190">
        <v>3658405220405.5405</v>
      </c>
      <c r="V190">
        <v>3484700336484.3604</v>
      </c>
      <c r="W190">
        <v>3302762995270.667</v>
      </c>
      <c r="X190">
        <v>3150314799361.4829</v>
      </c>
      <c r="Y190">
        <v>3047206737163.5078</v>
      </c>
      <c r="Z190">
        <v>3027841746185.0322</v>
      </c>
      <c r="AA190">
        <v>2991742632170.3535</v>
      </c>
      <c r="AB190">
        <v>2927685791016.3418</v>
      </c>
      <c r="AC190">
        <v>2874198639479.8564</v>
      </c>
      <c r="AD190">
        <v>2820194088957.168</v>
      </c>
      <c r="AE190">
        <v>2832347054134.5068</v>
      </c>
      <c r="AF190">
        <v>2853551591963.4771</v>
      </c>
      <c r="AG190">
        <v>2869196334562.9888</v>
      </c>
      <c r="AH190">
        <v>2892106814175.1528</v>
      </c>
      <c r="AI190">
        <v>2907681596017.9961</v>
      </c>
      <c r="AJ190">
        <v>2927743969964.4141</v>
      </c>
      <c r="AK190">
        <v>2946117066573.8672</v>
      </c>
      <c r="AL190">
        <v>2965412742202.1875</v>
      </c>
      <c r="AM190">
        <v>2983326635769.707</v>
      </c>
      <c r="AN190">
        <v>3002744057627.9922</v>
      </c>
      <c r="AO190">
        <v>3021231817784.5313</v>
      </c>
      <c r="AP190">
        <v>3040034709345.7969</v>
      </c>
      <c r="AQ190">
        <v>3058694727436.6641</v>
      </c>
      <c r="AR190">
        <v>3077614440108.4531</v>
      </c>
    </row>
    <row r="191" spans="1:44" x14ac:dyDescent="0.35">
      <c r="A191" t="s">
        <v>163</v>
      </c>
      <c r="B191" t="s">
        <v>84</v>
      </c>
      <c r="C191">
        <v>81929501186990.266</v>
      </c>
      <c r="D191">
        <v>82504510642322.234</v>
      </c>
      <c r="E191">
        <v>85715303274702.797</v>
      </c>
      <c r="F191">
        <v>88936958500116.219</v>
      </c>
      <c r="G191">
        <v>92370258795322.078</v>
      </c>
      <c r="H191">
        <v>96736477015365.953</v>
      </c>
      <c r="I191">
        <v>100881915866443.25</v>
      </c>
      <c r="J191">
        <v>105783423174930.28</v>
      </c>
      <c r="K191">
        <v>110465404141723.16</v>
      </c>
      <c r="L191">
        <v>116062302812806.55</v>
      </c>
      <c r="M191">
        <v>121479565843525.09</v>
      </c>
      <c r="N191">
        <v>128248972948967.95</v>
      </c>
      <c r="O191">
        <v>129661633163139.14</v>
      </c>
      <c r="P191">
        <v>131052059150281.38</v>
      </c>
      <c r="Q191">
        <v>131831411618236.34</v>
      </c>
      <c r="R191">
        <v>132659784283170.41</v>
      </c>
      <c r="S191">
        <v>133040088859100.45</v>
      </c>
      <c r="T191">
        <v>132821575653670.61</v>
      </c>
      <c r="U191">
        <v>132673337112482.81</v>
      </c>
      <c r="V191">
        <v>132435621463144.41</v>
      </c>
      <c r="W191">
        <v>131906711743961.23</v>
      </c>
      <c r="X191">
        <v>130627009314454.14</v>
      </c>
      <c r="Y191">
        <v>130275725770653.58</v>
      </c>
      <c r="Z191">
        <v>129126952132651.72</v>
      </c>
      <c r="AA191">
        <v>128044719455507.13</v>
      </c>
      <c r="AB191">
        <v>127134582593237.89</v>
      </c>
      <c r="AC191">
        <v>126110158757993.42</v>
      </c>
      <c r="AD191">
        <v>125091084015388.53</v>
      </c>
      <c r="AE191">
        <v>123403811778034.66</v>
      </c>
      <c r="AF191">
        <v>122035353503161.59</v>
      </c>
      <c r="AG191">
        <v>120430110073825.34</v>
      </c>
      <c r="AH191">
        <v>118665920510335.05</v>
      </c>
      <c r="AI191">
        <v>117178047361854</v>
      </c>
      <c r="AJ191">
        <v>115596360097886</v>
      </c>
      <c r="AK191">
        <v>113942143452655.5</v>
      </c>
      <c r="AL191">
        <v>112348868202874.5</v>
      </c>
      <c r="AM191">
        <v>110785265367885.5</v>
      </c>
      <c r="AN191">
        <v>109160220131746</v>
      </c>
      <c r="AO191">
        <v>107557824045494.5</v>
      </c>
      <c r="AP191">
        <v>105971678174496</v>
      </c>
      <c r="AQ191">
        <v>104370224770755</v>
      </c>
      <c r="AR191">
        <v>102763455552622.5</v>
      </c>
    </row>
    <row r="192" spans="1:44" x14ac:dyDescent="0.35">
      <c r="A192" t="s">
        <v>163</v>
      </c>
      <c r="B192" t="s">
        <v>116</v>
      </c>
      <c r="C192">
        <v>550203325208.95667</v>
      </c>
      <c r="D192">
        <v>551026671158.29089</v>
      </c>
      <c r="E192">
        <v>572729010192.09546</v>
      </c>
      <c r="F192">
        <v>591717742946.31409</v>
      </c>
      <c r="G192">
        <v>609491973707.10645</v>
      </c>
      <c r="H192">
        <v>630927424171.23267</v>
      </c>
      <c r="I192">
        <v>648579528232.89038</v>
      </c>
      <c r="J192">
        <v>668903833127.44446</v>
      </c>
      <c r="K192">
        <v>685809695386.2207</v>
      </c>
      <c r="L192">
        <v>706494573134.28442</v>
      </c>
      <c r="M192">
        <v>724304377876.74292</v>
      </c>
      <c r="N192">
        <v>748449698488.27173</v>
      </c>
      <c r="O192">
        <v>747484081183.09717</v>
      </c>
      <c r="P192">
        <v>746337918350.85645</v>
      </c>
      <c r="Q192">
        <v>741679910436.92078</v>
      </c>
      <c r="R192">
        <v>737266731337.2146</v>
      </c>
      <c r="S192">
        <v>730311201350.85803</v>
      </c>
      <c r="T192">
        <v>720032235504.11633</v>
      </c>
      <c r="U192">
        <v>710074485942.21008</v>
      </c>
      <c r="V192">
        <v>699517929967.5708</v>
      </c>
      <c r="W192">
        <v>687268243205.7063</v>
      </c>
      <c r="X192">
        <v>670967168286.6073</v>
      </c>
      <c r="Y192">
        <v>657591399276.39368</v>
      </c>
      <c r="Z192">
        <v>640023935807.62048</v>
      </c>
      <c r="AA192">
        <v>622688423591.03162</v>
      </c>
      <c r="AB192">
        <v>606074472650.93188</v>
      </c>
      <c r="AC192">
        <v>588799053247.23328</v>
      </c>
      <c r="AD192">
        <v>571443782664.41235</v>
      </c>
      <c r="AE192">
        <v>550994509585.30005</v>
      </c>
      <c r="AF192">
        <v>531949717819.50665</v>
      </c>
      <c r="AG192">
        <v>511816321717.45428</v>
      </c>
      <c r="AH192">
        <v>490941294514.16705</v>
      </c>
      <c r="AI192">
        <v>471374176009.67188</v>
      </c>
      <c r="AJ192">
        <v>451340476792.23438</v>
      </c>
      <c r="AK192">
        <v>430986209041.91406</v>
      </c>
      <c r="AL192">
        <v>410913382693.1875</v>
      </c>
      <c r="AM192">
        <v>390977970627.32031</v>
      </c>
      <c r="AN192">
        <v>370752591573.74219</v>
      </c>
      <c r="AO192">
        <v>350638923490.20313</v>
      </c>
      <c r="AP192">
        <v>330597206818.41406</v>
      </c>
      <c r="AQ192">
        <v>310484595374.57031</v>
      </c>
      <c r="AR192">
        <v>290347616998.60156</v>
      </c>
    </row>
    <row r="193" spans="1:44" x14ac:dyDescent="0.35">
      <c r="A193" t="s">
        <v>163</v>
      </c>
      <c r="B193" t="s">
        <v>118</v>
      </c>
      <c r="C193">
        <v>72615667286.461288</v>
      </c>
      <c r="D193">
        <v>72724332234.089157</v>
      </c>
      <c r="E193">
        <v>75588600329.921234</v>
      </c>
      <c r="F193">
        <v>78094727495.452621</v>
      </c>
      <c r="G193">
        <v>80440565057.79068</v>
      </c>
      <c r="H193">
        <v>83269609281.482468</v>
      </c>
      <c r="I193">
        <v>85599328599.264709</v>
      </c>
      <c r="J193">
        <v>88281724169.104324</v>
      </c>
      <c r="K193">
        <v>90512954721.024033</v>
      </c>
      <c r="L193">
        <v>93242938586.250717</v>
      </c>
      <c r="M193">
        <v>95593471191.854385</v>
      </c>
      <c r="N193">
        <v>98780163252.259186</v>
      </c>
      <c r="O193">
        <v>98652721374.4189</v>
      </c>
      <c r="P193">
        <v>98501451152.904877</v>
      </c>
      <c r="Q193">
        <v>97886688687.106293</v>
      </c>
      <c r="R193">
        <v>97304238653.642548</v>
      </c>
      <c r="S193">
        <v>96386249924.478729</v>
      </c>
      <c r="T193">
        <v>95029635142.675247</v>
      </c>
      <c r="U193">
        <v>93715414388.311996</v>
      </c>
      <c r="V193">
        <v>92322163345.973816</v>
      </c>
      <c r="W193">
        <v>90705453418.011978</v>
      </c>
      <c r="X193">
        <v>88554042514.983688</v>
      </c>
      <c r="Y193">
        <v>86788712594.853958</v>
      </c>
      <c r="Z193">
        <v>84470164116.741745</v>
      </c>
      <c r="AA193">
        <v>82182228494.247787</v>
      </c>
      <c r="AB193">
        <v>79989524309.26001</v>
      </c>
      <c r="AC193">
        <v>77709519717.908905</v>
      </c>
      <c r="AD193">
        <v>75418976392.257416</v>
      </c>
      <c r="AE193">
        <v>72720087559.481171</v>
      </c>
      <c r="AF193">
        <v>70206561742.675949</v>
      </c>
      <c r="AG193">
        <v>67549362257.125893</v>
      </c>
      <c r="AH193">
        <v>64794282524.712349</v>
      </c>
      <c r="AI193">
        <v>62211820184.017578</v>
      </c>
      <c r="AJ193">
        <v>59567778662.93457</v>
      </c>
      <c r="AK193">
        <v>56881428604.515625</v>
      </c>
      <c r="AL193">
        <v>54232223096.561523</v>
      </c>
      <c r="AM193">
        <v>51601153483.806641</v>
      </c>
      <c r="AN193">
        <v>48931814116.329102</v>
      </c>
      <c r="AO193">
        <v>46277218328.652344</v>
      </c>
      <c r="AP193">
        <v>43632118666.384766</v>
      </c>
      <c r="AQ193">
        <v>40977662333.694336</v>
      </c>
      <c r="AR193">
        <v>38319990060.722656</v>
      </c>
    </row>
    <row r="194" spans="1:44" x14ac:dyDescent="0.35">
      <c r="A194" t="s">
        <v>163</v>
      </c>
      <c r="B194" t="s">
        <v>120</v>
      </c>
      <c r="C194">
        <v>985897328927.72437</v>
      </c>
      <c r="D194">
        <v>987372664562.82581</v>
      </c>
      <c r="E194">
        <v>1026260612171.6229</v>
      </c>
      <c r="F194">
        <v>1060286107919.03</v>
      </c>
      <c r="G194">
        <v>1092135364053.8506</v>
      </c>
      <c r="H194">
        <v>1130545079860.1274</v>
      </c>
      <c r="I194">
        <v>1162175499828.4785</v>
      </c>
      <c r="J194">
        <v>1198594178142.0703</v>
      </c>
      <c r="K194">
        <v>1228887423712.3647</v>
      </c>
      <c r="L194">
        <v>1265952204651.7888</v>
      </c>
      <c r="M194">
        <v>1297865205027.8691</v>
      </c>
      <c r="N194">
        <v>1341130678001.8269</v>
      </c>
      <c r="O194">
        <v>1339400409429.6108</v>
      </c>
      <c r="P194">
        <v>1337346625268.2859</v>
      </c>
      <c r="Q194">
        <v>1329000042559.5588</v>
      </c>
      <c r="R194">
        <v>1321092163259.0703</v>
      </c>
      <c r="S194">
        <v>1308628700897.7307</v>
      </c>
      <c r="T194">
        <v>1290210046360.1682</v>
      </c>
      <c r="U194">
        <v>1272366972272.0825</v>
      </c>
      <c r="V194">
        <v>1253450910043.4141</v>
      </c>
      <c r="W194">
        <v>1231500963713.7783</v>
      </c>
      <c r="X194">
        <v>1202291423376.5095</v>
      </c>
      <c r="Y194">
        <v>1178323674845.5173</v>
      </c>
      <c r="Z194">
        <v>1146844920508.0708</v>
      </c>
      <c r="AA194">
        <v>1115781794556.5181</v>
      </c>
      <c r="AB194">
        <v>1086011618506.4917</v>
      </c>
      <c r="AC194">
        <v>1055056171554.6864</v>
      </c>
      <c r="AD194">
        <v>1023957641017.9567</v>
      </c>
      <c r="AE194">
        <v>987315034942.18689</v>
      </c>
      <c r="AF194">
        <v>953189088275.56213</v>
      </c>
      <c r="AG194">
        <v>917112495260.20947</v>
      </c>
      <c r="AH194">
        <v>879706989662.44092</v>
      </c>
      <c r="AI194">
        <v>844645097113.76563</v>
      </c>
      <c r="AJ194">
        <v>808747148769.84375</v>
      </c>
      <c r="AK194">
        <v>772274780669</v>
      </c>
      <c r="AL194">
        <v>736306721272.53125</v>
      </c>
      <c r="AM194">
        <v>700584891530.14063</v>
      </c>
      <c r="AN194">
        <v>664343476271.6875</v>
      </c>
      <c r="AO194">
        <v>628302233462.09375</v>
      </c>
      <c r="AP194">
        <v>592389918816.70313</v>
      </c>
      <c r="AQ194">
        <v>556350569376.71875</v>
      </c>
      <c r="AR194">
        <v>520267557362.92188</v>
      </c>
    </row>
    <row r="195" spans="1:44" x14ac:dyDescent="0.35">
      <c r="A195" t="s">
        <v>163</v>
      </c>
      <c r="B195" t="s">
        <v>122</v>
      </c>
      <c r="C195">
        <v>1787462579359.0469</v>
      </c>
      <c r="D195">
        <v>1790137408839.1174</v>
      </c>
      <c r="E195">
        <v>1860642469659.5994</v>
      </c>
      <c r="F195">
        <v>1922331753734.2183</v>
      </c>
      <c r="G195">
        <v>1980075447576.3857</v>
      </c>
      <c r="H195">
        <v>2049713459236.4907</v>
      </c>
      <c r="I195">
        <v>2107060396289.5923</v>
      </c>
      <c r="J195">
        <v>2173088594931.7981</v>
      </c>
      <c r="K195">
        <v>2228011193132.8989</v>
      </c>
      <c r="L195">
        <v>2295210795969.248</v>
      </c>
      <c r="M195">
        <v>2353070060107.1846</v>
      </c>
      <c r="N195">
        <v>2431511710824.8413</v>
      </c>
      <c r="O195">
        <v>2428374679985.6958</v>
      </c>
      <c r="P195">
        <v>2424651105302.2739</v>
      </c>
      <c r="Q195">
        <v>2409518490759.5391</v>
      </c>
      <c r="R195">
        <v>2395181259166.5854</v>
      </c>
      <c r="S195">
        <v>2372584613525.6299</v>
      </c>
      <c r="T195">
        <v>2339191018896.6216</v>
      </c>
      <c r="U195">
        <v>2306840969558.4492</v>
      </c>
      <c r="V195">
        <v>2272545559285.5098</v>
      </c>
      <c r="W195">
        <v>2232749622597.2183</v>
      </c>
      <c r="X195">
        <v>2179791815753.4448</v>
      </c>
      <c r="Y195">
        <v>2136337540796.4053</v>
      </c>
      <c r="Z195">
        <v>2079265578258.2581</v>
      </c>
      <c r="AA195">
        <v>2022947162935.3296</v>
      </c>
      <c r="AB195">
        <v>1968972906074.0918</v>
      </c>
      <c r="AC195">
        <v>1912849716133.1421</v>
      </c>
      <c r="AD195">
        <v>1856467111194.0283</v>
      </c>
      <c r="AE195">
        <v>1790032924541.075</v>
      </c>
      <c r="AF195">
        <v>1728161519819.7156</v>
      </c>
      <c r="AG195">
        <v>1662753532483.0991</v>
      </c>
      <c r="AH195">
        <v>1594936185223.6887</v>
      </c>
      <c r="AI195">
        <v>1531367881452.7344</v>
      </c>
      <c r="AJ195">
        <v>1466283782472.25</v>
      </c>
      <c r="AK195">
        <v>1400158242572.7188</v>
      </c>
      <c r="AL195">
        <v>1334947030069.2344</v>
      </c>
      <c r="AM195">
        <v>1270182239601.4375</v>
      </c>
      <c r="AN195">
        <v>1204475424401.9844</v>
      </c>
      <c r="AO195">
        <v>1139131528090</v>
      </c>
      <c r="AP195">
        <v>1074021382557.2656</v>
      </c>
      <c r="AQ195">
        <v>1008680918983.375</v>
      </c>
      <c r="AR195">
        <v>943261293802.5625</v>
      </c>
    </row>
    <row r="196" spans="1:44" x14ac:dyDescent="0.35">
      <c r="A196" t="s">
        <v>163</v>
      </c>
      <c r="B196" t="s">
        <v>124</v>
      </c>
      <c r="C196">
        <v>756878685947.34644</v>
      </c>
      <c r="D196">
        <v>758011309055.31384</v>
      </c>
      <c r="E196">
        <v>787865795746.48669</v>
      </c>
      <c r="F196">
        <v>813987351971.83325</v>
      </c>
      <c r="G196">
        <v>838438197333.12598</v>
      </c>
      <c r="H196">
        <v>867925542895.45178</v>
      </c>
      <c r="I196">
        <v>892208386553.87439</v>
      </c>
      <c r="J196">
        <v>920167201916.43347</v>
      </c>
      <c r="K196">
        <v>943423489592.21216</v>
      </c>
      <c r="L196">
        <v>971878321418.22876</v>
      </c>
      <c r="M196">
        <v>996378103576.63611</v>
      </c>
      <c r="N196">
        <v>1029593240052.3939</v>
      </c>
      <c r="O196">
        <v>1028264903556.4432</v>
      </c>
      <c r="P196">
        <v>1026688202401.4318</v>
      </c>
      <c r="Q196">
        <v>1020280485930.9926</v>
      </c>
      <c r="R196">
        <v>1014209564428.3512</v>
      </c>
      <c r="S196">
        <v>1004641297289.759</v>
      </c>
      <c r="T196">
        <v>990501197064.03833</v>
      </c>
      <c r="U196">
        <v>976802973047.40601</v>
      </c>
      <c r="V196">
        <v>962281010259.95801</v>
      </c>
      <c r="W196">
        <v>945429918318.50989</v>
      </c>
      <c r="X196">
        <v>923005596983.09949</v>
      </c>
      <c r="Y196">
        <v>904605427430.97803</v>
      </c>
      <c r="Z196">
        <v>880439018293.73145</v>
      </c>
      <c r="AA196">
        <v>856591689305.42908</v>
      </c>
      <c r="AB196">
        <v>833736964915.74866</v>
      </c>
      <c r="AC196">
        <v>809972301675.12781</v>
      </c>
      <c r="AD196">
        <v>786097792396.2218</v>
      </c>
      <c r="AE196">
        <v>757967066485.36182</v>
      </c>
      <c r="AF196">
        <v>731768393548.66125</v>
      </c>
      <c r="AG196">
        <v>704072198910.81262</v>
      </c>
      <c r="AH196">
        <v>675355790930.65601</v>
      </c>
      <c r="AI196">
        <v>648438587302.64063</v>
      </c>
      <c r="AJ196">
        <v>620879539140.58594</v>
      </c>
      <c r="AK196">
        <v>592879505839.375</v>
      </c>
      <c r="AL196">
        <v>565266633044.92969</v>
      </c>
      <c r="AM196">
        <v>537842792081.22656</v>
      </c>
      <c r="AN196">
        <v>510020062520.20313</v>
      </c>
      <c r="AO196">
        <v>482351006425.59375</v>
      </c>
      <c r="AP196">
        <v>454780929176.57813</v>
      </c>
      <c r="AQ196">
        <v>427113326632</v>
      </c>
      <c r="AR196">
        <v>399412204094.49219</v>
      </c>
    </row>
    <row r="197" spans="1:44" x14ac:dyDescent="0.35">
      <c r="A197" t="s">
        <v>163</v>
      </c>
      <c r="B197" t="s">
        <v>126</v>
      </c>
      <c r="C197">
        <v>170367527095.15915</v>
      </c>
      <c r="D197">
        <v>170622471779.97836</v>
      </c>
      <c r="E197">
        <v>177342485389.43054</v>
      </c>
      <c r="F197">
        <v>183222245277.79266</v>
      </c>
      <c r="G197">
        <v>188725941097.12424</v>
      </c>
      <c r="H197">
        <v>195363314083.47803</v>
      </c>
      <c r="I197">
        <v>200829194021.35175</v>
      </c>
      <c r="J197">
        <v>207122506704.43701</v>
      </c>
      <c r="K197">
        <v>212357316845.47943</v>
      </c>
      <c r="L197">
        <v>218762278990.81894</v>
      </c>
      <c r="M197">
        <v>224276990103.966</v>
      </c>
      <c r="N197">
        <v>231753459937.99271</v>
      </c>
      <c r="O197">
        <v>231454461686.13666</v>
      </c>
      <c r="P197">
        <v>231099558474.12305</v>
      </c>
      <c r="Q197">
        <v>229657231150.51862</v>
      </c>
      <c r="R197">
        <v>228290713764.31522</v>
      </c>
      <c r="S197">
        <v>226136970976.66165</v>
      </c>
      <c r="T197">
        <v>222954143988.58432</v>
      </c>
      <c r="U197">
        <v>219870779911.03979</v>
      </c>
      <c r="V197">
        <v>216601998619.40021</v>
      </c>
      <c r="W197">
        <v>212808948403.79745</v>
      </c>
      <c r="X197">
        <v>207761407439.00027</v>
      </c>
      <c r="Y197">
        <v>203619671857.15747</v>
      </c>
      <c r="Z197">
        <v>198180000427.74033</v>
      </c>
      <c r="AA197">
        <v>192812151467.27371</v>
      </c>
      <c r="AB197">
        <v>187667730110.18698</v>
      </c>
      <c r="AC197">
        <v>182318488568.94019</v>
      </c>
      <c r="AD197">
        <v>176944521535.68091</v>
      </c>
      <c r="AE197">
        <v>170612513120.32129</v>
      </c>
      <c r="AF197">
        <v>164715394857.81674</v>
      </c>
      <c r="AG197">
        <v>158481196064.79544</v>
      </c>
      <c r="AH197">
        <v>152017355154.1329</v>
      </c>
      <c r="AI197">
        <v>145958501200.96289</v>
      </c>
      <c r="AJ197">
        <v>139755173016.88477</v>
      </c>
      <c r="AK197">
        <v>133452582495.20898</v>
      </c>
      <c r="AL197">
        <v>127237138803.46875</v>
      </c>
      <c r="AM197">
        <v>121064244712.00586</v>
      </c>
      <c r="AN197">
        <v>114801563888.30664</v>
      </c>
      <c r="AO197">
        <v>108573473771.06641</v>
      </c>
      <c r="AP197">
        <v>102367663024.97656</v>
      </c>
      <c r="AQ197">
        <v>96139900090.587891</v>
      </c>
      <c r="AR197">
        <v>89904592065.539063</v>
      </c>
    </row>
    <row r="198" spans="1:44" x14ac:dyDescent="0.35">
      <c r="A198" t="s">
        <v>163</v>
      </c>
      <c r="B198" t="s">
        <v>128</v>
      </c>
      <c r="C198">
        <v>3368249797979.7041</v>
      </c>
      <c r="D198">
        <v>3373290179781.2119</v>
      </c>
      <c r="E198">
        <v>3506148153764.8076</v>
      </c>
      <c r="F198">
        <v>3622393898442.918</v>
      </c>
      <c r="G198">
        <v>3731204671526.752</v>
      </c>
      <c r="H198">
        <v>3862428799748.7627</v>
      </c>
      <c r="I198">
        <v>3970491934258.2002</v>
      </c>
      <c r="J198">
        <v>4094913821074.6074</v>
      </c>
      <c r="K198">
        <v>4198408592059.8066</v>
      </c>
      <c r="L198">
        <v>4325037843654.5527</v>
      </c>
      <c r="M198">
        <v>4434066394514.4766</v>
      </c>
      <c r="N198">
        <v>4581879880085.5615</v>
      </c>
      <c r="O198">
        <v>4575968537598.0469</v>
      </c>
      <c r="P198">
        <v>4568951926553.9736</v>
      </c>
      <c r="Q198">
        <v>4540436406025.0068</v>
      </c>
      <c r="R198">
        <v>4513419685242.0352</v>
      </c>
      <c r="S198">
        <v>4470839131112.3594</v>
      </c>
      <c r="T198">
        <v>4407913076233.3223</v>
      </c>
      <c r="U198">
        <v>4346953452011.7036</v>
      </c>
      <c r="V198">
        <v>4282328038278.6323</v>
      </c>
      <c r="W198">
        <v>4207337570081.6338</v>
      </c>
      <c r="X198">
        <v>4107545202810.3979</v>
      </c>
      <c r="Y198">
        <v>4025661053438.2266</v>
      </c>
      <c r="Z198">
        <v>3918116074030.4058</v>
      </c>
      <c r="AA198">
        <v>3811991060156.2627</v>
      </c>
      <c r="AB198">
        <v>3710283319883.3682</v>
      </c>
      <c r="AC198">
        <v>3604526183838.3911</v>
      </c>
      <c r="AD198">
        <v>3498280212656.2485</v>
      </c>
      <c r="AE198">
        <v>3373093292182.0898</v>
      </c>
      <c r="AF198">
        <v>3256504363910.2778</v>
      </c>
      <c r="AG198">
        <v>3133251187772.8408</v>
      </c>
      <c r="AH198">
        <v>3005457874030.8896</v>
      </c>
      <c r="AI198">
        <v>2885671351612.4688</v>
      </c>
      <c r="AJ198">
        <v>2763028502596.1563</v>
      </c>
      <c r="AK198">
        <v>2638423188347.9375</v>
      </c>
      <c r="AL198">
        <v>2515540809786.7188</v>
      </c>
      <c r="AM198">
        <v>2393499657749</v>
      </c>
      <c r="AN198">
        <v>2269683377857.5625</v>
      </c>
      <c r="AO198">
        <v>2146550973244.6563</v>
      </c>
      <c r="AP198">
        <v>2023859042756.4688</v>
      </c>
      <c r="AQ198">
        <v>1900733106709.4375</v>
      </c>
      <c r="AR198">
        <v>1777458000509.375</v>
      </c>
    </row>
    <row r="199" spans="1:44" x14ac:dyDescent="0.35">
      <c r="A199" t="s">
        <v>163</v>
      </c>
      <c r="B199" t="s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5">
      <c r="A200" t="s">
        <v>163</v>
      </c>
      <c r="B200" t="s">
        <v>131</v>
      </c>
      <c r="C200">
        <v>5579497559.778758</v>
      </c>
      <c r="D200">
        <v>5601056511.9222689</v>
      </c>
      <c r="E200">
        <v>5655139671.1449776</v>
      </c>
      <c r="F200">
        <v>5688569823.335124</v>
      </c>
      <c r="G200">
        <v>5717668627.6106129</v>
      </c>
      <c r="H200">
        <v>5788034005.7688932</v>
      </c>
      <c r="I200">
        <v>5830741437.4501457</v>
      </c>
      <c r="J200">
        <v>5895068913.3471394</v>
      </c>
      <c r="K200">
        <v>5936705210.5378466</v>
      </c>
      <c r="L200">
        <v>6018539602.4664745</v>
      </c>
      <c r="M200">
        <v>6083314500.0708838</v>
      </c>
      <c r="N200">
        <v>6208529331.2982035</v>
      </c>
      <c r="O200">
        <v>6148157035.3689947</v>
      </c>
      <c r="P200">
        <v>6105960542.9260092</v>
      </c>
      <c r="Q200">
        <v>6055156640.8561506</v>
      </c>
      <c r="R200">
        <v>6026959847.2959785</v>
      </c>
      <c r="S200">
        <v>5999075266.4486418</v>
      </c>
      <c r="T200">
        <v>5958182244.8681116</v>
      </c>
      <c r="U200">
        <v>5941968255.0238476</v>
      </c>
      <c r="V200">
        <v>5943601752.2493086</v>
      </c>
      <c r="W200">
        <v>5954565907.664587</v>
      </c>
      <c r="X200">
        <v>5954489083.8816128</v>
      </c>
      <c r="Y200">
        <v>5964593684.9447365</v>
      </c>
      <c r="Z200">
        <v>5954836042.2637272</v>
      </c>
      <c r="AA200">
        <v>5964761200.7067194</v>
      </c>
      <c r="AB200">
        <v>5999801579.6576271</v>
      </c>
      <c r="AC200">
        <v>6047240459.4300146</v>
      </c>
      <c r="AD200">
        <v>6107456777.6037769</v>
      </c>
      <c r="AE200">
        <v>6154160287.9640169</v>
      </c>
      <c r="AF200">
        <v>6237017731.7839718</v>
      </c>
      <c r="AG200">
        <v>6330029965.4760723</v>
      </c>
      <c r="AH200">
        <v>6438869381.289402</v>
      </c>
      <c r="AI200">
        <v>6505115294.2884521</v>
      </c>
      <c r="AJ200">
        <v>6604167030.8066711</v>
      </c>
      <c r="AK200">
        <v>6695855058.7862549</v>
      </c>
      <c r="AL200">
        <v>6783891696.9706726</v>
      </c>
      <c r="AM200">
        <v>6869815011.1863708</v>
      </c>
      <c r="AN200">
        <v>6964506048.3956299</v>
      </c>
      <c r="AO200">
        <v>7052038365.502533</v>
      </c>
      <c r="AP200">
        <v>7141115525.6255493</v>
      </c>
      <c r="AQ200">
        <v>7231274633.0239563</v>
      </c>
      <c r="AR200">
        <v>7321608533.0183411</v>
      </c>
    </row>
    <row r="201" spans="1:44" x14ac:dyDescent="0.35">
      <c r="A201" t="s">
        <v>163</v>
      </c>
      <c r="B201" t="s">
        <v>80</v>
      </c>
      <c r="C201">
        <v>1079449654781255.4</v>
      </c>
      <c r="D201">
        <v>1070190125126910.6</v>
      </c>
      <c r="E201">
        <v>1068415753838815.8</v>
      </c>
      <c r="F201">
        <v>1062614655867692.5</v>
      </c>
      <c r="G201">
        <v>1055933697576995</v>
      </c>
      <c r="H201">
        <v>1056725734490884.1</v>
      </c>
      <c r="I201">
        <v>1052292527987727.4</v>
      </c>
      <c r="J201">
        <v>1053351138839216.4</v>
      </c>
      <c r="K201">
        <v>1050184279377563</v>
      </c>
      <c r="L201">
        <v>1053926666406700.1</v>
      </c>
      <c r="M201">
        <v>1046978658520710.3</v>
      </c>
      <c r="N201">
        <v>1057573222701364.8</v>
      </c>
      <c r="O201">
        <v>1037831315986500.9</v>
      </c>
      <c r="P201">
        <v>1021306972446406.4</v>
      </c>
      <c r="Q201">
        <v>1003477807472028.6</v>
      </c>
      <c r="R201">
        <v>989508625155253.75</v>
      </c>
      <c r="S201">
        <v>975668953994021.13</v>
      </c>
      <c r="T201">
        <v>960968970896747.75</v>
      </c>
      <c r="U201">
        <v>950299936664867.25</v>
      </c>
      <c r="V201">
        <v>942478304394492.38</v>
      </c>
      <c r="W201">
        <v>926753522686623.25</v>
      </c>
      <c r="X201">
        <v>918671281176544.13</v>
      </c>
      <c r="Y201">
        <v>913087254283907.63</v>
      </c>
      <c r="Z201">
        <v>904423177814597.75</v>
      </c>
      <c r="AA201">
        <v>898708914375750.25</v>
      </c>
      <c r="AB201">
        <v>896684336400213.75</v>
      </c>
      <c r="AC201">
        <v>896371707363995.25</v>
      </c>
      <c r="AD201">
        <v>898686288070842.13</v>
      </c>
      <c r="AE201">
        <v>898846234443972.13</v>
      </c>
      <c r="AF201">
        <v>904093525243490.5</v>
      </c>
      <c r="AG201">
        <v>901827708419431.75</v>
      </c>
      <c r="AH201">
        <v>910217700103508.13</v>
      </c>
      <c r="AI201">
        <v>910547580668486</v>
      </c>
      <c r="AJ201">
        <v>913964609968491</v>
      </c>
      <c r="AK201">
        <v>916668837390399</v>
      </c>
      <c r="AL201">
        <v>920674037652138</v>
      </c>
      <c r="AM201">
        <v>922524732702356</v>
      </c>
      <c r="AN201">
        <v>926075079201791</v>
      </c>
      <c r="AO201">
        <v>929004509516602</v>
      </c>
      <c r="AP201">
        <v>932011155033275</v>
      </c>
      <c r="AQ201">
        <v>934804106294188</v>
      </c>
      <c r="AR201">
        <v>938032363454187</v>
      </c>
    </row>
    <row r="202" spans="1:44" x14ac:dyDescent="0.35">
      <c r="A202" t="s">
        <v>187</v>
      </c>
      <c r="B202" t="s">
        <v>94</v>
      </c>
      <c r="C202">
        <v>4369606242400</v>
      </c>
      <c r="D202">
        <v>4631782616944</v>
      </c>
      <c r="E202">
        <v>4909689573960.6396</v>
      </c>
      <c r="F202">
        <v>5204270948398.2783</v>
      </c>
      <c r="G202">
        <v>5516527205302.1748</v>
      </c>
      <c r="H202">
        <v>5847518837620.3057</v>
      </c>
      <c r="I202">
        <v>6198369967877.5234</v>
      </c>
      <c r="J202">
        <v>6570272165950.1748</v>
      </c>
      <c r="K202">
        <v>6964488495907.1855</v>
      </c>
      <c r="L202">
        <v>7382357805661.6172</v>
      </c>
      <c r="M202">
        <v>7769931590458.8516</v>
      </c>
      <c r="N202">
        <v>8177852998957.9414</v>
      </c>
      <c r="O202">
        <v>8607190281403.2324</v>
      </c>
      <c r="P202">
        <v>9059067771176.9023</v>
      </c>
      <c r="Q202">
        <v>9534668829163.6895</v>
      </c>
      <c r="R202">
        <v>10035238942694.783</v>
      </c>
      <c r="S202">
        <v>10562088987186.26</v>
      </c>
      <c r="T202">
        <v>11116598659013.537</v>
      </c>
      <c r="U202">
        <v>11700220088611.748</v>
      </c>
      <c r="V202">
        <v>12314481643263.865</v>
      </c>
      <c r="W202">
        <v>12831689872280.947</v>
      </c>
      <c r="X202">
        <v>13370620846916.748</v>
      </c>
      <c r="Y202">
        <v>13932186922487.252</v>
      </c>
      <c r="Z202">
        <v>14517338773231.717</v>
      </c>
      <c r="AA202">
        <v>15127067001707.447</v>
      </c>
      <c r="AB202">
        <v>15762403815779.16</v>
      </c>
      <c r="AC202">
        <v>16424424776041.885</v>
      </c>
      <c r="AD202">
        <v>17114250616635.643</v>
      </c>
      <c r="AE202">
        <v>17833049142534.34</v>
      </c>
      <c r="AF202">
        <v>18582037206520.781</v>
      </c>
      <c r="AG202">
        <v>19176662397129.445</v>
      </c>
      <c r="AH202">
        <v>19790315593837.586</v>
      </c>
      <c r="AI202">
        <v>20507985954031.25</v>
      </c>
      <c r="AJ202">
        <v>21145455661904</v>
      </c>
      <c r="AK202">
        <v>21777939502984.75</v>
      </c>
      <c r="AL202">
        <v>22446980105910.75</v>
      </c>
      <c r="AM202">
        <v>23108720135663.75</v>
      </c>
      <c r="AN202">
        <v>23748314114280.5</v>
      </c>
      <c r="AO202">
        <v>24406431165378.25</v>
      </c>
      <c r="AP202">
        <v>25065172204790.5</v>
      </c>
      <c r="AQ202">
        <v>25715352113447</v>
      </c>
      <c r="AR202">
        <v>26367834560535</v>
      </c>
    </row>
    <row r="203" spans="1:44" x14ac:dyDescent="0.35">
      <c r="A203" t="s">
        <v>187</v>
      </c>
      <c r="B203" t="s">
        <v>79</v>
      </c>
      <c r="C203">
        <v>43161563210149.383</v>
      </c>
      <c r="D203">
        <v>44220043951438.313</v>
      </c>
      <c r="E203">
        <v>45229908470896.211</v>
      </c>
      <c r="F203">
        <v>45948489314754.625</v>
      </c>
      <c r="G203">
        <v>46500994590232.859</v>
      </c>
      <c r="H203">
        <v>47257337475001.672</v>
      </c>
      <c r="I203">
        <v>47654206586053.25</v>
      </c>
      <c r="J203">
        <v>48171677276229.188</v>
      </c>
      <c r="K203">
        <v>48366903554192.375</v>
      </c>
      <c r="L203">
        <v>48750236410682.305</v>
      </c>
      <c r="M203">
        <v>48853396380932.18</v>
      </c>
      <c r="N203">
        <v>49294241962583.836</v>
      </c>
      <c r="O203">
        <v>49153979075600.344</v>
      </c>
      <c r="P203">
        <v>49060861760376.414</v>
      </c>
      <c r="Q203">
        <v>48803109442913.484</v>
      </c>
      <c r="R203">
        <v>48634548698060.805</v>
      </c>
      <c r="S203">
        <v>48377883665297.086</v>
      </c>
      <c r="T203">
        <v>47985832476823.508</v>
      </c>
      <c r="U203">
        <v>47705520660760.352</v>
      </c>
      <c r="V203">
        <v>47482263314476.953</v>
      </c>
      <c r="W203">
        <v>47247584426460.422</v>
      </c>
      <c r="X203">
        <v>46840806462394.023</v>
      </c>
      <c r="Y203">
        <v>46581785823814.75</v>
      </c>
      <c r="Z203">
        <v>46096528155505.773</v>
      </c>
      <c r="AA203">
        <v>45695513751310.273</v>
      </c>
      <c r="AB203">
        <v>45418168003369.805</v>
      </c>
      <c r="AC203">
        <v>45165155263979.305</v>
      </c>
      <c r="AD203">
        <v>44983275516969.102</v>
      </c>
      <c r="AE203">
        <v>44634518676702.844</v>
      </c>
      <c r="AF203">
        <v>44480445274423.938</v>
      </c>
      <c r="AG203">
        <v>44328064140590.273</v>
      </c>
      <c r="AH203">
        <v>44214692822439.523</v>
      </c>
      <c r="AI203">
        <v>43975113308673.625</v>
      </c>
      <c r="AJ203">
        <v>43851197888153.25</v>
      </c>
      <c r="AK203">
        <v>43686469005518.75</v>
      </c>
      <c r="AL203">
        <v>43517101871746.313</v>
      </c>
      <c r="AM203">
        <v>43343767117943.875</v>
      </c>
      <c r="AN203">
        <v>43195693319047.25</v>
      </c>
      <c r="AO203">
        <v>43022732532745.813</v>
      </c>
      <c r="AP203">
        <v>42858488319926.875</v>
      </c>
      <c r="AQ203">
        <v>42696078125630.938</v>
      </c>
      <c r="AR203">
        <v>42533576987935.063</v>
      </c>
    </row>
    <row r="204" spans="1:44" x14ac:dyDescent="0.35">
      <c r="A204" t="s">
        <v>187</v>
      </c>
      <c r="B204" t="s">
        <v>83</v>
      </c>
      <c r="C204">
        <v>12071767546874.629</v>
      </c>
      <c r="D204">
        <v>12367811816621.533</v>
      </c>
      <c r="E204">
        <v>12650258716734.395</v>
      </c>
      <c r="F204">
        <v>12851237093454.91</v>
      </c>
      <c r="G204">
        <v>13005766141013.293</v>
      </c>
      <c r="H204">
        <v>13217306104156.115</v>
      </c>
      <c r="I204">
        <v>13328305597659.695</v>
      </c>
      <c r="J204">
        <v>13473035895163.283</v>
      </c>
      <c r="K204">
        <v>13527638325458.463</v>
      </c>
      <c r="L204">
        <v>13634851892170.471</v>
      </c>
      <c r="M204">
        <v>13663704488980.637</v>
      </c>
      <c r="N204">
        <v>13787003669778.475</v>
      </c>
      <c r="O204">
        <v>13747773835611.576</v>
      </c>
      <c r="P204">
        <v>13721730048029.109</v>
      </c>
      <c r="Q204">
        <v>13649639840222.434</v>
      </c>
      <c r="R204">
        <v>13602495437238.645</v>
      </c>
      <c r="S204">
        <v>13530709329820.602</v>
      </c>
      <c r="T204">
        <v>13421057351029.064</v>
      </c>
      <c r="U204">
        <v>13342657524134.912</v>
      </c>
      <c r="V204">
        <v>13280215142835.074</v>
      </c>
      <c r="W204">
        <v>13214578294361.791</v>
      </c>
      <c r="X204">
        <v>13100807414435.791</v>
      </c>
      <c r="Y204">
        <v>13028362472542.752</v>
      </c>
      <c r="Z204">
        <v>12892641767904.629</v>
      </c>
      <c r="AA204">
        <v>12780482886011.809</v>
      </c>
      <c r="AB204">
        <v>12702912632521.455</v>
      </c>
      <c r="AC204">
        <v>12632148027415.545</v>
      </c>
      <c r="AD204">
        <v>12581278460511.736</v>
      </c>
      <c r="AE204">
        <v>12483735387625.844</v>
      </c>
      <c r="AF204">
        <v>12440642919255.059</v>
      </c>
      <c r="AG204">
        <v>12398023757914.381</v>
      </c>
      <c r="AH204">
        <v>12366315170518.342</v>
      </c>
      <c r="AI204">
        <v>12299307676255.609</v>
      </c>
      <c r="AJ204">
        <v>12264650030870.688</v>
      </c>
      <c r="AK204">
        <v>12218577353434.563</v>
      </c>
      <c r="AL204">
        <v>12171207413216.531</v>
      </c>
      <c r="AM204">
        <v>12122727777631.734</v>
      </c>
      <c r="AN204">
        <v>12081313325811.25</v>
      </c>
      <c r="AO204">
        <v>12032938284416.438</v>
      </c>
      <c r="AP204">
        <v>11987001163269.656</v>
      </c>
      <c r="AQ204">
        <v>11941576994936.406</v>
      </c>
      <c r="AR204">
        <v>11896127390833.422</v>
      </c>
    </row>
    <row r="205" spans="1:44" x14ac:dyDescent="0.35">
      <c r="A205" t="s">
        <v>187</v>
      </c>
      <c r="B205" t="s">
        <v>98</v>
      </c>
      <c r="C205">
        <v>1158661376839.5032</v>
      </c>
      <c r="D205">
        <v>1187076027789.2061</v>
      </c>
      <c r="E205">
        <v>1214185588414.6956</v>
      </c>
      <c r="F205">
        <v>1233475711570.3762</v>
      </c>
      <c r="G205">
        <v>1248307577600.8025</v>
      </c>
      <c r="H205">
        <v>1268611413306.7095</v>
      </c>
      <c r="I205">
        <v>1279265265401.8521</v>
      </c>
      <c r="J205">
        <v>1293156636746.168</v>
      </c>
      <c r="K205">
        <v>1298397437384.4285</v>
      </c>
      <c r="L205">
        <v>1308687912109.0322</v>
      </c>
      <c r="M205">
        <v>1311457215727.2183</v>
      </c>
      <c r="N205">
        <v>1323291605184.4102</v>
      </c>
      <c r="O205">
        <v>1319526283039.7861</v>
      </c>
      <c r="P205">
        <v>1317026571985.7717</v>
      </c>
      <c r="Q205">
        <v>1310107275444.5166</v>
      </c>
      <c r="R205">
        <v>1305582304377.9873</v>
      </c>
      <c r="S205">
        <v>1298692195722.7329</v>
      </c>
      <c r="T205">
        <v>1288167679555.0344</v>
      </c>
      <c r="U205">
        <v>1280642778912.239</v>
      </c>
      <c r="V205">
        <v>1274649491250.8357</v>
      </c>
      <c r="W205">
        <v>1268349595156.2371</v>
      </c>
      <c r="X205">
        <v>1257429742378.4697</v>
      </c>
      <c r="Y205">
        <v>1250476398073.842</v>
      </c>
      <c r="Z205">
        <v>1237449777250.4194</v>
      </c>
      <c r="AA205">
        <v>1226684645796.877</v>
      </c>
      <c r="AB205">
        <v>1219239368511.5142</v>
      </c>
      <c r="AC205">
        <v>1212447304759.032</v>
      </c>
      <c r="AD205">
        <v>1207564788408.4541</v>
      </c>
      <c r="AE205">
        <v>1198202498197.6567</v>
      </c>
      <c r="AF205">
        <v>1194066436221.6428</v>
      </c>
      <c r="AG205">
        <v>1189975802769.0859</v>
      </c>
      <c r="AH205">
        <v>1186932378068.6626</v>
      </c>
      <c r="AI205">
        <v>1180500925900.6543</v>
      </c>
      <c r="AJ205">
        <v>1177174447407.4453</v>
      </c>
      <c r="AK205">
        <v>1172752341724.4492</v>
      </c>
      <c r="AL205">
        <v>1168205723348.9102</v>
      </c>
      <c r="AM205">
        <v>1163552595205.3105</v>
      </c>
      <c r="AN205">
        <v>1159577591082.5859</v>
      </c>
      <c r="AO205">
        <v>1154934502003.082</v>
      </c>
      <c r="AP205">
        <v>1150525407160.1504</v>
      </c>
      <c r="AQ205">
        <v>1146165546086.084</v>
      </c>
      <c r="AR205">
        <v>1141803243659.1777</v>
      </c>
    </row>
    <row r="206" spans="1:44" x14ac:dyDescent="0.35">
      <c r="A206" t="s">
        <v>187</v>
      </c>
      <c r="B206" t="s">
        <v>100</v>
      </c>
      <c r="C206">
        <v>3002709016434.5542</v>
      </c>
      <c r="D206">
        <v>2894623572898.4087</v>
      </c>
      <c r="E206">
        <v>2867064427093.4829</v>
      </c>
      <c r="F206">
        <v>2808922147404.3267</v>
      </c>
      <c r="G206">
        <v>2727714975735.1069</v>
      </c>
      <c r="H206">
        <v>2643464328052.0322</v>
      </c>
      <c r="I206">
        <v>2522375666226.4307</v>
      </c>
      <c r="J206">
        <v>2389245829483.7188</v>
      </c>
      <c r="K206">
        <v>2219850660586.1997</v>
      </c>
      <c r="L206">
        <v>2036445133843.0789</v>
      </c>
      <c r="M206">
        <v>1816013194735.3064</v>
      </c>
      <c r="N206">
        <v>1578931990072.2029</v>
      </c>
      <c r="O206">
        <v>1538151972233.3364</v>
      </c>
      <c r="P206">
        <v>1497702172559.2014</v>
      </c>
      <c r="Q206">
        <v>1451383573182.6145</v>
      </c>
      <c r="R206">
        <v>1407168678705.405</v>
      </c>
      <c r="S206">
        <v>1360113558493.5586</v>
      </c>
      <c r="T206">
        <v>1309424034628.304</v>
      </c>
      <c r="U206">
        <v>1262275348571.7847</v>
      </c>
      <c r="V206">
        <v>1217308221356.9236</v>
      </c>
      <c r="W206">
        <v>1173023940161.8235</v>
      </c>
      <c r="X206">
        <v>1125952007849.082</v>
      </c>
      <c r="Y206">
        <v>1120976529919.8381</v>
      </c>
      <c r="Z206">
        <v>1110420921400.8018</v>
      </c>
      <c r="AA206">
        <v>1101719890450.999</v>
      </c>
      <c r="AB206">
        <v>1095783950276.9896</v>
      </c>
      <c r="AC206">
        <v>1090162981742.9475</v>
      </c>
      <c r="AD206">
        <v>1085917356031.2714</v>
      </c>
      <c r="AE206">
        <v>1077219864336.827</v>
      </c>
      <c r="AF206">
        <v>1072703135835.1329</v>
      </c>
      <c r="AG206">
        <v>1067599165568.7458</v>
      </c>
      <c r="AH206">
        <v>1062682770499.0193</v>
      </c>
      <c r="AI206">
        <v>1056397497504.4238</v>
      </c>
      <c r="AJ206">
        <v>1051820957048.5547</v>
      </c>
      <c r="AK206">
        <v>1046350897599.9336</v>
      </c>
      <c r="AL206">
        <v>1040962752827.707</v>
      </c>
      <c r="AM206">
        <v>1035596984521.793</v>
      </c>
      <c r="AN206">
        <v>1030488048844.6504</v>
      </c>
      <c r="AO206">
        <v>1025018009322.7441</v>
      </c>
      <c r="AP206">
        <v>1019741194462.1348</v>
      </c>
      <c r="AQ206">
        <v>1014454770416.748</v>
      </c>
      <c r="AR206">
        <v>1009150416735.832</v>
      </c>
    </row>
    <row r="207" spans="1:44" x14ac:dyDescent="0.35">
      <c r="A207" t="s">
        <v>187</v>
      </c>
      <c r="B207" t="s">
        <v>41</v>
      </c>
      <c r="C207">
        <v>3402350144521.1675</v>
      </c>
      <c r="D207">
        <v>3279879228284.168</v>
      </c>
      <c r="E207">
        <v>3248652138613.1191</v>
      </c>
      <c r="F207">
        <v>3182771497958.1396</v>
      </c>
      <c r="G207">
        <v>3090756177541.5776</v>
      </c>
      <c r="H207">
        <v>2995292314159.6763</v>
      </c>
      <c r="I207">
        <v>2858087535472.394</v>
      </c>
      <c r="J207">
        <v>2707238979450.9761</v>
      </c>
      <c r="K207">
        <v>2515298410376.4497</v>
      </c>
      <c r="L207">
        <v>2307482795541.6182</v>
      </c>
      <c r="M207">
        <v>2057712792595.7607</v>
      </c>
      <c r="N207">
        <v>1789077614650.158</v>
      </c>
      <c r="O207">
        <v>1742870040480.2195</v>
      </c>
      <c r="P207">
        <v>1697036634374.635</v>
      </c>
      <c r="Q207">
        <v>1644553329325.6248</v>
      </c>
      <c r="R207">
        <v>1594453718676.9883</v>
      </c>
      <c r="S207">
        <v>1541135866638.3855</v>
      </c>
      <c r="T207">
        <v>1483699895352.2158</v>
      </c>
      <c r="U207">
        <v>1430276024460.8357</v>
      </c>
      <c r="V207">
        <v>1379324063767.7375</v>
      </c>
      <c r="W207">
        <v>1329145831478.3254</v>
      </c>
      <c r="X207">
        <v>1275808929757.0535</v>
      </c>
      <c r="Y207">
        <v>1270171247930.7517</v>
      </c>
      <c r="Z207">
        <v>1258210756263.4983</v>
      </c>
      <c r="AA207">
        <v>1248351674431.8877</v>
      </c>
      <c r="AB207">
        <v>1241625699054.8625</v>
      </c>
      <c r="AC207">
        <v>1235256616003.7</v>
      </c>
      <c r="AD207">
        <v>1230445924999.4626</v>
      </c>
      <c r="AE207">
        <v>1220590853475.1824</v>
      </c>
      <c r="AF207">
        <v>1215472977654.9172</v>
      </c>
      <c r="AG207">
        <v>1209689701993.3638</v>
      </c>
      <c r="AH207">
        <v>1204118966572.6304</v>
      </c>
      <c r="AI207">
        <v>1196997164438.4668</v>
      </c>
      <c r="AJ207">
        <v>1191811516080.1973</v>
      </c>
      <c r="AK207">
        <v>1185613427136.6152</v>
      </c>
      <c r="AL207">
        <v>1179508155182.4746</v>
      </c>
      <c r="AM207">
        <v>1173428237857.4277</v>
      </c>
      <c r="AN207">
        <v>1167639335921.0977</v>
      </c>
      <c r="AO207">
        <v>1161441269556.3457</v>
      </c>
      <c r="AP207">
        <v>1155462144804.2188</v>
      </c>
      <c r="AQ207">
        <v>1149472131947.0332</v>
      </c>
      <c r="AR207">
        <v>1143461803135.9238</v>
      </c>
    </row>
    <row r="208" spans="1:44" x14ac:dyDescent="0.35">
      <c r="A208" t="s">
        <v>187</v>
      </c>
      <c r="B208" t="s">
        <v>45</v>
      </c>
      <c r="C208">
        <v>216022231398.16937</v>
      </c>
      <c r="D208">
        <v>208246300208.51862</v>
      </c>
      <c r="E208">
        <v>206263627848.452</v>
      </c>
      <c r="F208">
        <v>202080730029.08823</v>
      </c>
      <c r="G208">
        <v>196238487462.95731</v>
      </c>
      <c r="H208">
        <v>190177289787.91592</v>
      </c>
      <c r="I208">
        <v>181465875268.08847</v>
      </c>
      <c r="J208">
        <v>171888189171.49051</v>
      </c>
      <c r="K208">
        <v>159701486373.10785</v>
      </c>
      <c r="L208">
        <v>146506844161.37253</v>
      </c>
      <c r="M208">
        <v>130648431275.92128</v>
      </c>
      <c r="N208">
        <v>113592229501.59729</v>
      </c>
      <c r="O208">
        <v>110658415268.58531</v>
      </c>
      <c r="P208">
        <v>107748357738.07202</v>
      </c>
      <c r="Q208">
        <v>104416084401.62692</v>
      </c>
      <c r="R208">
        <v>101235156741.39603</v>
      </c>
      <c r="S208">
        <v>97849896294.500626</v>
      </c>
      <c r="T208">
        <v>94203167958.870804</v>
      </c>
      <c r="U208">
        <v>90811176156.2435</v>
      </c>
      <c r="V208">
        <v>87576131032.872208</v>
      </c>
      <c r="W208">
        <v>84390211522.433334</v>
      </c>
      <c r="X208">
        <v>81003741571.876389</v>
      </c>
      <c r="Y208">
        <v>80645793519.412781</v>
      </c>
      <c r="Z208">
        <v>79886397223.079224</v>
      </c>
      <c r="AA208">
        <v>79260423773.453125</v>
      </c>
      <c r="AB208">
        <v>78833377717.768997</v>
      </c>
      <c r="AC208">
        <v>78428991492.298355</v>
      </c>
      <c r="AD208">
        <v>78123550793.616623</v>
      </c>
      <c r="AE208">
        <v>77497831966.678192</v>
      </c>
      <c r="AF208">
        <v>77172887470.153427</v>
      </c>
      <c r="AG208">
        <v>76805695364.657974</v>
      </c>
      <c r="AH208">
        <v>76451997877.627274</v>
      </c>
      <c r="AI208">
        <v>75999819964.347046</v>
      </c>
      <c r="AJ208">
        <v>75670572449.536255</v>
      </c>
      <c r="AK208">
        <v>75277042992.800903</v>
      </c>
      <c r="AL208">
        <v>74889406678.252319</v>
      </c>
      <c r="AM208">
        <v>74503380181.42395</v>
      </c>
      <c r="AN208">
        <v>74135830852.133057</v>
      </c>
      <c r="AO208">
        <v>73742302828.974243</v>
      </c>
      <c r="AP208">
        <v>73362675860.585083</v>
      </c>
      <c r="AQ208">
        <v>72982357583.938354</v>
      </c>
      <c r="AR208">
        <v>72600749405.455078</v>
      </c>
    </row>
    <row r="209" spans="1:44" x14ac:dyDescent="0.35">
      <c r="A209" t="s">
        <v>187</v>
      </c>
      <c r="B209" t="s">
        <v>47</v>
      </c>
      <c r="C209">
        <v>1760581185895.0801</v>
      </c>
      <c r="D209">
        <v>1697207346699.4263</v>
      </c>
      <c r="E209">
        <v>1681048566964.8833</v>
      </c>
      <c r="F209">
        <v>1646957949737.0686</v>
      </c>
      <c r="G209">
        <v>1599343672823.1021</v>
      </c>
      <c r="H209">
        <v>1549944911771.5146</v>
      </c>
      <c r="I209">
        <v>1478946883434.9209</v>
      </c>
      <c r="J209">
        <v>1400888741747.6475</v>
      </c>
      <c r="K209">
        <v>1301567113940.8289</v>
      </c>
      <c r="L209">
        <v>1194030779915.186</v>
      </c>
      <c r="M209">
        <v>1064784714898.7583</v>
      </c>
      <c r="N209">
        <v>925776670438.01794</v>
      </c>
      <c r="O209">
        <v>901866084438.97046</v>
      </c>
      <c r="P209">
        <v>878149115565.28711</v>
      </c>
      <c r="Q209">
        <v>850991087873.2594</v>
      </c>
      <c r="R209">
        <v>825066527442.37769</v>
      </c>
      <c r="S209">
        <v>797476654800.18005</v>
      </c>
      <c r="T209">
        <v>767755818864.797</v>
      </c>
      <c r="U209">
        <v>740111085673.3844</v>
      </c>
      <c r="V209">
        <v>713745467917.90833</v>
      </c>
      <c r="W209">
        <v>687780223907.83154</v>
      </c>
      <c r="X209">
        <v>660180493810.79236</v>
      </c>
      <c r="Y209">
        <v>657263217183.21423</v>
      </c>
      <c r="Z209">
        <v>651074137368.0957</v>
      </c>
      <c r="AA209">
        <v>645972453753.64319</v>
      </c>
      <c r="AB209">
        <v>642492028399.8175</v>
      </c>
      <c r="AC209">
        <v>639196280662.23169</v>
      </c>
      <c r="AD209">
        <v>636706938967.97559</v>
      </c>
      <c r="AE209">
        <v>631607330528.42737</v>
      </c>
      <c r="AF209">
        <v>628959032881.75049</v>
      </c>
      <c r="AG209">
        <v>625966417221.9624</v>
      </c>
      <c r="AH209">
        <v>623083782702.66223</v>
      </c>
      <c r="AI209">
        <v>619398532709.42773</v>
      </c>
      <c r="AJ209">
        <v>616715165463.71973</v>
      </c>
      <c r="AK209">
        <v>613507900391.3252</v>
      </c>
      <c r="AL209">
        <v>610348664427.75488</v>
      </c>
      <c r="AM209">
        <v>607202548478.60254</v>
      </c>
      <c r="AN209">
        <v>604207021444.88184</v>
      </c>
      <c r="AO209">
        <v>600999768056.1377</v>
      </c>
      <c r="AP209">
        <v>597905808263.76563</v>
      </c>
      <c r="AQ209">
        <v>594806214309.0957</v>
      </c>
      <c r="AR209">
        <v>591696107654.45801</v>
      </c>
    </row>
    <row r="210" spans="1:44" x14ac:dyDescent="0.35">
      <c r="A210" t="s">
        <v>187</v>
      </c>
      <c r="B210" t="s">
        <v>50</v>
      </c>
      <c r="C210">
        <v>1542592919599278.8</v>
      </c>
      <c r="D210">
        <v>1379158335225791.5</v>
      </c>
      <c r="E210">
        <v>1483902381087033</v>
      </c>
      <c r="F210">
        <v>1552127825007298</v>
      </c>
      <c r="G210">
        <v>1613223182555797.8</v>
      </c>
      <c r="H210">
        <v>1698486696936896.5</v>
      </c>
      <c r="I210">
        <v>1766232601086182.8</v>
      </c>
      <c r="J210">
        <v>1842939325995483.8</v>
      </c>
      <c r="K210">
        <v>1914576399059925</v>
      </c>
      <c r="L210">
        <v>1999471613057193.3</v>
      </c>
      <c r="M210">
        <v>2066096826088149</v>
      </c>
      <c r="N210">
        <v>2146228491745156.3</v>
      </c>
      <c r="O210">
        <v>2144720484456154.5</v>
      </c>
      <c r="P210">
        <v>2151898792066465</v>
      </c>
      <c r="Q210">
        <v>2148787570864063.8</v>
      </c>
      <c r="R210">
        <v>2154133585268572.8</v>
      </c>
      <c r="S210">
        <v>2152566225030647</v>
      </c>
      <c r="T210">
        <v>2149796687258013.5</v>
      </c>
      <c r="U210">
        <v>2150287770255405.8</v>
      </c>
      <c r="V210">
        <v>2155888073353543.3</v>
      </c>
      <c r="W210">
        <v>2170765515372256.8</v>
      </c>
      <c r="X210">
        <v>2184623688205517.3</v>
      </c>
      <c r="Y210">
        <v>2204595355431615.3</v>
      </c>
      <c r="Z210">
        <v>2225559463361492.3</v>
      </c>
      <c r="AA210">
        <v>2255365248737350</v>
      </c>
      <c r="AB210">
        <v>2303078526624995</v>
      </c>
      <c r="AC210">
        <v>2354078361162317.5</v>
      </c>
      <c r="AD210">
        <v>2413441633815427</v>
      </c>
      <c r="AE210">
        <v>2470670776670952</v>
      </c>
      <c r="AF210">
        <v>2539906237694986</v>
      </c>
      <c r="AG210">
        <v>2614657731496011.5</v>
      </c>
      <c r="AH210">
        <v>2709696490287336.5</v>
      </c>
      <c r="AI210">
        <v>2770623574323584</v>
      </c>
      <c r="AJ210">
        <v>2852019716463840</v>
      </c>
      <c r="AK210">
        <v>2931438590162752</v>
      </c>
      <c r="AL210">
        <v>3008452703599712</v>
      </c>
      <c r="AM210">
        <v>3081944447706624</v>
      </c>
      <c r="AN210">
        <v>3162618226621888</v>
      </c>
      <c r="AO210">
        <v>3238805600268992</v>
      </c>
      <c r="AP210">
        <v>3315321776642400</v>
      </c>
      <c r="AQ210">
        <v>3392608340562240</v>
      </c>
      <c r="AR210">
        <v>3470469079079936</v>
      </c>
    </row>
    <row r="211" spans="1:44" x14ac:dyDescent="0.35">
      <c r="A211" t="s">
        <v>187</v>
      </c>
      <c r="B211" t="s">
        <v>106</v>
      </c>
      <c r="C211">
        <v>2228723637144057</v>
      </c>
      <c r="D211">
        <v>2424419056887151</v>
      </c>
      <c r="E211">
        <v>2593872567693955.5</v>
      </c>
      <c r="F211">
        <v>2756116049414197.5</v>
      </c>
      <c r="G211">
        <v>2914451262608589.5</v>
      </c>
      <c r="H211">
        <v>3036390850288636.5</v>
      </c>
      <c r="I211">
        <v>3189974543282573</v>
      </c>
      <c r="J211">
        <v>3350999164921404</v>
      </c>
      <c r="K211">
        <v>3486887379002631.5</v>
      </c>
      <c r="L211">
        <v>3631796712730647.5</v>
      </c>
      <c r="M211">
        <v>3749689076821994.5</v>
      </c>
      <c r="N211">
        <v>3886079069173784</v>
      </c>
      <c r="O211">
        <v>3901961681492753</v>
      </c>
      <c r="P211">
        <v>3924055987427696.5</v>
      </c>
      <c r="Q211">
        <v>3936866144554577</v>
      </c>
      <c r="R211">
        <v>3962324388705916.5</v>
      </c>
      <c r="S211">
        <v>3987780716130645</v>
      </c>
      <c r="T211">
        <v>4010839189131915</v>
      </c>
      <c r="U211">
        <v>3998989771883951.5</v>
      </c>
      <c r="V211">
        <v>4059288743999719.5</v>
      </c>
      <c r="W211">
        <v>4133469018183217.5</v>
      </c>
      <c r="X211">
        <v>4209200855825400.5</v>
      </c>
      <c r="Y211">
        <v>4240256833175025.5</v>
      </c>
      <c r="Z211">
        <v>4248224070168863</v>
      </c>
      <c r="AA211">
        <v>4260046469946755.5</v>
      </c>
      <c r="AB211">
        <v>4278320711300890.5</v>
      </c>
      <c r="AC211">
        <v>4292435890969709.5</v>
      </c>
      <c r="AD211">
        <v>4305322761702336.5</v>
      </c>
      <c r="AE211">
        <v>4292562363216080</v>
      </c>
      <c r="AF211">
        <v>4216777565475126.5</v>
      </c>
      <c r="AG211">
        <v>4196353314902963.5</v>
      </c>
      <c r="AH211">
        <v>4165486556198172.5</v>
      </c>
      <c r="AI211">
        <v>4122536074502512</v>
      </c>
      <c r="AJ211">
        <v>4081340098847760</v>
      </c>
      <c r="AK211">
        <v>4053091069888752</v>
      </c>
      <c r="AL211">
        <v>4012560138654384</v>
      </c>
      <c r="AM211">
        <v>3974413435707920</v>
      </c>
      <c r="AN211">
        <v>3939280592185504</v>
      </c>
      <c r="AO211">
        <v>3903298072805248</v>
      </c>
      <c r="AP211">
        <v>3864668999657600</v>
      </c>
      <c r="AQ211">
        <v>3828774955533264</v>
      </c>
      <c r="AR211">
        <v>3792320645314736</v>
      </c>
    </row>
    <row r="212" spans="1:44" x14ac:dyDescent="0.35">
      <c r="A212" t="s">
        <v>187</v>
      </c>
      <c r="B212" t="s">
        <v>108</v>
      </c>
      <c r="C212">
        <v>3397115132451.9243</v>
      </c>
      <c r="D212">
        <v>3849968241255.9365</v>
      </c>
      <c r="E212">
        <v>4197607280857.0313</v>
      </c>
      <c r="F212">
        <v>4536913581128.7305</v>
      </c>
      <c r="G212">
        <v>4867901043989.4727</v>
      </c>
      <c r="H212">
        <v>5221193835237.9336</v>
      </c>
      <c r="I212">
        <v>5528009791676.5898</v>
      </c>
      <c r="J212">
        <v>5834232070737.4941</v>
      </c>
      <c r="K212">
        <v>6079722201774.4932</v>
      </c>
      <c r="L212">
        <v>6320532032668.2734</v>
      </c>
      <c r="M212">
        <v>6490548416901.9434</v>
      </c>
      <c r="N212">
        <v>6665012772773.3125</v>
      </c>
      <c r="O212">
        <v>6737570062536.2627</v>
      </c>
      <c r="P212">
        <v>6814325267260.4814</v>
      </c>
      <c r="Q212">
        <v>6870522835385.7979</v>
      </c>
      <c r="R212">
        <v>6946571852131.041</v>
      </c>
      <c r="S212">
        <v>7022726537189.8545</v>
      </c>
      <c r="T212">
        <v>7096980768337.9424</v>
      </c>
      <c r="U212">
        <v>7211192899804.8564</v>
      </c>
      <c r="V212">
        <v>7363955668878.6602</v>
      </c>
      <c r="W212">
        <v>7551274037800.0811</v>
      </c>
      <c r="X212">
        <v>7752825613858.3447</v>
      </c>
      <c r="Y212">
        <v>7711548599026.083</v>
      </c>
      <c r="Z212">
        <v>7617001226274.2598</v>
      </c>
      <c r="AA212">
        <v>7516309681449.1836</v>
      </c>
      <c r="AB212">
        <v>7411002707815.3867</v>
      </c>
      <c r="AC212">
        <v>7279297453723.4365</v>
      </c>
      <c r="AD212">
        <v>7122873597939.1377</v>
      </c>
      <c r="AE212">
        <v>6898456501576.8936</v>
      </c>
      <c r="AF212">
        <v>6656809953761.9678</v>
      </c>
      <c r="AG212">
        <v>6361830232839.1113</v>
      </c>
      <c r="AH212">
        <v>6013727195378.1855</v>
      </c>
      <c r="AI212">
        <v>5784263774141.125</v>
      </c>
      <c r="AJ212">
        <v>5481577067562.875</v>
      </c>
      <c r="AK212">
        <v>5181231975407.75</v>
      </c>
      <c r="AL212">
        <v>4896522056262.25</v>
      </c>
      <c r="AM212">
        <v>4620231790660.875</v>
      </c>
      <c r="AN212">
        <v>4318829639328.75</v>
      </c>
      <c r="AO212">
        <v>4033729993480</v>
      </c>
      <c r="AP212">
        <v>3748300176791.125</v>
      </c>
      <c r="AQ212">
        <v>3458639064467.625</v>
      </c>
      <c r="AR212">
        <v>3167831658468.375</v>
      </c>
    </row>
    <row r="213" spans="1:44" x14ac:dyDescent="0.35">
      <c r="A213" t="s">
        <v>187</v>
      </c>
      <c r="B213" t="s">
        <v>110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5">
      <c r="A214" t="s">
        <v>187</v>
      </c>
      <c r="B214" t="s">
        <v>112</v>
      </c>
      <c r="C214">
        <v>94357550435253.797</v>
      </c>
      <c r="D214">
        <v>100094035483366.84</v>
      </c>
      <c r="E214">
        <v>104321165576987.86</v>
      </c>
      <c r="F214">
        <v>107918559905503.78</v>
      </c>
      <c r="G214">
        <v>111127943997843.56</v>
      </c>
      <c r="H214">
        <v>114811059358248.58</v>
      </c>
      <c r="I214">
        <v>117587722042482.48</v>
      </c>
      <c r="J214">
        <v>120608800151134.42</v>
      </c>
      <c r="K214">
        <v>122754773953448.2</v>
      </c>
      <c r="L214">
        <v>125299300473864.48</v>
      </c>
      <c r="M214">
        <v>127038309827797.27</v>
      </c>
      <c r="N214">
        <v>129569016301809.77</v>
      </c>
      <c r="O214">
        <v>126089512281517.16</v>
      </c>
      <c r="P214">
        <v>122628050513337.44</v>
      </c>
      <c r="Q214">
        <v>118673410347409.27</v>
      </c>
      <c r="R214">
        <v>114869509113582.06</v>
      </c>
      <c r="S214">
        <v>110798562588167.67</v>
      </c>
      <c r="T214">
        <v>106378391122262.78</v>
      </c>
      <c r="U214">
        <v>102168588982489.2</v>
      </c>
      <c r="V214">
        <v>98026853803579.438</v>
      </c>
      <c r="W214">
        <v>93795226456779.078</v>
      </c>
      <c r="X214">
        <v>89157359002976.438</v>
      </c>
      <c r="Y214">
        <v>85513857438585.875</v>
      </c>
      <c r="Z214">
        <v>81248293966259.406</v>
      </c>
      <c r="AA214">
        <v>76923057328651.297</v>
      </c>
      <c r="AB214">
        <v>72574352823059.641</v>
      </c>
      <c r="AC214">
        <v>68017544486661.852</v>
      </c>
      <c r="AD214">
        <v>63314924554155.383</v>
      </c>
      <c r="AE214">
        <v>58145382801632.43</v>
      </c>
      <c r="AF214">
        <v>53014868144044.648</v>
      </c>
      <c r="AG214">
        <v>47681146849848.453</v>
      </c>
      <c r="AH214">
        <v>42221676311754.086</v>
      </c>
      <c r="AI214">
        <v>37080380001312</v>
      </c>
      <c r="AJ214">
        <v>31751731591840</v>
      </c>
      <c r="AK214">
        <v>26411848593878</v>
      </c>
      <c r="AL214">
        <v>21126794300170</v>
      </c>
      <c r="AM214">
        <v>15860997530608</v>
      </c>
      <c r="AN214">
        <v>10527239733638</v>
      </c>
      <c r="AO214">
        <v>5235771916124</v>
      </c>
      <c r="AP214">
        <v>0</v>
      </c>
      <c r="AQ214">
        <v>0</v>
      </c>
      <c r="AR214">
        <v>0</v>
      </c>
    </row>
    <row r="215" spans="1:44" x14ac:dyDescent="0.35">
      <c r="A215" t="s">
        <v>187</v>
      </c>
      <c r="B215" t="s">
        <v>59</v>
      </c>
      <c r="C215">
        <v>5308381415801.3398</v>
      </c>
      <c r="D215">
        <v>5161274657696.0342</v>
      </c>
      <c r="E215">
        <v>5059213472845.4502</v>
      </c>
      <c r="F215">
        <v>4995529852433.9326</v>
      </c>
      <c r="G215">
        <v>4930545046039.6318</v>
      </c>
      <c r="H215">
        <v>4817732779893.3936</v>
      </c>
      <c r="I215">
        <v>4739033284831.5781</v>
      </c>
      <c r="J215">
        <v>4596739434825.165</v>
      </c>
      <c r="K215">
        <v>4495038728099.6182</v>
      </c>
      <c r="L215">
        <v>4329145900492.9517</v>
      </c>
      <c r="M215">
        <v>4220836962199.1011</v>
      </c>
      <c r="N215">
        <v>4055490854530.4399</v>
      </c>
      <c r="O215">
        <v>3943467381136.2036</v>
      </c>
      <c r="P215">
        <v>3827861673659.0322</v>
      </c>
      <c r="Q215">
        <v>3714582390588.8315</v>
      </c>
      <c r="R215">
        <v>3574379952745.6802</v>
      </c>
      <c r="S215">
        <v>3454794010706.9048</v>
      </c>
      <c r="T215">
        <v>3363015844794.002</v>
      </c>
      <c r="U215">
        <v>3262272171062.2646</v>
      </c>
      <c r="V215">
        <v>3107376096228.0908</v>
      </c>
      <c r="W215">
        <v>2945138976674.479</v>
      </c>
      <c r="X215">
        <v>2809197910258.646</v>
      </c>
      <c r="Y215">
        <v>2717254415305.0376</v>
      </c>
      <c r="Z215">
        <v>2699986270483.4663</v>
      </c>
      <c r="AA215">
        <v>2667795977731.5239</v>
      </c>
      <c r="AB215">
        <v>2610675227657.8828</v>
      </c>
      <c r="AC215">
        <v>2562979678517.0674</v>
      </c>
      <c r="AD215">
        <v>2514822754484.0977</v>
      </c>
      <c r="AE215">
        <v>2525659793495.7373</v>
      </c>
      <c r="AF215">
        <v>2544568298566.1563</v>
      </c>
      <c r="AG215">
        <v>2558519024451.0718</v>
      </c>
      <c r="AH215">
        <v>2578948751493.7656</v>
      </c>
      <c r="AI215">
        <v>2592837091990.5664</v>
      </c>
      <c r="AJ215">
        <v>2610727106974.6406</v>
      </c>
      <c r="AK215">
        <v>2627110760002.1797</v>
      </c>
      <c r="AL215">
        <v>2644317094957.375</v>
      </c>
      <c r="AM215">
        <v>2660291267565.3594</v>
      </c>
      <c r="AN215">
        <v>2677606166037.7188</v>
      </c>
      <c r="AO215">
        <v>2694092066814.2539</v>
      </c>
      <c r="AP215">
        <v>2710858976486.7266</v>
      </c>
      <c r="AQ215">
        <v>2727498483064.5625</v>
      </c>
      <c r="AR215">
        <v>2744369564427.9492</v>
      </c>
    </row>
    <row r="216" spans="1:44" x14ac:dyDescent="0.35">
      <c r="A216" t="s">
        <v>187</v>
      </c>
      <c r="B216" t="s">
        <v>84</v>
      </c>
      <c r="C216">
        <v>9379292284320.0586</v>
      </c>
      <c r="D216">
        <v>8616217455328.9287</v>
      </c>
      <c r="E216">
        <v>8080638560675.541</v>
      </c>
      <c r="F216">
        <v>7475269460940.0068</v>
      </c>
      <c r="G216">
        <v>6813943695728.2656</v>
      </c>
      <c r="H216">
        <v>6135183996931.9961</v>
      </c>
      <c r="I216">
        <v>5347996877150.8926</v>
      </c>
      <c r="J216">
        <v>4499986459752.5381</v>
      </c>
      <c r="K216">
        <v>3535175499434.1128</v>
      </c>
      <c r="L216">
        <v>2483810970414.9653</v>
      </c>
      <c r="M216">
        <v>1303883011127.9436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5">
      <c r="A217" t="s">
        <v>187</v>
      </c>
      <c r="B217" t="s">
        <v>116</v>
      </c>
      <c r="C217">
        <v>3394249310843.7368</v>
      </c>
      <c r="D217">
        <v>3272069992026.3486</v>
      </c>
      <c r="E217">
        <v>3240917252568.8018</v>
      </c>
      <c r="F217">
        <v>3175193470582.0483</v>
      </c>
      <c r="G217">
        <v>3083397234261.7163</v>
      </c>
      <c r="H217">
        <v>2988160665792.6284</v>
      </c>
      <c r="I217">
        <v>2851282565149.8398</v>
      </c>
      <c r="J217">
        <v>2700793172357.0439</v>
      </c>
      <c r="K217">
        <v>2509309604637.4565</v>
      </c>
      <c r="L217">
        <v>2301988788885.5659</v>
      </c>
      <c r="M217">
        <v>2052813476422.9131</v>
      </c>
      <c r="N217">
        <v>1784817906043.8477</v>
      </c>
      <c r="O217">
        <v>1738720349907.6472</v>
      </c>
      <c r="P217">
        <v>1692996070959.457</v>
      </c>
      <c r="Q217">
        <v>1640637726160.5632</v>
      </c>
      <c r="R217">
        <v>1590657400299.1853</v>
      </c>
      <c r="S217">
        <v>1537466495527.3411</v>
      </c>
      <c r="T217">
        <v>1480167276553.7576</v>
      </c>
      <c r="U217">
        <v>1426870605354.9761</v>
      </c>
      <c r="V217">
        <v>1376039958854.0044</v>
      </c>
      <c r="W217">
        <v>1325981198546.2336</v>
      </c>
      <c r="X217">
        <v>1272771289448.1077</v>
      </c>
      <c r="Y217">
        <v>1267147030673.7732</v>
      </c>
      <c r="Z217">
        <v>1255215016367.6323</v>
      </c>
      <c r="AA217">
        <v>1245379408540.3826</v>
      </c>
      <c r="AB217">
        <v>1238669447390.4458</v>
      </c>
      <c r="AC217">
        <v>1232315528822.7383</v>
      </c>
      <c r="AD217">
        <v>1227516291844.7017</v>
      </c>
      <c r="AE217">
        <v>1217684684776.4312</v>
      </c>
      <c r="AF217">
        <v>1212578994374.7859</v>
      </c>
      <c r="AG217">
        <v>1206809488417.1882</v>
      </c>
      <c r="AH217">
        <v>1201252016652.2185</v>
      </c>
      <c r="AI217">
        <v>1194147171189.8008</v>
      </c>
      <c r="AJ217">
        <v>1188973869613.3359</v>
      </c>
      <c r="AK217">
        <v>1182790538024.3789</v>
      </c>
      <c r="AL217">
        <v>1176699802432.0332</v>
      </c>
      <c r="AM217">
        <v>1170634361100.6152</v>
      </c>
      <c r="AN217">
        <v>1164859242264.1309</v>
      </c>
      <c r="AO217">
        <v>1158675933200.2461</v>
      </c>
      <c r="AP217">
        <v>1152711044459.4316</v>
      </c>
      <c r="AQ217">
        <v>1146735293537.6191</v>
      </c>
      <c r="AR217">
        <v>1140739275033.2012</v>
      </c>
    </row>
    <row r="218" spans="1:44" x14ac:dyDescent="0.35">
      <c r="A218" t="s">
        <v>187</v>
      </c>
      <c r="B218" t="s">
        <v>118</v>
      </c>
      <c r="C218">
        <v>1228626441077.0884</v>
      </c>
      <c r="D218">
        <v>1184400832435.9497</v>
      </c>
      <c r="E218">
        <v>1173124383388.0708</v>
      </c>
      <c r="F218">
        <v>1149334152040.4395</v>
      </c>
      <c r="G218">
        <v>1116106397445.5698</v>
      </c>
      <c r="H218">
        <v>1081633335668.772</v>
      </c>
      <c r="I218">
        <v>1032087165587.2534</v>
      </c>
      <c r="J218">
        <v>977614075912.85229</v>
      </c>
      <c r="K218">
        <v>908302203747.0509</v>
      </c>
      <c r="L218">
        <v>833257676167.8064</v>
      </c>
      <c r="M218">
        <v>743062952881.80237</v>
      </c>
      <c r="N218">
        <v>646055805290.33459</v>
      </c>
      <c r="O218">
        <v>629369736840.07898</v>
      </c>
      <c r="P218">
        <v>612818784635.28455</v>
      </c>
      <c r="Q218">
        <v>593866480034.25317</v>
      </c>
      <c r="R218">
        <v>575774953966.68994</v>
      </c>
      <c r="S218">
        <v>556521285174.97229</v>
      </c>
      <c r="T218">
        <v>535780517766.07764</v>
      </c>
      <c r="U218">
        <v>516488564388.63483</v>
      </c>
      <c r="V218">
        <v>498089245249.46051</v>
      </c>
      <c r="W218">
        <v>479969328033.83948</v>
      </c>
      <c r="X218">
        <v>460708780190.04688</v>
      </c>
      <c r="Y218">
        <v>458672950641.66016</v>
      </c>
      <c r="Z218">
        <v>454353884206.26306</v>
      </c>
      <c r="AA218">
        <v>450793660211.51471</v>
      </c>
      <c r="AB218">
        <v>448364835769.81116</v>
      </c>
      <c r="AC218">
        <v>446064889112.4469</v>
      </c>
      <c r="AD218">
        <v>444327695138.69458</v>
      </c>
      <c r="AE218">
        <v>440768919310.48224</v>
      </c>
      <c r="AF218">
        <v>438920797486.49756</v>
      </c>
      <c r="AG218">
        <v>436832392386.49207</v>
      </c>
      <c r="AH218">
        <v>434820737929.005</v>
      </c>
      <c r="AI218">
        <v>432248976047.22363</v>
      </c>
      <c r="AJ218">
        <v>430376380806.73682</v>
      </c>
      <c r="AK218">
        <v>428138182021.55469</v>
      </c>
      <c r="AL218">
        <v>425933500482.55859</v>
      </c>
      <c r="AM218">
        <v>423737974781.84766</v>
      </c>
      <c r="AN218">
        <v>421647537971.50488</v>
      </c>
      <c r="AO218">
        <v>419409347339.79004</v>
      </c>
      <c r="AP218">
        <v>417250218957.07617</v>
      </c>
      <c r="AQ218">
        <v>415087158758.64941</v>
      </c>
      <c r="AR218">
        <v>412916762243.52539</v>
      </c>
    </row>
    <row r="219" spans="1:44" x14ac:dyDescent="0.35">
      <c r="A219" t="s">
        <v>187</v>
      </c>
      <c r="B219" t="s">
        <v>120</v>
      </c>
      <c r="C219">
        <v>3326742363531.8081</v>
      </c>
      <c r="D219">
        <v>3206993023211.186</v>
      </c>
      <c r="E219">
        <v>3176459868866.1602</v>
      </c>
      <c r="F219">
        <v>3112043242447.958</v>
      </c>
      <c r="G219">
        <v>3022072706929.542</v>
      </c>
      <c r="H219">
        <v>2928730262733.9048</v>
      </c>
      <c r="I219">
        <v>2794574479128.562</v>
      </c>
      <c r="J219">
        <v>2647078113240.9531</v>
      </c>
      <c r="K219">
        <v>2459402890145.8599</v>
      </c>
      <c r="L219">
        <v>2256205400085.1362</v>
      </c>
      <c r="M219">
        <v>2011985841649.1873</v>
      </c>
      <c r="N219">
        <v>1749320334324.5979</v>
      </c>
      <c r="O219">
        <v>1704139595136.2136</v>
      </c>
      <c r="P219">
        <v>1659324709166.3088</v>
      </c>
      <c r="Q219">
        <v>1608007699785.054</v>
      </c>
      <c r="R219">
        <v>1559021413817.4983</v>
      </c>
      <c r="S219">
        <v>1506888402935.3088</v>
      </c>
      <c r="T219">
        <v>1450728786566.6096</v>
      </c>
      <c r="U219">
        <v>1398492112806.1489</v>
      </c>
      <c r="V219">
        <v>1348672417906.231</v>
      </c>
      <c r="W219">
        <v>1299609257445.4724</v>
      </c>
      <c r="X219">
        <v>1247457620206.8955</v>
      </c>
      <c r="Y219">
        <v>1241945220198.9561</v>
      </c>
      <c r="Z219">
        <v>1230250517235.4194</v>
      </c>
      <c r="AA219">
        <v>1220610526111.1775</v>
      </c>
      <c r="AB219">
        <v>1214034016853.6418</v>
      </c>
      <c r="AC219">
        <v>1207806468981.394</v>
      </c>
      <c r="AD219">
        <v>1203102682221.6956</v>
      </c>
      <c r="AE219">
        <v>1193466612286.8438</v>
      </c>
      <c r="AF219">
        <v>1188462467040.3623</v>
      </c>
      <c r="AG219">
        <v>1182807708615.7322</v>
      </c>
      <c r="AH219">
        <v>1177360767315.4595</v>
      </c>
      <c r="AI219">
        <v>1170397227450.9453</v>
      </c>
      <c r="AJ219">
        <v>1165326815722.8594</v>
      </c>
      <c r="AK219">
        <v>1159266462089.1348</v>
      </c>
      <c r="AL219">
        <v>1153296862845.0879</v>
      </c>
      <c r="AM219">
        <v>1147352054793.9316</v>
      </c>
      <c r="AN219">
        <v>1141691795122.8516</v>
      </c>
      <c r="AO219">
        <v>1135631463566.207</v>
      </c>
      <c r="AP219">
        <v>1129785208253.0156</v>
      </c>
      <c r="AQ219">
        <v>1123928306792.6582</v>
      </c>
      <c r="AR219">
        <v>1118051540844.0176</v>
      </c>
    </row>
    <row r="220" spans="1:44" x14ac:dyDescent="0.35">
      <c r="A220" t="s">
        <v>187</v>
      </c>
      <c r="B220" t="s">
        <v>122</v>
      </c>
      <c r="C220">
        <v>4755189368652.2031</v>
      </c>
      <c r="D220">
        <v>4584021683340.0156</v>
      </c>
      <c r="E220">
        <v>4540378108014.0488</v>
      </c>
      <c r="F220">
        <v>4448302069765.3037</v>
      </c>
      <c r="G220">
        <v>4319699705278.3477</v>
      </c>
      <c r="H220">
        <v>4186277591456.499</v>
      </c>
      <c r="I220">
        <v>3994517579338.7974</v>
      </c>
      <c r="J220">
        <v>3783688764137.4346</v>
      </c>
      <c r="K220">
        <v>3515428968788.0366</v>
      </c>
      <c r="L220">
        <v>3224981907102.2129</v>
      </c>
      <c r="M220">
        <v>2875898593461.2173</v>
      </c>
      <c r="N220">
        <v>2500448951903.9102</v>
      </c>
      <c r="O220">
        <v>2435868366099.7339</v>
      </c>
      <c r="P220">
        <v>2371810724709.3105</v>
      </c>
      <c r="Q220">
        <v>2298459057890.8125</v>
      </c>
      <c r="R220">
        <v>2228438887769.98</v>
      </c>
      <c r="S220">
        <v>2153920842182.6948</v>
      </c>
      <c r="T220">
        <v>2073647234694.6436</v>
      </c>
      <c r="U220">
        <v>1998981015139.3098</v>
      </c>
      <c r="V220">
        <v>1927769584361.0989</v>
      </c>
      <c r="W220">
        <v>1857639531137.5635</v>
      </c>
      <c r="X220">
        <v>1783094861350.9287</v>
      </c>
      <c r="Y220">
        <v>1775215529846.0737</v>
      </c>
      <c r="Z220">
        <v>1758499318873.0317</v>
      </c>
      <c r="AA220">
        <v>1744720078313.1375</v>
      </c>
      <c r="AB220">
        <v>1735319727012.3906</v>
      </c>
      <c r="AC220">
        <v>1726418175224.218</v>
      </c>
      <c r="AD220">
        <v>1719694661844.4863</v>
      </c>
      <c r="AE220">
        <v>1705921026166.5039</v>
      </c>
      <c r="AF220">
        <v>1698768185436.7527</v>
      </c>
      <c r="AG220">
        <v>1690685369214.5339</v>
      </c>
      <c r="AH220">
        <v>1682899603281.2708</v>
      </c>
      <c r="AI220">
        <v>1672946036965.1914</v>
      </c>
      <c r="AJ220">
        <v>1665698476045.418</v>
      </c>
      <c r="AK220">
        <v>1657035908879.0313</v>
      </c>
      <c r="AL220">
        <v>1648503064505.0313</v>
      </c>
      <c r="AM220">
        <v>1640005656243.5977</v>
      </c>
      <c r="AN220">
        <v>1631914976632.5801</v>
      </c>
      <c r="AO220">
        <v>1623252441022.7988</v>
      </c>
      <c r="AP220">
        <v>1614895902381.1328</v>
      </c>
      <c r="AQ220">
        <v>1606524146316.4492</v>
      </c>
      <c r="AR220">
        <v>1598123996287.5898</v>
      </c>
    </row>
    <row r="221" spans="1:44" x14ac:dyDescent="0.35">
      <c r="A221" t="s">
        <v>187</v>
      </c>
      <c r="B221" t="s">
        <v>124</v>
      </c>
      <c r="C221">
        <v>4901004374845.9678</v>
      </c>
      <c r="D221">
        <v>4724587935980.7656</v>
      </c>
      <c r="E221">
        <v>4679606056811.7539</v>
      </c>
      <c r="F221">
        <v>4584706562534.9385</v>
      </c>
      <c r="G221">
        <v>4452160684315.8438</v>
      </c>
      <c r="H221">
        <v>4314647262063.3423</v>
      </c>
      <c r="I221">
        <v>4117007045144.7578</v>
      </c>
      <c r="J221">
        <v>3899713291828.1909</v>
      </c>
      <c r="K221">
        <v>3623227472089.8843</v>
      </c>
      <c r="L221">
        <v>3323874026911.1401</v>
      </c>
      <c r="M221">
        <v>2964086284572.4648</v>
      </c>
      <c r="N221">
        <v>2577123706817.4893</v>
      </c>
      <c r="O221">
        <v>2510562796406.0298</v>
      </c>
      <c r="P221">
        <v>2444540866182.5098</v>
      </c>
      <c r="Q221">
        <v>2368939914861.9116</v>
      </c>
      <c r="R221">
        <v>2296772618570.4233</v>
      </c>
      <c r="S221">
        <v>2219969522181.4834</v>
      </c>
      <c r="T221">
        <v>2137234373066.8823</v>
      </c>
      <c r="U221">
        <v>2060278559044.7749</v>
      </c>
      <c r="V221">
        <v>1986883472808.2883</v>
      </c>
      <c r="W221">
        <v>1914602923915.207</v>
      </c>
      <c r="X221">
        <v>1837772386911.946</v>
      </c>
      <c r="Y221">
        <v>1829651440471.6782</v>
      </c>
      <c r="Z221">
        <v>1812422636998.6108</v>
      </c>
      <c r="AA221">
        <v>1798220864360.219</v>
      </c>
      <c r="AB221">
        <v>1788532256971.885</v>
      </c>
      <c r="AC221">
        <v>1779357744481.52</v>
      </c>
      <c r="AD221">
        <v>1772428058630.178</v>
      </c>
      <c r="AE221">
        <v>1758232062744.012</v>
      </c>
      <c r="AF221">
        <v>1750859884479.1064</v>
      </c>
      <c r="AG221">
        <v>1742529213585.6782</v>
      </c>
      <c r="AH221">
        <v>1734504701848.6692</v>
      </c>
      <c r="AI221">
        <v>1724245915441.1211</v>
      </c>
      <c r="AJ221">
        <v>1716776112448.8516</v>
      </c>
      <c r="AK221">
        <v>1707847912899.1602</v>
      </c>
      <c r="AL221">
        <v>1699053414012.8398</v>
      </c>
      <c r="AM221">
        <v>1690295437866.043</v>
      </c>
      <c r="AN221">
        <v>1681956662457.75</v>
      </c>
      <c r="AO221">
        <v>1673028495432.332</v>
      </c>
      <c r="AP221">
        <v>1664415708587</v>
      </c>
      <c r="AQ221">
        <v>1655787237685.5742</v>
      </c>
      <c r="AR221">
        <v>1647129502136.2344</v>
      </c>
    </row>
    <row r="222" spans="1:44" x14ac:dyDescent="0.35">
      <c r="A222" t="s">
        <v>187</v>
      </c>
      <c r="B222" t="s">
        <v>126</v>
      </c>
      <c r="C222">
        <v>2611168722025.3726</v>
      </c>
      <c r="D222">
        <v>2517177153770.4688</v>
      </c>
      <c r="E222">
        <v>2493211601618.1631</v>
      </c>
      <c r="F222">
        <v>2442650824226.6035</v>
      </c>
      <c r="G222">
        <v>2372032717208.4961</v>
      </c>
      <c r="H222">
        <v>2298767990311.4336</v>
      </c>
      <c r="I222">
        <v>2193468767303.0193</v>
      </c>
      <c r="J222">
        <v>2077698486610.3914</v>
      </c>
      <c r="K222">
        <v>1930391716534.9409</v>
      </c>
      <c r="L222">
        <v>1770901478800.5906</v>
      </c>
      <c r="M222">
        <v>1579212913047.6987</v>
      </c>
      <c r="N222">
        <v>1373046074100.5576</v>
      </c>
      <c r="O222">
        <v>1337583594559.0254</v>
      </c>
      <c r="P222">
        <v>1302408274158.9458</v>
      </c>
      <c r="Q222">
        <v>1262129420204.6658</v>
      </c>
      <c r="R222">
        <v>1223679957111.6248</v>
      </c>
      <c r="S222">
        <v>1182760621459.7766</v>
      </c>
      <c r="T222">
        <v>1138680792702.8511</v>
      </c>
      <c r="U222">
        <v>1097680091788.5935</v>
      </c>
      <c r="V222">
        <v>1058576483859.8429</v>
      </c>
      <c r="W222">
        <v>1020066681777.4131</v>
      </c>
      <c r="X222">
        <v>979132726250.05603</v>
      </c>
      <c r="Y222">
        <v>974806029165.90234</v>
      </c>
      <c r="Z222">
        <v>965626826433.97058</v>
      </c>
      <c r="AA222">
        <v>958060372361.61523</v>
      </c>
      <c r="AB222">
        <v>952898453163.53333</v>
      </c>
      <c r="AC222">
        <v>948010434663.1571</v>
      </c>
      <c r="AD222">
        <v>944318420217.84155</v>
      </c>
      <c r="AE222">
        <v>936755043897.22314</v>
      </c>
      <c r="AF222">
        <v>932827277295.4801</v>
      </c>
      <c r="AG222">
        <v>928388842720.30371</v>
      </c>
      <c r="AH222">
        <v>924113524345.82007</v>
      </c>
      <c r="AI222">
        <v>918647823819.04492</v>
      </c>
      <c r="AJ222">
        <v>914668044483.76953</v>
      </c>
      <c r="AK222">
        <v>909911257175.47852</v>
      </c>
      <c r="AL222">
        <v>905225703223.37109</v>
      </c>
      <c r="AM222">
        <v>900559607942.95508</v>
      </c>
      <c r="AN222">
        <v>896116855425.15039</v>
      </c>
      <c r="AO222">
        <v>891360085445.2168</v>
      </c>
      <c r="AP222">
        <v>886771344464.81055</v>
      </c>
      <c r="AQ222">
        <v>882174247295.8418</v>
      </c>
      <c r="AR222">
        <v>877561558438.42383</v>
      </c>
    </row>
    <row r="223" spans="1:44" x14ac:dyDescent="0.35">
      <c r="A223" t="s">
        <v>187</v>
      </c>
      <c r="B223" t="s">
        <v>128</v>
      </c>
      <c r="C223">
        <v>2729980949294.3657</v>
      </c>
      <c r="D223">
        <v>2631712618885.1538</v>
      </c>
      <c r="E223">
        <v>2606656596934.812</v>
      </c>
      <c r="F223">
        <v>2553795225742.6025</v>
      </c>
      <c r="G223">
        <v>2479963885313.1226</v>
      </c>
      <c r="H223">
        <v>2403365499694.7876</v>
      </c>
      <c r="I223">
        <v>2293274998700.4683</v>
      </c>
      <c r="J223">
        <v>2172236990654.7114</v>
      </c>
      <c r="K223">
        <v>2018227534040.1504</v>
      </c>
      <c r="L223">
        <v>1851480243089.3457</v>
      </c>
      <c r="M223">
        <v>1651069550249.4556</v>
      </c>
      <c r="N223">
        <v>1435521800326.4363</v>
      </c>
      <c r="O223">
        <v>1398445722956.7476</v>
      </c>
      <c r="P223">
        <v>1361669870914.8857</v>
      </c>
      <c r="Q223">
        <v>1319558266625.5608</v>
      </c>
      <c r="R223">
        <v>1279359293319.3926</v>
      </c>
      <c r="S223">
        <v>1236578064421.7517</v>
      </c>
      <c r="T223">
        <v>1190492535080.23</v>
      </c>
      <c r="U223">
        <v>1147626238674.5273</v>
      </c>
      <c r="V223">
        <v>1106743355927.9224</v>
      </c>
      <c r="W223">
        <v>1066481298114.7513</v>
      </c>
      <c r="X223">
        <v>1023684784114.588</v>
      </c>
      <c r="Y223">
        <v>1019161215601.5792</v>
      </c>
      <c r="Z223">
        <v>1009564344906.6639</v>
      </c>
      <c r="AA223">
        <v>1001653605437.0143</v>
      </c>
      <c r="AB223">
        <v>996256810908.30603</v>
      </c>
      <c r="AC223">
        <v>991146379983.92065</v>
      </c>
      <c r="AD223">
        <v>987286373154.3302</v>
      </c>
      <c r="AE223">
        <v>979378851478.89563</v>
      </c>
      <c r="AF223">
        <v>975272365404.06384</v>
      </c>
      <c r="AG223">
        <v>970631975170.86487</v>
      </c>
      <c r="AH223">
        <v>966162123178.51453</v>
      </c>
      <c r="AI223">
        <v>960447724799.43555</v>
      </c>
      <c r="AJ223">
        <v>956286859331.01563</v>
      </c>
      <c r="AK223">
        <v>951313630821.52148</v>
      </c>
      <c r="AL223">
        <v>946414876896.41406</v>
      </c>
      <c r="AM223">
        <v>941536467042.74609</v>
      </c>
      <c r="AN223">
        <v>936891562393.83203</v>
      </c>
      <c r="AO223">
        <v>931918352001.16211</v>
      </c>
      <c r="AP223">
        <v>927120816188.14453</v>
      </c>
      <c r="AQ223">
        <v>922314543967.02148</v>
      </c>
      <c r="AR223">
        <v>917491970611.44141</v>
      </c>
    </row>
    <row r="224" spans="1:44" x14ac:dyDescent="0.35">
      <c r="A224" t="s">
        <v>187</v>
      </c>
      <c r="B224" t="s">
        <v>81</v>
      </c>
      <c r="C224">
        <v>95749731191.275879</v>
      </c>
      <c r="D224">
        <v>97071931858.313141</v>
      </c>
      <c r="E224">
        <v>101706247038.97472</v>
      </c>
      <c r="F224">
        <v>105787378203.21855</v>
      </c>
      <c r="G224">
        <v>111019134772.1926</v>
      </c>
      <c r="H224">
        <v>117600926566.79034</v>
      </c>
      <c r="I224">
        <v>123761103219.89189</v>
      </c>
      <c r="J224">
        <v>130761691155.60127</v>
      </c>
      <c r="K224">
        <v>136967706542.67505</v>
      </c>
      <c r="L224">
        <v>144501231049.27164</v>
      </c>
      <c r="M224">
        <v>151768307906.47278</v>
      </c>
      <c r="N224">
        <v>161515797322.68921</v>
      </c>
      <c r="O224">
        <v>162560011624.10135</v>
      </c>
      <c r="P224">
        <v>164184886570.27695</v>
      </c>
      <c r="Q224">
        <v>165354031810.23212</v>
      </c>
      <c r="R224">
        <v>167220420354.95016</v>
      </c>
      <c r="S224">
        <v>168974360503.43646</v>
      </c>
      <c r="T224">
        <v>169806597221.55908</v>
      </c>
      <c r="U224">
        <v>171339952936.33252</v>
      </c>
      <c r="V224">
        <v>173615383021.01233</v>
      </c>
      <c r="W224">
        <v>176349498454.84961</v>
      </c>
      <c r="X224">
        <v>178773194758.35663</v>
      </c>
      <c r="Y224">
        <v>182141386081.80652</v>
      </c>
      <c r="Z224">
        <v>183733685538.03848</v>
      </c>
      <c r="AA224">
        <v>184386633692.78165</v>
      </c>
      <c r="AB224">
        <v>188190510404.32346</v>
      </c>
      <c r="AC224">
        <v>193423257930.01981</v>
      </c>
      <c r="AD224">
        <v>202408156055.51999</v>
      </c>
      <c r="AE224">
        <v>210687270697.70154</v>
      </c>
      <c r="AF224">
        <v>215404724973.13995</v>
      </c>
      <c r="AG224">
        <v>220167014310.4718</v>
      </c>
      <c r="AH224">
        <v>225147260535.86948</v>
      </c>
      <c r="AI224">
        <v>231250271086.58203</v>
      </c>
      <c r="AJ224">
        <v>235791869222.90039</v>
      </c>
      <c r="AK224">
        <v>241109491608.48242</v>
      </c>
      <c r="AL224">
        <v>246452050337.77734</v>
      </c>
      <c r="AM224">
        <v>251690828596.03711</v>
      </c>
      <c r="AN224">
        <v>256721291010.49219</v>
      </c>
      <c r="AO224">
        <v>262085160323.96094</v>
      </c>
      <c r="AP224">
        <v>267277937806.45117</v>
      </c>
      <c r="AQ224">
        <v>272459285614.52539</v>
      </c>
      <c r="AR224">
        <v>277674968920.17383</v>
      </c>
    </row>
    <row r="225" spans="1:44" x14ac:dyDescent="0.35">
      <c r="A225" t="s">
        <v>187</v>
      </c>
      <c r="B225" t="s">
        <v>131</v>
      </c>
      <c r="C225">
        <v>641642219374.55713</v>
      </c>
      <c r="D225">
        <v>644121498871.06079</v>
      </c>
      <c r="E225">
        <v>650341062181.67236</v>
      </c>
      <c r="F225">
        <v>654185529683.53906</v>
      </c>
      <c r="G225">
        <v>657531892175.22034</v>
      </c>
      <c r="H225">
        <v>665623910663.42249</v>
      </c>
      <c r="I225">
        <v>670535265306.76648</v>
      </c>
      <c r="J225">
        <v>677932925034.92065</v>
      </c>
      <c r="K225">
        <v>682721099211.85217</v>
      </c>
      <c r="L225">
        <v>692132054283.64429</v>
      </c>
      <c r="M225">
        <v>699581167508.15137</v>
      </c>
      <c r="N225">
        <v>713980873099.29321</v>
      </c>
      <c r="O225">
        <v>707038059067.4342</v>
      </c>
      <c r="P225">
        <v>702185462436.49084</v>
      </c>
      <c r="Q225">
        <v>696343013698.45715</v>
      </c>
      <c r="R225">
        <v>693100382439.03723</v>
      </c>
      <c r="S225">
        <v>689893655641.59363</v>
      </c>
      <c r="T225">
        <v>685190958159.83252</v>
      </c>
      <c r="U225">
        <v>683326349327.74219</v>
      </c>
      <c r="V225">
        <v>683514201508.67029</v>
      </c>
      <c r="W225">
        <v>684775079381.42737</v>
      </c>
      <c r="X225">
        <v>684766244646.38525</v>
      </c>
      <c r="Y225">
        <v>685928273768.64453</v>
      </c>
      <c r="Z225">
        <v>684806144860.32837</v>
      </c>
      <c r="AA225">
        <v>685947538081.27246</v>
      </c>
      <c r="AB225">
        <v>689977181660.62695</v>
      </c>
      <c r="AC225">
        <v>695432652834.45154</v>
      </c>
      <c r="AD225">
        <v>702357529424.43408</v>
      </c>
      <c r="AE225">
        <v>707728433115.86169</v>
      </c>
      <c r="AF225">
        <v>717257039155.15649</v>
      </c>
      <c r="AG225">
        <v>727953446029.74805</v>
      </c>
      <c r="AH225">
        <v>740469978848.28101</v>
      </c>
      <c r="AI225">
        <v>748088258843.16797</v>
      </c>
      <c r="AJ225">
        <v>759479208542.76172</v>
      </c>
      <c r="AK225">
        <v>770023331760.41406</v>
      </c>
      <c r="AL225">
        <v>780147545151.62109</v>
      </c>
      <c r="AM225">
        <v>790028726286.42969</v>
      </c>
      <c r="AN225">
        <v>800918195565.49219</v>
      </c>
      <c r="AO225">
        <v>810984412032.78516</v>
      </c>
      <c r="AP225">
        <v>821228285446.93359</v>
      </c>
      <c r="AQ225">
        <v>831596582797.74609</v>
      </c>
      <c r="AR225">
        <v>841984981297.10156</v>
      </c>
    </row>
    <row r="226" spans="1:44" x14ac:dyDescent="0.35">
      <c r="A226" t="s">
        <v>187</v>
      </c>
      <c r="B226" t="s">
        <v>80</v>
      </c>
      <c r="C226">
        <v>21776070532239.391</v>
      </c>
      <c r="D226">
        <v>21589275187078.766</v>
      </c>
      <c r="E226">
        <v>21553480248288.621</v>
      </c>
      <c r="F226">
        <v>21436452911233.98</v>
      </c>
      <c r="G226">
        <v>21301675880812.242</v>
      </c>
      <c r="H226">
        <v>21317653885552.52</v>
      </c>
      <c r="I226">
        <v>21228221444614.57</v>
      </c>
      <c r="J226">
        <v>21249577127546.25</v>
      </c>
      <c r="K226">
        <v>21185691095717.711</v>
      </c>
      <c r="L226">
        <v>21261187422521.34</v>
      </c>
      <c r="M226">
        <v>21121023118319.004</v>
      </c>
      <c r="N226">
        <v>21334750526386.98</v>
      </c>
      <c r="O226">
        <v>20936490958504.773</v>
      </c>
      <c r="P226">
        <v>20603140284080.816</v>
      </c>
      <c r="Q226">
        <v>20243467044765.496</v>
      </c>
      <c r="R226">
        <v>19961662425105.441</v>
      </c>
      <c r="S226">
        <v>19682470473896.688</v>
      </c>
      <c r="T226">
        <v>19385923184885.953</v>
      </c>
      <c r="U226">
        <v>19170693469525.688</v>
      </c>
      <c r="V226">
        <v>19012905271398.512</v>
      </c>
      <c r="W226">
        <v>18695684404211.332</v>
      </c>
      <c r="X226">
        <v>18532638855581.512</v>
      </c>
      <c r="Y226">
        <v>18419990560286.426</v>
      </c>
      <c r="Z226">
        <v>18245207475724.102</v>
      </c>
      <c r="AA226">
        <v>18129931878448.234</v>
      </c>
      <c r="AB226">
        <v>18089089443047.914</v>
      </c>
      <c r="AC226">
        <v>18082782681159.605</v>
      </c>
      <c r="AD226">
        <v>18129475431026.734</v>
      </c>
      <c r="AE226">
        <v>18132702078501.426</v>
      </c>
      <c r="AF226">
        <v>18238557292820.461</v>
      </c>
      <c r="AG226">
        <v>18192848271788.043</v>
      </c>
      <c r="AH226">
        <v>18362102159515.09</v>
      </c>
      <c r="AI226">
        <v>18368756941809.344</v>
      </c>
      <c r="AJ226">
        <v>18437689726880.016</v>
      </c>
      <c r="AK226">
        <v>18492242940004.719</v>
      </c>
      <c r="AL226">
        <v>18573041079138.922</v>
      </c>
      <c r="AM226">
        <v>18610375720702.531</v>
      </c>
      <c r="AN226">
        <v>18681997954720.688</v>
      </c>
      <c r="AO226">
        <v>18741094255203.109</v>
      </c>
      <c r="AP226">
        <v>18801748241747.547</v>
      </c>
      <c r="AQ226">
        <v>18858091308217.906</v>
      </c>
      <c r="AR226">
        <v>18923215934735.641</v>
      </c>
    </row>
    <row r="227" spans="1:44" x14ac:dyDescent="0.35">
      <c r="A227" t="s">
        <v>164</v>
      </c>
      <c r="B227" t="s">
        <v>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5">
      <c r="A228" t="s">
        <v>164</v>
      </c>
      <c r="B228" t="s">
        <v>79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5">
      <c r="A229" t="s">
        <v>164</v>
      </c>
      <c r="B229" t="s">
        <v>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5">
      <c r="A230" t="s">
        <v>164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5">
      <c r="A231" t="s">
        <v>164</v>
      </c>
      <c r="B231" t="s">
        <v>100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5">
      <c r="A232" t="s">
        <v>164</v>
      </c>
      <c r="B232" t="s">
        <v>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5">
      <c r="A233" t="s">
        <v>164</v>
      </c>
      <c r="B233" t="s">
        <v>45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t="s">
        <v>164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5">
      <c r="A235" t="s">
        <v>164</v>
      </c>
      <c r="B235" t="s">
        <v>50</v>
      </c>
      <c r="C235">
        <v>455760000000000</v>
      </c>
      <c r="D235">
        <v>469916368880729.94</v>
      </c>
      <c r="E235">
        <v>484512448968865.5</v>
      </c>
      <c r="F235">
        <v>499561898141476.13</v>
      </c>
      <c r="G235">
        <v>515078798503175.94</v>
      </c>
      <c r="H235">
        <v>531077669563062.81</v>
      </c>
      <c r="I235">
        <v>547573481820946.5</v>
      </c>
      <c r="J235">
        <v>564581670775578.13</v>
      </c>
      <c r="K235">
        <v>582118151367990.38</v>
      </c>
      <c r="L235">
        <v>600199332873462</v>
      </c>
      <c r="M235">
        <v>618842134256042</v>
      </c>
      <c r="N235">
        <v>638064000000000</v>
      </c>
      <c r="O235">
        <v>655493519514030</v>
      </c>
      <c r="P235">
        <v>673399148243577.38</v>
      </c>
      <c r="Q235">
        <v>691793891709816.88</v>
      </c>
      <c r="R235">
        <v>710691110696067.25</v>
      </c>
      <c r="S235">
        <v>730104530952224.5</v>
      </c>
      <c r="T235">
        <v>750048253164280.88</v>
      </c>
      <c r="U235">
        <v>770536763196175.63</v>
      </c>
      <c r="V235">
        <v>791584942611415</v>
      </c>
      <c r="W235">
        <v>813208079482101.88</v>
      </c>
      <c r="X235">
        <v>835421879493229.38</v>
      </c>
      <c r="Y235">
        <v>858242477350301.38</v>
      </c>
      <c r="Z235">
        <v>881686448498566.38</v>
      </c>
      <c r="AA235">
        <v>905770821162376.63</v>
      </c>
      <c r="AB235">
        <v>930513088713419.63</v>
      </c>
      <c r="AC235">
        <v>955931222376799.63</v>
      </c>
      <c r="AD235">
        <v>982043684284205.5</v>
      </c>
      <c r="AE235">
        <v>1008869440883639.6</v>
      </c>
      <c r="AF235">
        <v>1036427976715452.6</v>
      </c>
      <c r="AG235">
        <v>1064739308564684.9</v>
      </c>
      <c r="AH235">
        <v>1093824000000000</v>
      </c>
      <c r="AI235">
        <v>1121010031823380.6</v>
      </c>
      <c r="AJ235">
        <v>1149477313146644.8</v>
      </c>
      <c r="AK235">
        <v>1177806544886354</v>
      </c>
      <c r="AL235">
        <v>1205907775421204.8</v>
      </c>
      <c r="AM235">
        <v>1233894352227133.8</v>
      </c>
      <c r="AN235">
        <v>1262278934425559.3</v>
      </c>
      <c r="AO235">
        <v>1290380298990960.8</v>
      </c>
      <c r="AP235">
        <v>1318509181354311.8</v>
      </c>
      <c r="AQ235">
        <v>1346700736072837.3</v>
      </c>
      <c r="AR235">
        <v>1374905605000212.8</v>
      </c>
    </row>
    <row r="236" spans="1:44" x14ac:dyDescent="0.35">
      <c r="A236" t="s">
        <v>164</v>
      </c>
      <c r="B236" t="s">
        <v>106</v>
      </c>
      <c r="C236">
        <v>1823040000000000</v>
      </c>
      <c r="D236">
        <v>1879665475522919.8</v>
      </c>
      <c r="E236">
        <v>1938049795875462</v>
      </c>
      <c r="F236">
        <v>1998247592565904.5</v>
      </c>
      <c r="G236">
        <v>2060315194012703.8</v>
      </c>
      <c r="H236">
        <v>2124310678252251.3</v>
      </c>
      <c r="I236">
        <v>2190293927283786</v>
      </c>
      <c r="J236">
        <v>2258326683102312.5</v>
      </c>
      <c r="K236">
        <v>2328472605471961.5</v>
      </c>
      <c r="L236">
        <v>2400797331493848</v>
      </c>
      <c r="M236">
        <v>2475368537024168</v>
      </c>
      <c r="N236">
        <v>2552256000000000</v>
      </c>
      <c r="O236">
        <v>2621974078056120</v>
      </c>
      <c r="P236">
        <v>2693596592974309.5</v>
      </c>
      <c r="Q236">
        <v>2767175566839267.5</v>
      </c>
      <c r="R236">
        <v>2842764442784269</v>
      </c>
      <c r="S236">
        <v>2920418123808898</v>
      </c>
      <c r="T236">
        <v>3000193012657123.5</v>
      </c>
      <c r="U236">
        <v>3082147052784702.5</v>
      </c>
      <c r="V236">
        <v>3166339770445660</v>
      </c>
      <c r="W236">
        <v>3252832317928407.5</v>
      </c>
      <c r="X236">
        <v>3341687517972917.5</v>
      </c>
      <c r="Y236">
        <v>3432969909401205.5</v>
      </c>
      <c r="Z236">
        <v>3526745793994265.5</v>
      </c>
      <c r="AA236">
        <v>3623083284649506.5</v>
      </c>
      <c r="AB236">
        <v>3722052354853678.5</v>
      </c>
      <c r="AC236">
        <v>3823724889507198.5</v>
      </c>
      <c r="AD236">
        <v>3928174737136822</v>
      </c>
      <c r="AE236">
        <v>4035477763534558.5</v>
      </c>
      <c r="AF236">
        <v>4145711906861810.5</v>
      </c>
      <c r="AG236">
        <v>4258957234258739.5</v>
      </c>
      <c r="AH236">
        <v>4375296000000000</v>
      </c>
      <c r="AI236">
        <v>4484040127293522.5</v>
      </c>
      <c r="AJ236">
        <v>4597909252586579</v>
      </c>
      <c r="AK236">
        <v>4711226179545416</v>
      </c>
      <c r="AL236">
        <v>4823631101684819</v>
      </c>
      <c r="AM236">
        <v>4935577408908535</v>
      </c>
      <c r="AN236">
        <v>5049115737702237</v>
      </c>
      <c r="AO236">
        <v>5161521195963843</v>
      </c>
      <c r="AP236">
        <v>5274036725417247</v>
      </c>
      <c r="AQ236">
        <v>5386802944291349</v>
      </c>
      <c r="AR236">
        <v>5499622420000851</v>
      </c>
    </row>
    <row r="237" spans="1:44" x14ac:dyDescent="0.35">
      <c r="A237" t="s">
        <v>164</v>
      </c>
      <c r="B237" t="s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5">
      <c r="A238" t="s">
        <v>164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5">
      <c r="A239" t="s">
        <v>164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5">
      <c r="A240" t="s">
        <v>164</v>
      </c>
      <c r="B240" t="s">
        <v>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5">
      <c r="A241" t="s">
        <v>164</v>
      </c>
      <c r="B241" t="s">
        <v>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5">
      <c r="A242" t="s">
        <v>164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 t="s">
        <v>164</v>
      </c>
      <c r="B243" t="s">
        <v>118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t="s">
        <v>164</v>
      </c>
      <c r="B244" t="s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5">
      <c r="A245" t="s">
        <v>164</v>
      </c>
      <c r="B245" t="s">
        <v>122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5">
      <c r="A246" t="s">
        <v>164</v>
      </c>
      <c r="B246" t="s">
        <v>124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5">
      <c r="A247" t="s">
        <v>164</v>
      </c>
      <c r="B247" t="s">
        <v>126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5">
      <c r="A248" t="s">
        <v>164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5">
      <c r="A249" t="s">
        <v>164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5">
      <c r="A250" t="s">
        <v>164</v>
      </c>
      <c r="B250" t="s">
        <v>131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5">
      <c r="A251" t="s">
        <v>164</v>
      </c>
      <c r="B251" t="s">
        <v>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8E76-4CD7-454F-8CFE-C16AEAC4E083}">
  <dimension ref="A1:B3"/>
  <sheetViews>
    <sheetView workbookViewId="0">
      <selection activeCell="D15" sqref="D15"/>
    </sheetView>
    <sheetView workbookViewId="1">
      <selection activeCell="B12" sqref="B12"/>
    </sheetView>
  </sheetViews>
  <sheetFormatPr defaultRowHeight="14.5" x14ac:dyDescent="0.35"/>
  <cols>
    <col min="1" max="1" width="20.1796875" bestFit="1" customWidth="1"/>
    <col min="2" max="2" width="16.81640625" bestFit="1" customWidth="1"/>
  </cols>
  <sheetData>
    <row r="1" spans="1:2" x14ac:dyDescent="0.35">
      <c r="B1">
        <v>2020</v>
      </c>
    </row>
    <row r="2" spans="1:2" x14ac:dyDescent="0.35">
      <c r="A2" s="81" t="s">
        <v>235</v>
      </c>
      <c r="B2" s="88">
        <v>271857970</v>
      </c>
    </row>
    <row r="3" spans="1:2" x14ac:dyDescent="0.35">
      <c r="A3" s="101" t="s">
        <v>240</v>
      </c>
      <c r="B3" s="88">
        <v>1410000000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205867"/>
  </sheetPr>
  <dimension ref="A1:AA1000"/>
  <sheetViews>
    <sheetView workbookViewId="0"/>
    <sheetView workbookViewId="1"/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6" width="13.453125" customWidth="1"/>
    <col min="7" max="27" width="8.7265625" customWidth="1"/>
  </cols>
  <sheetData>
    <row r="1" spans="1:27" ht="14.5" x14ac:dyDescent="0.35">
      <c r="D1" s="3" t="s">
        <v>90</v>
      </c>
      <c r="E1" s="3" t="s">
        <v>91</v>
      </c>
    </row>
    <row r="2" spans="1:27" ht="14.5" x14ac:dyDescent="0.35">
      <c r="C2" s="8"/>
      <c r="D2" s="8">
        <v>2020</v>
      </c>
      <c r="E2" s="8">
        <v>2020</v>
      </c>
      <c r="F2" s="8"/>
      <c r="G2" s="1" t="s">
        <v>92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5" x14ac:dyDescent="0.35">
      <c r="A3" s="27" t="s">
        <v>93</v>
      </c>
      <c r="B3" s="27" t="s">
        <v>77</v>
      </c>
      <c r="C3" s="27" t="s">
        <v>94</v>
      </c>
      <c r="D3" s="27">
        <f>SUMIFS('BIFUBC Output_energy'!G:G,'BIFUBC Output_energy'!A:A,B3,'BIFUBC Output_energy'!B:B,C3)</f>
        <v>0</v>
      </c>
      <c r="E3" s="27">
        <f>SUMIFS('BIFUBC Output_nonenergy'!E:E,'BIFUBC Output_nonenergy'!A:A,B3,'BIFUBC Output_nonenergy'!B:B,C3)</f>
        <v>0</v>
      </c>
      <c r="F3" s="27" t="b">
        <f>SUM(D3:E3)=calcs!D30</f>
        <v>1</v>
      </c>
      <c r="G3" s="24">
        <f t="shared" ref="G3:G177" si="0">IFERROR(E3/SUM(D3:E3),0)</f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14.5" x14ac:dyDescent="0.35">
      <c r="A4" s="3" t="s">
        <v>95</v>
      </c>
      <c r="B4" s="3" t="s">
        <v>77</v>
      </c>
      <c r="C4" s="3" t="s">
        <v>79</v>
      </c>
      <c r="D4" s="3">
        <f>SUMIFS('BIFUBC Output_energy'!G:G,'BIFUBC Output_energy'!A:A,B4,'BIFUBC Output_energy'!B:B,C4)</f>
        <v>0</v>
      </c>
      <c r="E4" s="3">
        <f>SUMIFS('BIFUBC Output_nonenergy'!E:E,'BIFUBC Output_nonenergy'!A:A,B4,'BIFUBC Output_nonenergy'!B:B,C4)</f>
        <v>0</v>
      </c>
      <c r="F4" s="3" t="b">
        <f>SUM(D4:E4)=calcs!D31</f>
        <v>0</v>
      </c>
      <c r="G4" s="24">
        <f t="shared" si="0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4.5" x14ac:dyDescent="0.35">
      <c r="A5" s="3" t="s">
        <v>96</v>
      </c>
      <c r="B5" s="3" t="s">
        <v>77</v>
      </c>
      <c r="C5" s="3" t="s">
        <v>83</v>
      </c>
      <c r="D5" s="3">
        <f>SUMIFS('BIFUBC Output_energy'!G:G,'BIFUBC Output_energy'!A:A,B5,'BIFUBC Output_energy'!B:B,C5)</f>
        <v>0</v>
      </c>
      <c r="E5" s="3">
        <f>SUMIFS('BIFUBC Output_nonenergy'!E:E,'BIFUBC Output_nonenergy'!A:A,B5,'BIFUBC Output_nonenergy'!B:B,C5)</f>
        <v>0</v>
      </c>
      <c r="F5" s="3" t="b">
        <f>SUM(D5:E5)=calcs!D32</f>
        <v>0</v>
      </c>
      <c r="G5" s="24">
        <f t="shared" si="0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14.5" x14ac:dyDescent="0.35">
      <c r="A6" s="3" t="s">
        <v>97</v>
      </c>
      <c r="B6" s="3" t="s">
        <v>77</v>
      </c>
      <c r="C6" s="3" t="s">
        <v>98</v>
      </c>
      <c r="D6" s="3">
        <f>SUMIFS('BIFUBC Output_energy'!G:G,'BIFUBC Output_energy'!A:A,B6,'BIFUBC Output_energy'!B:B,C6)</f>
        <v>0</v>
      </c>
      <c r="E6" s="3">
        <f>SUMIFS('BIFUBC Output_nonenergy'!E:E,'BIFUBC Output_nonenergy'!A:A,B6,'BIFUBC Output_nonenergy'!B:B,C6)</f>
        <v>0</v>
      </c>
      <c r="F6" s="3" t="b">
        <f>SUM(D6:E6)=calcs!D33</f>
        <v>1</v>
      </c>
      <c r="G6" s="24">
        <f t="shared" si="0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4.5" x14ac:dyDescent="0.35">
      <c r="A7" s="3" t="s">
        <v>99</v>
      </c>
      <c r="B7" s="3" t="s">
        <v>77</v>
      </c>
      <c r="C7" s="3" t="s">
        <v>100</v>
      </c>
      <c r="D7" s="3">
        <f>SUMIFS('BIFUBC Output_energy'!G:G,'BIFUBC Output_energy'!A:A,B7,'BIFUBC Output_energy'!B:B,C7)</f>
        <v>0</v>
      </c>
      <c r="E7" s="3">
        <f>SUMIFS('BIFUBC Output_nonenergy'!E:E,'BIFUBC Output_nonenergy'!A:A,B7,'BIFUBC Output_nonenergy'!B:B,C7)</f>
        <v>0</v>
      </c>
      <c r="F7" s="3" t="b">
        <f>SUM(D7:E7)=calcs!D34</f>
        <v>0</v>
      </c>
      <c r="G7" s="24">
        <f t="shared" si="0"/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14.5" x14ac:dyDescent="0.35">
      <c r="A8" s="3" t="s">
        <v>101</v>
      </c>
      <c r="B8" s="3" t="s">
        <v>77</v>
      </c>
      <c r="C8" s="3" t="s">
        <v>41</v>
      </c>
      <c r="D8" s="3">
        <f>SUMIFS('BIFUBC Output_energy'!G:G,'BIFUBC Output_energy'!A:A,B8,'BIFUBC Output_energy'!B:B,C8)</f>
        <v>0</v>
      </c>
      <c r="E8" s="3">
        <f>SUMIFS('BIFUBC Output_nonenergy'!E:E,'BIFUBC Output_nonenergy'!A:A,B8,'BIFUBC Output_nonenergy'!B:B,C8)</f>
        <v>0</v>
      </c>
      <c r="F8" s="3" t="b">
        <f>SUM(D8:E8)=calcs!D35</f>
        <v>0</v>
      </c>
      <c r="G8" s="24">
        <f t="shared" si="0"/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14.5" x14ac:dyDescent="0.35">
      <c r="A9" s="3" t="s">
        <v>102</v>
      </c>
      <c r="B9" s="3" t="s">
        <v>77</v>
      </c>
      <c r="C9" s="3" t="s">
        <v>45</v>
      </c>
      <c r="D9" s="3">
        <f>SUMIFS('BIFUBC Output_energy'!G:G,'BIFUBC Output_energy'!A:A,B9,'BIFUBC Output_energy'!B:B,C9)</f>
        <v>0</v>
      </c>
      <c r="E9" s="3">
        <f>SUMIFS('BIFUBC Output_nonenergy'!E:E,'BIFUBC Output_nonenergy'!A:A,B9,'BIFUBC Output_nonenergy'!B:B,C9)</f>
        <v>0</v>
      </c>
      <c r="F9" s="3" t="b">
        <f>SUM(D9:E9)=calcs!D36</f>
        <v>0</v>
      </c>
      <c r="G9" s="24">
        <f t="shared" si="0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14.5" x14ac:dyDescent="0.35">
      <c r="A10" s="3" t="s">
        <v>103</v>
      </c>
      <c r="B10" s="3" t="s">
        <v>77</v>
      </c>
      <c r="C10" s="3" t="s">
        <v>47</v>
      </c>
      <c r="D10" s="3">
        <f>SUMIFS('BIFUBC Output_energy'!G:G,'BIFUBC Output_energy'!A:A,B10,'BIFUBC Output_energy'!B:B,C10)</f>
        <v>35604022784000</v>
      </c>
      <c r="E10" s="3">
        <f>SUMIFS('BIFUBC Output_nonenergy'!E:E,'BIFUBC Output_nonenergy'!A:A,B10,'BIFUBC Output_nonenergy'!B:B,C10)</f>
        <v>0</v>
      </c>
      <c r="F10" s="3" t="b">
        <f>SUM(D10:E10)=calcs!D37</f>
        <v>0</v>
      </c>
      <c r="G10" s="24">
        <f t="shared" si="0"/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14.5" x14ac:dyDescent="0.35">
      <c r="A11" s="3" t="s">
        <v>104</v>
      </c>
      <c r="B11" s="3" t="s">
        <v>77</v>
      </c>
      <c r="C11" s="3" t="s">
        <v>50</v>
      </c>
      <c r="D11" s="3">
        <f>SUMIFS('BIFUBC Output_energy'!G:G,'BIFUBC Output_energy'!A:A,B11,'BIFUBC Output_energy'!B:B,C11)</f>
        <v>0</v>
      </c>
      <c r="E11" s="3">
        <f>SUMIFS('BIFUBC Output_nonenergy'!E:E,'BIFUBC Output_nonenergy'!A:A,B11,'BIFUBC Output_nonenergy'!B:B,C11)</f>
        <v>0</v>
      </c>
      <c r="F11" s="3" t="b">
        <f>SUM(D11:E11)=calcs!D38</f>
        <v>0</v>
      </c>
      <c r="G11" s="24">
        <f t="shared" si="0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14.5" x14ac:dyDescent="0.35">
      <c r="A12" s="3" t="s">
        <v>105</v>
      </c>
      <c r="B12" s="3" t="s">
        <v>77</v>
      </c>
      <c r="C12" s="3" t="s">
        <v>106</v>
      </c>
      <c r="D12" s="3">
        <f>SUMIFS('BIFUBC Output_energy'!G:G,'BIFUBC Output_energy'!A:A,B12,'BIFUBC Output_energy'!B:B,C12)</f>
        <v>0</v>
      </c>
      <c r="E12" s="3">
        <f>SUMIFS('BIFUBC Output_nonenergy'!E:E,'BIFUBC Output_nonenergy'!A:A,B12,'BIFUBC Output_nonenergy'!B:B,C12)</f>
        <v>0</v>
      </c>
      <c r="F12" s="3" t="b">
        <f>SUM(D12:E12)=calcs!D39</f>
        <v>0</v>
      </c>
      <c r="G12" s="24">
        <f t="shared" si="0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14.5" x14ac:dyDescent="0.35">
      <c r="A13" s="3" t="s">
        <v>107</v>
      </c>
      <c r="B13" s="3" t="s">
        <v>77</v>
      </c>
      <c r="C13" s="3" t="s">
        <v>108</v>
      </c>
      <c r="D13" s="3">
        <f>SUMIFS('BIFUBC Output_energy'!G:G,'BIFUBC Output_energy'!A:A,B13,'BIFUBC Output_energy'!B:B,C13)</f>
        <v>0</v>
      </c>
      <c r="E13" s="3">
        <f>SUMIFS('BIFUBC Output_nonenergy'!E:E,'BIFUBC Output_nonenergy'!A:A,B13,'BIFUBC Output_nonenergy'!B:B,C13)</f>
        <v>0</v>
      </c>
      <c r="F13" s="3" t="b">
        <f>SUM(D13:E13)=calcs!D40</f>
        <v>0</v>
      </c>
      <c r="G13" s="24">
        <f t="shared" si="0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14.5" x14ac:dyDescent="0.35">
      <c r="A14" s="3" t="s">
        <v>109</v>
      </c>
      <c r="B14" s="3" t="s">
        <v>77</v>
      </c>
      <c r="C14" s="3" t="s">
        <v>110</v>
      </c>
      <c r="D14" s="3">
        <f>SUMIFS('BIFUBC Output_energy'!G:G,'BIFUBC Output_energy'!A:A,B14,'BIFUBC Output_energy'!B:B,C14)</f>
        <v>0</v>
      </c>
      <c r="E14" s="3">
        <f>SUMIFS('BIFUBC Output_nonenergy'!E:E,'BIFUBC Output_nonenergy'!A:A,B14,'BIFUBC Output_nonenergy'!B:B,C14)</f>
        <v>0</v>
      </c>
      <c r="F14" s="3" t="b">
        <f>SUM(D14:E14)=calcs!D41</f>
        <v>1</v>
      </c>
      <c r="G14" s="24">
        <f t="shared" si="0"/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14.5" x14ac:dyDescent="0.35">
      <c r="A15" s="3" t="s">
        <v>111</v>
      </c>
      <c r="B15" s="3" t="s">
        <v>77</v>
      </c>
      <c r="C15" s="3" t="s">
        <v>112</v>
      </c>
      <c r="D15" s="3">
        <f>SUMIFS('BIFUBC Output_energy'!G:G,'BIFUBC Output_energy'!A:A,B15,'BIFUBC Output_energy'!B:B,C15)</f>
        <v>115903236480000</v>
      </c>
      <c r="E15" s="3">
        <f>SUMIFS('BIFUBC Output_nonenergy'!E:E,'BIFUBC Output_nonenergy'!A:A,B15,'BIFUBC Output_nonenergy'!B:B,C15)</f>
        <v>0</v>
      </c>
      <c r="F15" s="3" t="b">
        <f>SUM(D15:E15)=calcs!D42</f>
        <v>1</v>
      </c>
      <c r="G15" s="24">
        <f t="shared" si="0"/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4.5" x14ac:dyDescent="0.35">
      <c r="A16" s="3" t="s">
        <v>113</v>
      </c>
      <c r="B16" s="3" t="s">
        <v>77</v>
      </c>
      <c r="C16" s="3" t="s">
        <v>59</v>
      </c>
      <c r="D16" s="3">
        <f>SUMIFS('BIFUBC Output_energy'!G:G,'BIFUBC Output_energy'!A:A,B16,'BIFUBC Output_energy'!B:B,C16)</f>
        <v>368405579264000</v>
      </c>
      <c r="E16" s="3">
        <f>SUMIFS('BIFUBC Output_nonenergy'!E:E,'BIFUBC Output_nonenergy'!A:A,B16,'BIFUBC Output_nonenergy'!B:B,C16)</f>
        <v>0</v>
      </c>
      <c r="F16" s="3" t="b">
        <f>SUM(D16:E16)=calcs!D43</f>
        <v>1</v>
      </c>
      <c r="G16" s="24">
        <f t="shared" si="0"/>
        <v>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4.5" x14ac:dyDescent="0.35">
      <c r="A17" s="3" t="s">
        <v>114</v>
      </c>
      <c r="B17" s="3" t="s">
        <v>77</v>
      </c>
      <c r="C17" s="3" t="s">
        <v>84</v>
      </c>
      <c r="D17" s="3">
        <f>SUMIFS('BIFUBC Output_energy'!G:G,'BIFUBC Output_energy'!A:A,B17,'BIFUBC Output_energy'!B:B,C17)</f>
        <v>188640783360000</v>
      </c>
      <c r="E17" s="3">
        <f>SUMIFS('BIFUBC Output_nonenergy'!E:E,'BIFUBC Output_nonenergy'!A:A,B17,'BIFUBC Output_nonenergy'!B:B,C17)</f>
        <v>0</v>
      </c>
      <c r="F17" s="3" t="b">
        <f>SUM(D17:E17)=calcs!D44</f>
        <v>1</v>
      </c>
      <c r="G17" s="24">
        <f t="shared" si="0"/>
        <v>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4.5" x14ac:dyDescent="0.35">
      <c r="A18" s="3" t="s">
        <v>115</v>
      </c>
      <c r="B18" s="3" t="s">
        <v>77</v>
      </c>
      <c r="C18" s="3" t="s">
        <v>116</v>
      </c>
      <c r="D18" s="3">
        <f>SUMIFS('BIFUBC Output_energy'!G:G,'BIFUBC Output_energy'!A:A,B18,'BIFUBC Output_energy'!B:B,C18)</f>
        <v>0</v>
      </c>
      <c r="E18" s="3">
        <f>SUMIFS('BIFUBC Output_nonenergy'!E:E,'BIFUBC Output_nonenergy'!A:A,B18,'BIFUBC Output_nonenergy'!B:B,C18)</f>
        <v>0</v>
      </c>
      <c r="F18" s="3" t="b">
        <f>SUM(D18:E18)=calcs!D45</f>
        <v>0</v>
      </c>
      <c r="G18" s="24">
        <f t="shared" si="0"/>
        <v>0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4.5" x14ac:dyDescent="0.35">
      <c r="A19" s="3" t="s">
        <v>117</v>
      </c>
      <c r="B19" s="3" t="s">
        <v>77</v>
      </c>
      <c r="C19" s="3" t="s">
        <v>118</v>
      </c>
      <c r="D19" s="3">
        <f>SUMIFS('BIFUBC Output_energy'!G:G,'BIFUBC Output_energy'!A:A,B19,'BIFUBC Output_energy'!B:B,C19)</f>
        <v>0</v>
      </c>
      <c r="E19" s="3">
        <f>SUMIFS('BIFUBC Output_nonenergy'!E:E,'BIFUBC Output_nonenergy'!A:A,B19,'BIFUBC Output_nonenergy'!B:B,C19)</f>
        <v>0</v>
      </c>
      <c r="F19" s="3" t="b">
        <f>SUM(D19:E19)=calcs!D46</f>
        <v>0</v>
      </c>
      <c r="G19" s="24">
        <f t="shared" si="0"/>
        <v>0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4.5" x14ac:dyDescent="0.35">
      <c r="A20" s="3" t="s">
        <v>119</v>
      </c>
      <c r="B20" s="3" t="s">
        <v>77</v>
      </c>
      <c r="C20" s="3" t="s">
        <v>120</v>
      </c>
      <c r="D20" s="3">
        <f>SUMIFS('BIFUBC Output_energy'!G:G,'BIFUBC Output_energy'!A:A,B20,'BIFUBC Output_energy'!B:B,C20)</f>
        <v>0</v>
      </c>
      <c r="E20" s="3">
        <f>SUMIFS('BIFUBC Output_nonenergy'!E:E,'BIFUBC Output_nonenergy'!A:A,B20,'BIFUBC Output_nonenergy'!B:B,C20)</f>
        <v>0</v>
      </c>
      <c r="F20" s="3" t="b">
        <f>SUM(D20:E20)=calcs!D47</f>
        <v>0</v>
      </c>
      <c r="G20" s="24">
        <f t="shared" si="0"/>
        <v>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75" customHeight="1" x14ac:dyDescent="0.35">
      <c r="A21" s="3" t="s">
        <v>121</v>
      </c>
      <c r="B21" s="3" t="s">
        <v>77</v>
      </c>
      <c r="C21" s="3" t="s">
        <v>122</v>
      </c>
      <c r="D21" s="3">
        <f>SUMIFS('BIFUBC Output_energy'!G:G,'BIFUBC Output_energy'!A:A,B21,'BIFUBC Output_energy'!B:B,C21)</f>
        <v>0</v>
      </c>
      <c r="E21" s="3">
        <f>SUMIFS('BIFUBC Output_nonenergy'!E:E,'BIFUBC Output_nonenergy'!A:A,B21,'BIFUBC Output_nonenergy'!B:B,C21)</f>
        <v>0</v>
      </c>
      <c r="F21" s="3" t="b">
        <f>SUM(D21:E21)=calcs!D48</f>
        <v>0</v>
      </c>
      <c r="G21" s="24">
        <f t="shared" si="0"/>
        <v>0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75" customHeight="1" x14ac:dyDescent="0.35">
      <c r="A22" s="3" t="s">
        <v>123</v>
      </c>
      <c r="B22" s="3" t="s">
        <v>77</v>
      </c>
      <c r="C22" s="3" t="s">
        <v>124</v>
      </c>
      <c r="D22" s="3">
        <f>SUMIFS('BIFUBC Output_energy'!G:G,'BIFUBC Output_energy'!A:A,B22,'BIFUBC Output_energy'!B:B,C22)</f>
        <v>0</v>
      </c>
      <c r="E22" s="3">
        <f>SUMIFS('BIFUBC Output_nonenergy'!E:E,'BIFUBC Output_nonenergy'!A:A,B22,'BIFUBC Output_nonenergy'!B:B,C22)</f>
        <v>0</v>
      </c>
      <c r="F22" s="3" t="b">
        <f>SUM(D22:E22)=calcs!D49</f>
        <v>1</v>
      </c>
      <c r="G22" s="24">
        <f t="shared" si="0"/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75" customHeight="1" x14ac:dyDescent="0.35">
      <c r="A23" s="3" t="s">
        <v>125</v>
      </c>
      <c r="B23" s="3" t="s">
        <v>77</v>
      </c>
      <c r="C23" s="3" t="s">
        <v>126</v>
      </c>
      <c r="D23" s="3">
        <f>SUMIFS('BIFUBC Output_energy'!G:G,'BIFUBC Output_energy'!A:A,B23,'BIFUBC Output_energy'!B:B,C23)</f>
        <v>0</v>
      </c>
      <c r="E23" s="3">
        <f>SUMIFS('BIFUBC Output_nonenergy'!E:E,'BIFUBC Output_nonenergy'!A:A,B23,'BIFUBC Output_nonenergy'!B:B,C23)</f>
        <v>0</v>
      </c>
      <c r="F23" s="3" t="b">
        <f>SUM(D23:E23)=calcs!D50</f>
        <v>0</v>
      </c>
      <c r="G23" s="24">
        <f t="shared" si="0"/>
        <v>0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75" customHeight="1" x14ac:dyDescent="0.35">
      <c r="A24" s="3" t="s">
        <v>127</v>
      </c>
      <c r="B24" s="3" t="s">
        <v>77</v>
      </c>
      <c r="C24" s="3" t="s">
        <v>128</v>
      </c>
      <c r="D24" s="3">
        <f>SUMIFS('BIFUBC Output_energy'!G:G,'BIFUBC Output_energy'!A:A,B24,'BIFUBC Output_energy'!B:B,C24)</f>
        <v>95000368000000</v>
      </c>
      <c r="E24" s="3">
        <f>SUMIFS('BIFUBC Output_nonenergy'!E:E,'BIFUBC Output_nonenergy'!A:A,B24,'BIFUBC Output_nonenergy'!B:B,C24)</f>
        <v>0</v>
      </c>
      <c r="F24" s="3" t="b">
        <f>SUM(D24:E24)=calcs!D51</f>
        <v>0</v>
      </c>
      <c r="G24" s="24">
        <f t="shared" si="0"/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75" customHeight="1" x14ac:dyDescent="0.35">
      <c r="A25" s="3" t="s">
        <v>129</v>
      </c>
      <c r="B25" s="3" t="s">
        <v>77</v>
      </c>
      <c r="C25" s="3" t="s">
        <v>81</v>
      </c>
      <c r="D25" s="3">
        <f>SUMIFS('BIFUBC Output_energy'!G:G,'BIFUBC Output_energy'!A:A,B25,'BIFUBC Output_energy'!B:B,C25)</f>
        <v>0</v>
      </c>
      <c r="E25" s="3">
        <f>SUMIFS('BIFUBC Output_nonenergy'!E:E,'BIFUBC Output_nonenergy'!A:A,B25,'BIFUBC Output_nonenergy'!B:B,C25)</f>
        <v>0</v>
      </c>
      <c r="F25" s="3" t="b">
        <f>SUM(D25:E25)=calcs!D52</f>
        <v>1</v>
      </c>
      <c r="G25" s="24">
        <f t="shared" si="0"/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75" customHeight="1" x14ac:dyDescent="0.35">
      <c r="A26" s="3" t="s">
        <v>130</v>
      </c>
      <c r="B26" s="3" t="s">
        <v>77</v>
      </c>
      <c r="C26" s="3" t="s">
        <v>131</v>
      </c>
      <c r="D26" s="3">
        <f>SUMIFS('BIFUBC Output_energy'!G:G,'BIFUBC Output_energy'!A:A,B26,'BIFUBC Output_energy'!B:B,C26)</f>
        <v>0</v>
      </c>
      <c r="E26" s="3">
        <f>SUMIFS('BIFUBC Output_nonenergy'!E:E,'BIFUBC Output_nonenergy'!A:A,B26,'BIFUBC Output_nonenergy'!B:B,C26)</f>
        <v>0</v>
      </c>
      <c r="F26" s="3" t="b">
        <f>SUM(D26:E26)=calcs!D53</f>
        <v>0</v>
      </c>
      <c r="G26" s="24">
        <f t="shared" si="0"/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75" customHeight="1" x14ac:dyDescent="0.35">
      <c r="A27" s="28" t="s">
        <v>132</v>
      </c>
      <c r="B27" s="28" t="s">
        <v>77</v>
      </c>
      <c r="C27" s="28" t="s">
        <v>80</v>
      </c>
      <c r="D27" s="28">
        <f>SUMIFS('BIFUBC Output_energy'!G:G,'BIFUBC Output_energy'!A:A,B27,'BIFUBC Output_energy'!B:B,C27)</f>
        <v>0</v>
      </c>
      <c r="E27" s="28">
        <f>SUMIFS('BIFUBC Output_nonenergy'!E:E,'BIFUBC Output_nonenergy'!A:A,B27,'BIFUBC Output_nonenergy'!B:B,C27)</f>
        <v>0</v>
      </c>
      <c r="F27" s="28" t="b">
        <f>SUM(D27:E27)=calcs!D54</f>
        <v>1</v>
      </c>
      <c r="G27" s="24">
        <f t="shared" si="0"/>
        <v>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75" customHeight="1" x14ac:dyDescent="0.35">
      <c r="A28" s="27" t="s">
        <v>93</v>
      </c>
      <c r="B28" s="27" t="s">
        <v>86</v>
      </c>
      <c r="C28" s="27" t="s">
        <v>94</v>
      </c>
      <c r="D28" s="27">
        <f>SUMIFS('BIFUBC Output_energy'!G:G,'BIFUBC Output_energy'!A:A,B28,'BIFUBC Output_energy'!B:B,C28)</f>
        <v>0</v>
      </c>
      <c r="E28" s="27">
        <f>SUMIFS('BIFUBC Output_nonenergy'!E:E,'BIFUBC Output_nonenergy'!A:A,B28,'BIFUBC Output_nonenergy'!B:B,C28)</f>
        <v>0</v>
      </c>
      <c r="F28" s="27" t="b">
        <f>SUM(D28:E28)=calcs!D55</f>
        <v>1</v>
      </c>
      <c r="G28" s="24">
        <f t="shared" si="0"/>
        <v>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75" customHeight="1" x14ac:dyDescent="0.35">
      <c r="A29" s="3" t="s">
        <v>95</v>
      </c>
      <c r="B29" s="3" t="s">
        <v>86</v>
      </c>
      <c r="C29" s="3" t="s">
        <v>79</v>
      </c>
      <c r="D29" s="3">
        <f>SUMIFS('BIFUBC Output_energy'!G:G,'BIFUBC Output_energy'!A:A,B29,'BIFUBC Output_energy'!B:B,C29)</f>
        <v>0</v>
      </c>
      <c r="E29" s="3">
        <f>SUMIFS('BIFUBC Output_nonenergy'!E:E,'BIFUBC Output_nonenergy'!A:A,B29,'BIFUBC Output_nonenergy'!B:B,C29)</f>
        <v>0</v>
      </c>
      <c r="F29" s="3" t="b">
        <f>SUM(D29:E29)=calcs!D56</f>
        <v>0</v>
      </c>
      <c r="G29" s="24">
        <f t="shared" si="0"/>
        <v>0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75" customHeight="1" x14ac:dyDescent="0.35">
      <c r="A30" s="3" t="s">
        <v>96</v>
      </c>
      <c r="B30" s="3" t="s">
        <v>86</v>
      </c>
      <c r="C30" s="3" t="s">
        <v>83</v>
      </c>
      <c r="D30" s="3">
        <f>SUMIFS('BIFUBC Output_energy'!G:G,'BIFUBC Output_energy'!A:A,B30,'BIFUBC Output_energy'!B:B,C30)</f>
        <v>157525151872000</v>
      </c>
      <c r="E30" s="3">
        <f>SUMIFS('BIFUBC Output_nonenergy'!E:E,'BIFUBC Output_nonenergy'!A:A,B30,'BIFUBC Output_nonenergy'!B:B,C30)</f>
        <v>0</v>
      </c>
      <c r="F30" s="3" t="b">
        <f>SUM(D30:E30)=calcs!D57</f>
        <v>0</v>
      </c>
      <c r="G30" s="24">
        <f t="shared" si="0"/>
        <v>0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75" customHeight="1" x14ac:dyDescent="0.35">
      <c r="A31" s="3" t="s">
        <v>97</v>
      </c>
      <c r="B31" s="3" t="s">
        <v>86</v>
      </c>
      <c r="C31" s="3" t="s">
        <v>98</v>
      </c>
      <c r="D31" s="3">
        <f>SUMIFS('BIFUBC Output_energy'!G:G,'BIFUBC Output_energy'!A:A,B31,'BIFUBC Output_energy'!B:B,C31)</f>
        <v>0</v>
      </c>
      <c r="E31" s="3">
        <f>SUMIFS('BIFUBC Output_nonenergy'!E:E,'BIFUBC Output_nonenergy'!A:A,B31,'BIFUBC Output_nonenergy'!B:B,C31)</f>
        <v>0</v>
      </c>
      <c r="F31" s="3" t="b">
        <f>SUM(D31:E31)=calcs!D58</f>
        <v>1</v>
      </c>
      <c r="G31" s="24">
        <f t="shared" si="0"/>
        <v>0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5.75" customHeight="1" x14ac:dyDescent="0.35">
      <c r="A32" s="3" t="s">
        <v>99</v>
      </c>
      <c r="B32" s="3" t="s">
        <v>86</v>
      </c>
      <c r="C32" s="3" t="s">
        <v>100</v>
      </c>
      <c r="D32" s="3">
        <f>SUMIFS('BIFUBC Output_energy'!G:G,'BIFUBC Output_energy'!A:A,B32,'BIFUBC Output_energy'!B:B,C32)</f>
        <v>0</v>
      </c>
      <c r="E32" s="3">
        <f>SUMIFS('BIFUBC Output_nonenergy'!E:E,'BIFUBC Output_nonenergy'!A:A,B32,'BIFUBC Output_nonenergy'!B:B,C32)</f>
        <v>0</v>
      </c>
      <c r="F32" s="3" t="b">
        <f>SUM(D32:E32)=calcs!D59</f>
        <v>0</v>
      </c>
      <c r="G32" s="24">
        <f t="shared" si="0"/>
        <v>0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75" customHeight="1" x14ac:dyDescent="0.35">
      <c r="A33" s="3" t="s">
        <v>101</v>
      </c>
      <c r="B33" s="3" t="s">
        <v>86</v>
      </c>
      <c r="C33" s="3" t="s">
        <v>41</v>
      </c>
      <c r="D33" s="3">
        <f>SUMIFS('BIFUBC Output_energy'!G:G,'BIFUBC Output_energy'!A:A,B33,'BIFUBC Output_energy'!B:B,C33)</f>
        <v>0</v>
      </c>
      <c r="E33" s="3">
        <f>SUMIFS('BIFUBC Output_nonenergy'!E:E,'BIFUBC Output_nonenergy'!A:A,B33,'BIFUBC Output_nonenergy'!B:B,C33)</f>
        <v>0</v>
      </c>
      <c r="F33" s="3" t="b">
        <f>SUM(D33:E33)=calcs!D60</f>
        <v>0</v>
      </c>
      <c r="G33" s="24">
        <f t="shared" si="0"/>
        <v>0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15.75" customHeight="1" x14ac:dyDescent="0.35">
      <c r="A34" s="3" t="s">
        <v>102</v>
      </c>
      <c r="B34" s="3" t="s">
        <v>86</v>
      </c>
      <c r="C34" s="3" t="s">
        <v>45</v>
      </c>
      <c r="D34" s="3">
        <f>SUMIFS('BIFUBC Output_energy'!G:G,'BIFUBC Output_energy'!A:A,B34,'BIFUBC Output_energy'!B:B,C34)</f>
        <v>0</v>
      </c>
      <c r="E34" s="3">
        <f>SUMIFS('BIFUBC Output_nonenergy'!E:E,'BIFUBC Output_nonenergy'!A:A,B34,'BIFUBC Output_nonenergy'!B:B,C34)</f>
        <v>0</v>
      </c>
      <c r="F34" s="3" t="b">
        <f>SUM(D34:E34)=calcs!D61</f>
        <v>0</v>
      </c>
      <c r="G34" s="24">
        <f t="shared" si="0"/>
        <v>0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15.75" customHeight="1" x14ac:dyDescent="0.35">
      <c r="A35" s="3" t="s">
        <v>103</v>
      </c>
      <c r="B35" s="3" t="s">
        <v>86</v>
      </c>
      <c r="C35" s="3" t="s">
        <v>47</v>
      </c>
      <c r="D35" s="3">
        <f>SUMIFS('BIFUBC Output_energy'!G:G,'BIFUBC Output_energy'!A:A,B35,'BIFUBC Output_energy'!B:B,C35)</f>
        <v>0</v>
      </c>
      <c r="E35" s="3">
        <f>SUMIFS('BIFUBC Output_nonenergy'!E:E,'BIFUBC Output_nonenergy'!A:A,B35,'BIFUBC Output_nonenergy'!B:B,C35)</f>
        <v>0</v>
      </c>
      <c r="F35" s="3" t="b">
        <f>SUM(D35:E35)=calcs!D62</f>
        <v>0</v>
      </c>
      <c r="G35" s="24">
        <f t="shared" si="0"/>
        <v>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15.75" customHeight="1" x14ac:dyDescent="0.35">
      <c r="A36" s="3" t="s">
        <v>104</v>
      </c>
      <c r="B36" s="3" t="s">
        <v>86</v>
      </c>
      <c r="C36" s="3" t="s">
        <v>50</v>
      </c>
      <c r="D36" s="3">
        <f>SUMIFS('BIFUBC Output_energy'!G:G,'BIFUBC Output_energy'!A:A,B36,'BIFUBC Output_energy'!B:B,C36)</f>
        <v>34895119744000</v>
      </c>
      <c r="E36" s="3">
        <f>SUMIFS('BIFUBC Output_nonenergy'!E:E,'BIFUBC Output_nonenergy'!A:A,B36,'BIFUBC Output_nonenergy'!B:B,C36)</f>
        <v>0</v>
      </c>
      <c r="F36" s="3" t="b">
        <f>SUM(D36:E36)=calcs!D63</f>
        <v>0</v>
      </c>
      <c r="G36" s="24">
        <f t="shared" si="0"/>
        <v>0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15.75" customHeight="1" x14ac:dyDescent="0.35">
      <c r="A37" s="3" t="s">
        <v>105</v>
      </c>
      <c r="B37" s="3" t="s">
        <v>86</v>
      </c>
      <c r="C37" s="3" t="s">
        <v>106</v>
      </c>
      <c r="D37" s="3">
        <f>SUMIFS('BIFUBC Output_energy'!G:G,'BIFUBC Output_energy'!A:A,B37,'BIFUBC Output_energy'!B:B,C37)</f>
        <v>123197968000000</v>
      </c>
      <c r="E37" s="3">
        <f>SUMIFS('BIFUBC Output_nonenergy'!E:E,'BIFUBC Output_nonenergy'!A:A,B37,'BIFUBC Output_nonenergy'!B:B,C37)</f>
        <v>134404568191999.98</v>
      </c>
      <c r="F37" s="3" t="b">
        <f>SUM(D37:E37)=calcs!D64</f>
        <v>0</v>
      </c>
      <c r="G37" s="24">
        <f t="shared" si="0"/>
        <v>0.52175172721057239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15.75" customHeight="1" x14ac:dyDescent="0.35">
      <c r="A38" s="3" t="s">
        <v>107</v>
      </c>
      <c r="B38" s="3" t="s">
        <v>86</v>
      </c>
      <c r="C38" s="3" t="s">
        <v>108</v>
      </c>
      <c r="D38" s="3">
        <f>SUMIFS('BIFUBC Output_energy'!G:G,'BIFUBC Output_energy'!A:A,B38,'BIFUBC Output_energy'!B:B,C38)</f>
        <v>0</v>
      </c>
      <c r="E38" s="3">
        <f>SUMIFS('BIFUBC Output_nonenergy'!E:E,'BIFUBC Output_nonenergy'!A:A,B38,'BIFUBC Output_nonenergy'!B:B,C38)</f>
        <v>0</v>
      </c>
      <c r="F38" s="3" t="b">
        <f>SUM(D38:E38)=calcs!D65</f>
        <v>0</v>
      </c>
      <c r="G38" s="24">
        <f t="shared" si="0"/>
        <v>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15.75" customHeight="1" x14ac:dyDescent="0.35">
      <c r="A39" s="3" t="s">
        <v>109</v>
      </c>
      <c r="B39" s="3" t="s">
        <v>86</v>
      </c>
      <c r="C39" s="3" t="s">
        <v>110</v>
      </c>
      <c r="D39" s="3">
        <f>SUMIFS('BIFUBC Output_energy'!G:G,'BIFUBC Output_energy'!A:A,B39,'BIFUBC Output_energy'!B:B,C39)</f>
        <v>0</v>
      </c>
      <c r="E39" s="3">
        <f>SUMIFS('BIFUBC Output_nonenergy'!E:E,'BIFUBC Output_nonenergy'!A:A,B39,'BIFUBC Output_nonenergy'!B:B,C39)</f>
        <v>0</v>
      </c>
      <c r="F39" s="3" t="b">
        <f>SUM(D39:E39)=calcs!D66</f>
        <v>1</v>
      </c>
      <c r="G39" s="24">
        <f t="shared" si="0"/>
        <v>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15.75" customHeight="1" x14ac:dyDescent="0.35">
      <c r="A40" s="3" t="s">
        <v>111</v>
      </c>
      <c r="B40" s="3" t="s">
        <v>86</v>
      </c>
      <c r="C40" s="3" t="s">
        <v>112</v>
      </c>
      <c r="D40" s="3">
        <f>SUMIFS('BIFUBC Output_energy'!G:G,'BIFUBC Output_energy'!A:A,B40,'BIFUBC Output_energy'!B:B,C40)</f>
        <v>0</v>
      </c>
      <c r="E40" s="3">
        <f>SUMIFS('BIFUBC Output_nonenergy'!E:E,'BIFUBC Output_nonenergy'!A:A,B40,'BIFUBC Output_nonenergy'!B:B,C40)</f>
        <v>0</v>
      </c>
      <c r="F40" s="3" t="b">
        <f>SUM(D40:E40)=calcs!D67</f>
        <v>1</v>
      </c>
      <c r="G40" s="24">
        <f t="shared" si="0"/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15.75" customHeight="1" x14ac:dyDescent="0.35">
      <c r="A41" s="3" t="s">
        <v>113</v>
      </c>
      <c r="B41" s="3" t="s">
        <v>86</v>
      </c>
      <c r="C41" s="3" t="s">
        <v>59</v>
      </c>
      <c r="D41" s="3">
        <f>SUMIFS('BIFUBC Output_energy'!G:G,'BIFUBC Output_energy'!A:A,B41,'BIFUBC Output_energy'!B:B,C41)</f>
        <v>9297111296000</v>
      </c>
      <c r="E41" s="3">
        <f>SUMIFS('BIFUBC Output_nonenergy'!E:E,'BIFUBC Output_nonenergy'!A:A,B41,'BIFUBC Output_nonenergy'!B:B,C41)</f>
        <v>0</v>
      </c>
      <c r="F41" s="3" t="b">
        <f>SUM(D41:E41)=calcs!D68</f>
        <v>1</v>
      </c>
      <c r="G41" s="24">
        <f t="shared" si="0"/>
        <v>0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15.75" customHeight="1" x14ac:dyDescent="0.35">
      <c r="A42" s="3" t="s">
        <v>114</v>
      </c>
      <c r="B42" s="3" t="s">
        <v>86</v>
      </c>
      <c r="C42" s="3" t="s">
        <v>84</v>
      </c>
      <c r="D42" s="3">
        <f>SUMIFS('BIFUBC Output_energy'!G:G,'BIFUBC Output_energy'!A:A,B42,'BIFUBC Output_energy'!B:B,C42)</f>
        <v>0</v>
      </c>
      <c r="E42" s="3">
        <f>SUMIFS('BIFUBC Output_nonenergy'!E:E,'BIFUBC Output_nonenergy'!A:A,B42,'BIFUBC Output_nonenergy'!B:B,C42)</f>
        <v>0</v>
      </c>
      <c r="F42" s="3" t="b">
        <f>SUM(D42:E42)=calcs!D69</f>
        <v>1</v>
      </c>
      <c r="G42" s="24">
        <f t="shared" si="0"/>
        <v>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15.75" customHeight="1" x14ac:dyDescent="0.35">
      <c r="A43" s="3" t="s">
        <v>115</v>
      </c>
      <c r="B43" s="3" t="s">
        <v>86</v>
      </c>
      <c r="C43" s="3" t="s">
        <v>116</v>
      </c>
      <c r="D43" s="3">
        <f>SUMIFS('BIFUBC Output_energy'!G:G,'BIFUBC Output_energy'!A:A,B43,'BIFUBC Output_energy'!B:B,C43)</f>
        <v>0</v>
      </c>
      <c r="E43" s="3">
        <f>SUMIFS('BIFUBC Output_nonenergy'!E:E,'BIFUBC Output_nonenergy'!A:A,B43,'BIFUBC Output_nonenergy'!B:B,C43)</f>
        <v>0</v>
      </c>
      <c r="F43" s="3" t="b">
        <f>SUM(D43:E43)=calcs!D70</f>
        <v>0</v>
      </c>
      <c r="G43" s="24">
        <f t="shared" si="0"/>
        <v>0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15.75" customHeight="1" x14ac:dyDescent="0.35">
      <c r="A44" s="3" t="s">
        <v>117</v>
      </c>
      <c r="B44" s="3" t="s">
        <v>86</v>
      </c>
      <c r="C44" s="3" t="s">
        <v>118</v>
      </c>
      <c r="D44" s="3">
        <f>SUMIFS('BIFUBC Output_energy'!G:G,'BIFUBC Output_energy'!A:A,B44,'BIFUBC Output_energy'!B:B,C44)</f>
        <v>0</v>
      </c>
      <c r="E44" s="3">
        <f>SUMIFS('BIFUBC Output_nonenergy'!E:E,'BIFUBC Output_nonenergy'!A:A,B44,'BIFUBC Output_nonenergy'!B:B,C44)</f>
        <v>0</v>
      </c>
      <c r="F44" s="3" t="b">
        <f>SUM(D44:E44)=calcs!D71</f>
        <v>0</v>
      </c>
      <c r="G44" s="24">
        <f t="shared" si="0"/>
        <v>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15.75" customHeight="1" x14ac:dyDescent="0.35">
      <c r="A45" s="3" t="s">
        <v>119</v>
      </c>
      <c r="B45" s="3" t="s">
        <v>86</v>
      </c>
      <c r="C45" s="3" t="s">
        <v>120</v>
      </c>
      <c r="D45" s="3">
        <f>SUMIFS('BIFUBC Output_energy'!G:G,'BIFUBC Output_energy'!A:A,B45,'BIFUBC Output_energy'!B:B,C45)</f>
        <v>0</v>
      </c>
      <c r="E45" s="3">
        <f>SUMIFS('BIFUBC Output_nonenergy'!E:E,'BIFUBC Output_nonenergy'!A:A,B45,'BIFUBC Output_nonenergy'!B:B,C45)</f>
        <v>0</v>
      </c>
      <c r="F45" s="3" t="b">
        <f>SUM(D45:E45)=calcs!D72</f>
        <v>0</v>
      </c>
      <c r="G45" s="24">
        <f t="shared" si="0"/>
        <v>0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15.75" customHeight="1" x14ac:dyDescent="0.35">
      <c r="A46" s="3" t="s">
        <v>121</v>
      </c>
      <c r="B46" s="3" t="s">
        <v>86</v>
      </c>
      <c r="C46" s="3" t="s">
        <v>122</v>
      </c>
      <c r="D46" s="3">
        <f>SUMIFS('BIFUBC Output_energy'!G:G,'BIFUBC Output_energy'!A:A,B46,'BIFUBC Output_energy'!B:B,C46)</f>
        <v>0</v>
      </c>
      <c r="E46" s="3">
        <f>SUMIFS('BIFUBC Output_nonenergy'!E:E,'BIFUBC Output_nonenergy'!A:A,B46,'BIFUBC Output_nonenergy'!B:B,C46)</f>
        <v>0</v>
      </c>
      <c r="F46" s="3" t="b">
        <f>SUM(D46:E46)=calcs!D73</f>
        <v>0</v>
      </c>
      <c r="G46" s="24">
        <f t="shared" si="0"/>
        <v>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35">
      <c r="A47" s="3" t="s">
        <v>123</v>
      </c>
      <c r="B47" s="3" t="s">
        <v>86</v>
      </c>
      <c r="C47" s="3" t="s">
        <v>124</v>
      </c>
      <c r="D47" s="3">
        <f>SUMIFS('BIFUBC Output_energy'!G:G,'BIFUBC Output_energy'!A:A,B47,'BIFUBC Output_energy'!B:B,C47)</f>
        <v>0</v>
      </c>
      <c r="E47" s="3">
        <f>SUMIFS('BIFUBC Output_nonenergy'!E:E,'BIFUBC Output_nonenergy'!A:A,B47,'BIFUBC Output_nonenergy'!B:B,C47)</f>
        <v>0</v>
      </c>
      <c r="F47" s="3" t="b">
        <f>SUM(D47:E47)=calcs!D74</f>
        <v>0</v>
      </c>
      <c r="G47" s="24">
        <f t="shared" si="0"/>
        <v>0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 x14ac:dyDescent="0.35">
      <c r="A48" s="3" t="s">
        <v>125</v>
      </c>
      <c r="B48" s="3" t="s">
        <v>86</v>
      </c>
      <c r="C48" s="3" t="s">
        <v>126</v>
      </c>
      <c r="D48" s="3">
        <f>SUMIFS('BIFUBC Output_energy'!G:G,'BIFUBC Output_energy'!A:A,B48,'BIFUBC Output_energy'!B:B,C48)</f>
        <v>0</v>
      </c>
      <c r="E48" s="3">
        <f>SUMIFS('BIFUBC Output_nonenergy'!E:E,'BIFUBC Output_nonenergy'!A:A,B48,'BIFUBC Output_nonenergy'!B:B,C48)</f>
        <v>0</v>
      </c>
      <c r="F48" s="3" t="b">
        <f>SUM(D48:E48)=calcs!D75</f>
        <v>0</v>
      </c>
      <c r="G48" s="24">
        <f t="shared" si="0"/>
        <v>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15.75" customHeight="1" x14ac:dyDescent="0.35">
      <c r="A49" s="3" t="s">
        <v>127</v>
      </c>
      <c r="B49" s="3" t="s">
        <v>86</v>
      </c>
      <c r="C49" s="3" t="s">
        <v>128</v>
      </c>
      <c r="D49" s="3">
        <f>SUMIFS('BIFUBC Output_energy'!G:G,'BIFUBC Output_energy'!A:A,B49,'BIFUBC Output_energy'!B:B,C49)</f>
        <v>393853652864000.06</v>
      </c>
      <c r="E49" s="3">
        <f>SUMIFS('BIFUBC Output_nonenergy'!E:E,'BIFUBC Output_nonenergy'!A:A,B49,'BIFUBC Output_nonenergy'!B:B,C49)</f>
        <v>0</v>
      </c>
      <c r="F49" s="3" t="b">
        <f>SUM(D49:E49)=calcs!D76</f>
        <v>0</v>
      </c>
      <c r="G49" s="24">
        <f t="shared" si="0"/>
        <v>0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15.75" customHeight="1" x14ac:dyDescent="0.35">
      <c r="A50" s="3" t="s">
        <v>129</v>
      </c>
      <c r="B50" s="3" t="s">
        <v>86</v>
      </c>
      <c r="C50" s="3" t="s">
        <v>81</v>
      </c>
      <c r="D50" s="3">
        <f>SUMIFS('BIFUBC Output_energy'!G:G,'BIFUBC Output_energy'!A:A,B50,'BIFUBC Output_energy'!B:B,C50)</f>
        <v>55402438144000</v>
      </c>
      <c r="E50" s="3">
        <f>SUMIFS('BIFUBC Output_nonenergy'!E:E,'BIFUBC Output_nonenergy'!A:A,B50,'BIFUBC Output_nonenergy'!B:B,C50)</f>
        <v>0</v>
      </c>
      <c r="F50" s="3" t="b">
        <f>SUM(D50:E50)=calcs!D77</f>
        <v>1</v>
      </c>
      <c r="G50" s="24">
        <f t="shared" si="0"/>
        <v>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15.75" customHeight="1" x14ac:dyDescent="0.35">
      <c r="A51" s="3" t="s">
        <v>130</v>
      </c>
      <c r="B51" s="3" t="s">
        <v>86</v>
      </c>
      <c r="C51" s="3" t="s">
        <v>131</v>
      </c>
      <c r="D51" s="3">
        <f>SUMIFS('BIFUBC Output_energy'!G:G,'BIFUBC Output_energy'!A:A,B51,'BIFUBC Output_energy'!B:B,C51)</f>
        <v>0</v>
      </c>
      <c r="E51" s="3">
        <f>SUMIFS('BIFUBC Output_nonenergy'!E:E,'BIFUBC Output_nonenergy'!A:A,B51,'BIFUBC Output_nonenergy'!B:B,C51)</f>
        <v>0</v>
      </c>
      <c r="F51" s="3" t="b">
        <f>SUM(D51:E51)=calcs!D78</f>
        <v>0</v>
      </c>
      <c r="G51" s="24">
        <f t="shared" si="0"/>
        <v>0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15.75" customHeight="1" x14ac:dyDescent="0.35">
      <c r="A52" s="28" t="s">
        <v>132</v>
      </c>
      <c r="B52" s="28" t="s">
        <v>86</v>
      </c>
      <c r="C52" s="28" t="s">
        <v>80</v>
      </c>
      <c r="D52" s="28">
        <f>SUMIFS('BIFUBC Output_energy'!G:G,'BIFUBC Output_energy'!A:A,B52,'BIFUBC Output_energy'!B:B,C52)</f>
        <v>0</v>
      </c>
      <c r="E52" s="28">
        <f>SUMIFS('BIFUBC Output_nonenergy'!E:E,'BIFUBC Output_nonenergy'!A:A,B52,'BIFUBC Output_nonenergy'!B:B,C52)</f>
        <v>0</v>
      </c>
      <c r="F52" s="28" t="b">
        <f>SUM(D52:E52)=calcs!D79</f>
        <v>1</v>
      </c>
      <c r="G52" s="24">
        <f t="shared" si="0"/>
        <v>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15.75" customHeight="1" x14ac:dyDescent="0.35">
      <c r="A53" s="27" t="s">
        <v>93</v>
      </c>
      <c r="B53" s="27" t="s">
        <v>17</v>
      </c>
      <c r="C53" s="27" t="s">
        <v>94</v>
      </c>
      <c r="D53" s="27">
        <f>SUMIFS('BIFUBC Output_energy'!G:G,'BIFUBC Output_energy'!A:A,B53,'BIFUBC Output_energy'!B:B,C53)</f>
        <v>0</v>
      </c>
      <c r="E53" s="27">
        <f>SUMIFS('BIFUBC Output_nonenergy'!E:E,'BIFUBC Output_nonenergy'!A:A,B53,'BIFUBC Output_nonenergy'!B:B,C53)</f>
        <v>0</v>
      </c>
      <c r="F53" s="27" t="b">
        <f>SUM(D53:E53)=calcs!D80</f>
        <v>1</v>
      </c>
      <c r="G53" s="24">
        <f t="shared" si="0"/>
        <v>0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15.75" customHeight="1" x14ac:dyDescent="0.35">
      <c r="A54" s="3" t="s">
        <v>95</v>
      </c>
      <c r="B54" s="3" t="s">
        <v>17</v>
      </c>
      <c r="C54" s="3" t="s">
        <v>79</v>
      </c>
      <c r="D54" s="3">
        <f>SUMIFS('BIFUBC Output_energy'!G:G,'BIFUBC Output_energy'!A:A,B54,'BIFUBC Output_energy'!B:B,C54)</f>
        <v>0</v>
      </c>
      <c r="E54" s="3">
        <f>SUMIFS('BIFUBC Output_nonenergy'!E:E,'BIFUBC Output_nonenergy'!A:A,B54,'BIFUBC Output_nonenergy'!B:B,C54)</f>
        <v>0</v>
      </c>
      <c r="F54" s="3" t="b">
        <f>SUM(D54:E54)=calcs!D81</f>
        <v>0</v>
      </c>
      <c r="G54" s="24">
        <f t="shared" si="0"/>
        <v>0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15.75" customHeight="1" x14ac:dyDescent="0.35">
      <c r="A55" s="3" t="s">
        <v>96</v>
      </c>
      <c r="B55" s="3" t="s">
        <v>17</v>
      </c>
      <c r="C55" s="3" t="s">
        <v>83</v>
      </c>
      <c r="D55" s="3">
        <f>SUMIFS('BIFUBC Output_energy'!G:G,'BIFUBC Output_energy'!A:A,B55,'BIFUBC Output_energy'!B:B,C55)</f>
        <v>0</v>
      </c>
      <c r="E55" s="3">
        <f>SUMIFS('BIFUBC Output_nonenergy'!E:E,'BIFUBC Output_nonenergy'!A:A,B55,'BIFUBC Output_nonenergy'!B:B,C55)</f>
        <v>0</v>
      </c>
      <c r="F55" s="3" t="b">
        <f>SUM(D55:E55)=calcs!D82</f>
        <v>0</v>
      </c>
      <c r="G55" s="24">
        <f t="shared" si="0"/>
        <v>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15.75" customHeight="1" x14ac:dyDescent="0.35">
      <c r="A56" s="3" t="s">
        <v>97</v>
      </c>
      <c r="B56" s="3" t="s">
        <v>17</v>
      </c>
      <c r="C56" s="3" t="s">
        <v>98</v>
      </c>
      <c r="D56" s="3">
        <f>SUMIFS('BIFUBC Output_energy'!G:G,'BIFUBC Output_energy'!A:A,B56,'BIFUBC Output_energy'!B:B,C56)</f>
        <v>0</v>
      </c>
      <c r="E56" s="3">
        <f>SUMIFS('BIFUBC Output_nonenergy'!E:E,'BIFUBC Output_nonenergy'!A:A,B56,'BIFUBC Output_nonenergy'!B:B,C56)</f>
        <v>0</v>
      </c>
      <c r="F56" s="3" t="b">
        <f>SUM(D56:E56)=calcs!D83</f>
        <v>1</v>
      </c>
      <c r="G56" s="24">
        <f t="shared" si="0"/>
        <v>0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15.75" customHeight="1" x14ac:dyDescent="0.35">
      <c r="A57" s="3" t="s">
        <v>99</v>
      </c>
      <c r="B57" s="3" t="s">
        <v>17</v>
      </c>
      <c r="C57" s="3" t="s">
        <v>100</v>
      </c>
      <c r="D57" s="3">
        <f>SUMIFS('BIFUBC Output_energy'!G:G,'BIFUBC Output_energy'!A:A,B57,'BIFUBC Output_energy'!B:B,C57)</f>
        <v>0</v>
      </c>
      <c r="E57" s="3">
        <f>SUMIFS('BIFUBC Output_nonenergy'!E:E,'BIFUBC Output_nonenergy'!A:A,B57,'BIFUBC Output_nonenergy'!B:B,C57)</f>
        <v>0</v>
      </c>
      <c r="F57" s="3" t="b">
        <f>SUM(D57:E57)=calcs!D84</f>
        <v>0</v>
      </c>
      <c r="G57" s="24">
        <f t="shared" si="0"/>
        <v>0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15.75" customHeight="1" x14ac:dyDescent="0.35">
      <c r="A58" s="3" t="s">
        <v>101</v>
      </c>
      <c r="B58" s="3" t="s">
        <v>17</v>
      </c>
      <c r="C58" s="3" t="s">
        <v>41</v>
      </c>
      <c r="D58" s="3">
        <f>SUMIFS('BIFUBC Output_energy'!G:G,'BIFUBC Output_energy'!A:A,B58,'BIFUBC Output_energy'!B:B,C58)</f>
        <v>0</v>
      </c>
      <c r="E58" s="3">
        <f>SUMIFS('BIFUBC Output_nonenergy'!E:E,'BIFUBC Output_nonenergy'!A:A,B58,'BIFUBC Output_nonenergy'!B:B,C58)</f>
        <v>0</v>
      </c>
      <c r="F58" s="3" t="b">
        <f>SUM(D58:E58)=calcs!D85</f>
        <v>0</v>
      </c>
      <c r="G58" s="24">
        <f t="shared" si="0"/>
        <v>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15.75" customHeight="1" x14ac:dyDescent="0.35">
      <c r="A59" s="3" t="s">
        <v>102</v>
      </c>
      <c r="B59" s="3" t="s">
        <v>17</v>
      </c>
      <c r="C59" s="3" t="s">
        <v>45</v>
      </c>
      <c r="D59" s="3">
        <f>SUMIFS('BIFUBC Output_energy'!G:G,'BIFUBC Output_energy'!A:A,B59,'BIFUBC Output_energy'!B:B,C59)</f>
        <v>0</v>
      </c>
      <c r="E59" s="3">
        <f>SUMIFS('BIFUBC Output_nonenergy'!E:E,'BIFUBC Output_nonenergy'!A:A,B59,'BIFUBC Output_nonenergy'!B:B,C59)</f>
        <v>0</v>
      </c>
      <c r="F59" s="3" t="b">
        <f>SUM(D59:E59)=calcs!D86</f>
        <v>1</v>
      </c>
      <c r="G59" s="24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15.75" customHeight="1" x14ac:dyDescent="0.35">
      <c r="A60" s="3" t="s">
        <v>103</v>
      </c>
      <c r="B60" s="3" t="s">
        <v>17</v>
      </c>
      <c r="C60" s="3" t="s">
        <v>47</v>
      </c>
      <c r="D60" s="3">
        <f>SUMIFS('BIFUBC Output_energy'!G:G,'BIFUBC Output_energy'!A:A,B60,'BIFUBC Output_energy'!B:B,C60)</f>
        <v>0</v>
      </c>
      <c r="E60" s="3">
        <f>SUMIFS('BIFUBC Output_nonenergy'!E:E,'BIFUBC Output_nonenergy'!A:A,B60,'BIFUBC Output_nonenergy'!B:B,C60)</f>
        <v>0</v>
      </c>
      <c r="F60" s="3" t="b">
        <f>SUM(D60:E60)=calcs!D87</f>
        <v>0</v>
      </c>
      <c r="G60" s="24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15.75" customHeight="1" x14ac:dyDescent="0.35">
      <c r="A61" s="3" t="s">
        <v>104</v>
      </c>
      <c r="B61" s="3" t="s">
        <v>17</v>
      </c>
      <c r="C61" s="3" t="s">
        <v>50</v>
      </c>
      <c r="D61" s="3">
        <f>SUMIFS('BIFUBC Output_energy'!G:G,'BIFUBC Output_energy'!A:A,B61,'BIFUBC Output_energy'!B:B,C61)</f>
        <v>0</v>
      </c>
      <c r="E61" s="3">
        <f>SUMIFS('BIFUBC Output_nonenergy'!E:E,'BIFUBC Output_nonenergy'!A:A,B61,'BIFUBC Output_nonenergy'!B:B,C61)</f>
        <v>0</v>
      </c>
      <c r="F61" s="3" t="b">
        <f>SUM(D61:E61)=calcs!D88</f>
        <v>1</v>
      </c>
      <c r="G61" s="24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15.75" customHeight="1" x14ac:dyDescent="0.35">
      <c r="A62" s="3" t="s">
        <v>105</v>
      </c>
      <c r="B62" s="3" t="s">
        <v>17</v>
      </c>
      <c r="C62" s="3" t="s">
        <v>106</v>
      </c>
      <c r="D62" s="3">
        <f>SUMIFS('BIFUBC Output_energy'!G:G,'BIFUBC Output_energy'!A:A,B62,'BIFUBC Output_energy'!B:B,C62)</f>
        <v>0</v>
      </c>
      <c r="E62" s="3">
        <f>SUMIFS('BIFUBC Output_nonenergy'!E:E,'BIFUBC Output_nonenergy'!A:A,B62,'BIFUBC Output_nonenergy'!B:B,C62)</f>
        <v>0</v>
      </c>
      <c r="F62" s="3" t="b">
        <f>SUM(D62:E62)=calcs!D89</f>
        <v>0</v>
      </c>
      <c r="G62" s="24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ht="15.75" customHeight="1" x14ac:dyDescent="0.35">
      <c r="A63" s="3" t="s">
        <v>107</v>
      </c>
      <c r="B63" s="3" t="s">
        <v>17</v>
      </c>
      <c r="C63" s="3" t="s">
        <v>108</v>
      </c>
      <c r="D63" s="3">
        <f>SUMIFS('BIFUBC Output_energy'!G:G,'BIFUBC Output_energy'!A:A,B63,'BIFUBC Output_energy'!B:B,C63)</f>
        <v>0</v>
      </c>
      <c r="E63" s="3">
        <f>SUMIFS('BIFUBC Output_nonenergy'!E:E,'BIFUBC Output_nonenergy'!A:A,B63,'BIFUBC Output_nonenergy'!B:B,C63)</f>
        <v>0</v>
      </c>
      <c r="F63" s="3" t="b">
        <f>SUM(D63:E63)=calcs!D90</f>
        <v>0</v>
      </c>
      <c r="G63" s="24">
        <f t="shared" si="0"/>
        <v>0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ht="15.75" customHeight="1" x14ac:dyDescent="0.35">
      <c r="A64" s="3" t="s">
        <v>109</v>
      </c>
      <c r="B64" s="3" t="s">
        <v>17</v>
      </c>
      <c r="C64" s="3" t="s">
        <v>110</v>
      </c>
      <c r="D64" s="3">
        <f>SUMIFS('BIFUBC Output_energy'!G:G,'BIFUBC Output_energy'!A:A,B64,'BIFUBC Output_energy'!B:B,C64)</f>
        <v>0</v>
      </c>
      <c r="E64" s="3">
        <f>SUMIFS('BIFUBC Output_nonenergy'!E:E,'BIFUBC Output_nonenergy'!A:A,B64,'BIFUBC Output_nonenergy'!B:B,C64)</f>
        <v>0</v>
      </c>
      <c r="F64" s="3" t="b">
        <f>SUM(D64:E64)=calcs!D91</f>
        <v>1</v>
      </c>
      <c r="G64" s="24">
        <f t="shared" si="0"/>
        <v>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ht="15.75" customHeight="1" x14ac:dyDescent="0.35">
      <c r="A65" s="3" t="s">
        <v>111</v>
      </c>
      <c r="B65" s="3" t="s">
        <v>17</v>
      </c>
      <c r="C65" s="3" t="s">
        <v>112</v>
      </c>
      <c r="D65" s="3">
        <f>SUMIFS('BIFUBC Output_energy'!G:G,'BIFUBC Output_energy'!A:A,B65,'BIFUBC Output_energy'!B:B,C65)</f>
        <v>0</v>
      </c>
      <c r="E65" s="3">
        <f>SUMIFS('BIFUBC Output_nonenergy'!E:E,'BIFUBC Output_nonenergy'!A:A,B65,'BIFUBC Output_nonenergy'!B:B,C65)</f>
        <v>0</v>
      </c>
      <c r="F65" s="3" t="b">
        <f>SUM(D65:E65)=calcs!D92</f>
        <v>1</v>
      </c>
      <c r="G65" s="24">
        <f t="shared" si="0"/>
        <v>0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ht="15.75" customHeight="1" x14ac:dyDescent="0.35">
      <c r="A66" s="3" t="s">
        <v>113</v>
      </c>
      <c r="B66" s="3" t="s">
        <v>17</v>
      </c>
      <c r="C66" s="3" t="s">
        <v>59</v>
      </c>
      <c r="D66" s="3">
        <f>SUMIFS('BIFUBC Output_energy'!G:G,'BIFUBC Output_energy'!A:A,B66,'BIFUBC Output_energy'!B:B,C66)</f>
        <v>0</v>
      </c>
      <c r="E66" s="3">
        <f>SUMIFS('BIFUBC Output_nonenergy'!E:E,'BIFUBC Output_nonenergy'!A:A,B66,'BIFUBC Output_nonenergy'!B:B,C66)</f>
        <v>0</v>
      </c>
      <c r="F66" s="3" t="b">
        <f>SUM(D66:E66)=calcs!D93</f>
        <v>1</v>
      </c>
      <c r="G66" s="24">
        <f t="shared" si="0"/>
        <v>0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ht="15.75" customHeight="1" x14ac:dyDescent="0.35">
      <c r="A67" s="3" t="s">
        <v>114</v>
      </c>
      <c r="B67" s="3" t="s">
        <v>17</v>
      </c>
      <c r="C67" s="3" t="s">
        <v>84</v>
      </c>
      <c r="D67" s="3">
        <f>SUMIFS('BIFUBC Output_energy'!G:G,'BIFUBC Output_energy'!A:A,B67,'BIFUBC Output_energy'!B:B,C67)</f>
        <v>0</v>
      </c>
      <c r="E67" s="3">
        <f>SUMIFS('BIFUBC Output_nonenergy'!E:E,'BIFUBC Output_nonenergy'!A:A,B67,'BIFUBC Output_nonenergy'!B:B,C67)</f>
        <v>0</v>
      </c>
      <c r="F67" s="3" t="b">
        <f>SUM(D67:E67)=calcs!D94</f>
        <v>1</v>
      </c>
      <c r="G67" s="24">
        <f t="shared" si="0"/>
        <v>0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ht="15.75" customHeight="1" x14ac:dyDescent="0.35">
      <c r="A68" s="3" t="s">
        <v>115</v>
      </c>
      <c r="B68" s="3" t="s">
        <v>17</v>
      </c>
      <c r="C68" s="3" t="s">
        <v>116</v>
      </c>
      <c r="D68" s="3">
        <f>SUMIFS('BIFUBC Output_energy'!G:G,'BIFUBC Output_energy'!A:A,B68,'BIFUBC Output_energy'!B:B,C68)</f>
        <v>0</v>
      </c>
      <c r="E68" s="3">
        <f>SUMIFS('BIFUBC Output_nonenergy'!E:E,'BIFUBC Output_nonenergy'!A:A,B68,'BIFUBC Output_nonenergy'!B:B,C68)</f>
        <v>0</v>
      </c>
      <c r="F68" s="3" t="b">
        <f>SUM(D68:E68)=calcs!D95</f>
        <v>0</v>
      </c>
      <c r="G68" s="24">
        <f t="shared" si="0"/>
        <v>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ht="15.75" customHeight="1" x14ac:dyDescent="0.35">
      <c r="A69" s="3" t="s">
        <v>117</v>
      </c>
      <c r="B69" s="3" t="s">
        <v>17</v>
      </c>
      <c r="C69" s="3" t="s">
        <v>118</v>
      </c>
      <c r="D69" s="3">
        <f>SUMIFS('BIFUBC Output_energy'!G:G,'BIFUBC Output_energy'!A:A,B69,'BIFUBC Output_energy'!B:B,C69)</f>
        <v>0</v>
      </c>
      <c r="E69" s="3">
        <f>SUMIFS('BIFUBC Output_nonenergy'!E:E,'BIFUBC Output_nonenergy'!A:A,B69,'BIFUBC Output_nonenergy'!B:B,C69)</f>
        <v>0</v>
      </c>
      <c r="F69" s="3" t="b">
        <f>SUM(D69:E69)=calcs!D96</f>
        <v>1</v>
      </c>
      <c r="G69" s="24">
        <f t="shared" si="0"/>
        <v>0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ht="15.75" customHeight="1" x14ac:dyDescent="0.35">
      <c r="A70" s="3" t="s">
        <v>119</v>
      </c>
      <c r="B70" s="3" t="s">
        <v>17</v>
      </c>
      <c r="C70" s="3" t="s">
        <v>120</v>
      </c>
      <c r="D70" s="3">
        <f>SUMIFS('BIFUBC Output_energy'!G:G,'BIFUBC Output_energy'!A:A,B70,'BIFUBC Output_energy'!B:B,C70)</f>
        <v>0</v>
      </c>
      <c r="E70" s="3">
        <f>SUMIFS('BIFUBC Output_nonenergy'!E:E,'BIFUBC Output_nonenergy'!A:A,B70,'BIFUBC Output_nonenergy'!B:B,C70)</f>
        <v>0</v>
      </c>
      <c r="F70" s="3" t="b">
        <f>SUM(D70:E70)=calcs!D97</f>
        <v>0</v>
      </c>
      <c r="G70" s="24">
        <f t="shared" si="0"/>
        <v>0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15.75" customHeight="1" x14ac:dyDescent="0.35">
      <c r="A71" s="3" t="s">
        <v>121</v>
      </c>
      <c r="B71" s="3" t="s">
        <v>17</v>
      </c>
      <c r="C71" s="3" t="s">
        <v>122</v>
      </c>
      <c r="D71" s="3">
        <f>SUMIFS('BIFUBC Output_energy'!G:G,'BIFUBC Output_energy'!A:A,B71,'BIFUBC Output_energy'!B:B,C71)</f>
        <v>0</v>
      </c>
      <c r="E71" s="3">
        <f>SUMIFS('BIFUBC Output_nonenergy'!E:E,'BIFUBC Output_nonenergy'!A:A,B71,'BIFUBC Output_nonenergy'!B:B,C71)</f>
        <v>0</v>
      </c>
      <c r="F71" s="3" t="b">
        <f>SUM(D71:E71)=calcs!D98</f>
        <v>0</v>
      </c>
      <c r="G71" s="24">
        <f t="shared" si="0"/>
        <v>0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ht="15.75" customHeight="1" x14ac:dyDescent="0.35">
      <c r="A72" s="3" t="s">
        <v>123</v>
      </c>
      <c r="B72" s="3" t="s">
        <v>17</v>
      </c>
      <c r="C72" s="3" t="s">
        <v>124</v>
      </c>
      <c r="D72" s="3">
        <f>SUMIFS('BIFUBC Output_energy'!G:G,'BIFUBC Output_energy'!A:A,B72,'BIFUBC Output_energy'!B:B,C72)</f>
        <v>0</v>
      </c>
      <c r="E72" s="3">
        <f>SUMIFS('BIFUBC Output_nonenergy'!E:E,'BIFUBC Output_nonenergy'!A:A,B72,'BIFUBC Output_nonenergy'!B:B,C72)</f>
        <v>0</v>
      </c>
      <c r="F72" s="3" t="b">
        <f>SUM(D72:E72)=calcs!D99</f>
        <v>0</v>
      </c>
      <c r="G72" s="24">
        <f t="shared" si="0"/>
        <v>0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ht="15.75" customHeight="1" x14ac:dyDescent="0.35">
      <c r="A73" s="3" t="s">
        <v>125</v>
      </c>
      <c r="B73" s="3" t="s">
        <v>17</v>
      </c>
      <c r="C73" s="3" t="s">
        <v>126</v>
      </c>
      <c r="D73" s="3">
        <f>SUMIFS('BIFUBC Output_energy'!G:G,'BIFUBC Output_energy'!A:A,B73,'BIFUBC Output_energy'!B:B,C73)</f>
        <v>0</v>
      </c>
      <c r="E73" s="3">
        <f>SUMIFS('BIFUBC Output_nonenergy'!E:E,'BIFUBC Output_nonenergy'!A:A,B73,'BIFUBC Output_nonenergy'!B:B,C73)</f>
        <v>0</v>
      </c>
      <c r="F73" s="3" t="b">
        <f>SUM(D73:E73)=calcs!D100</f>
        <v>1</v>
      </c>
      <c r="G73" s="24">
        <f t="shared" si="0"/>
        <v>0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ht="15.75" customHeight="1" x14ac:dyDescent="0.35">
      <c r="A74" s="3" t="s">
        <v>127</v>
      </c>
      <c r="B74" s="3" t="s">
        <v>17</v>
      </c>
      <c r="C74" s="3" t="s">
        <v>128</v>
      </c>
      <c r="D74" s="3">
        <f>SUMIFS('BIFUBC Output_energy'!G:G,'BIFUBC Output_energy'!A:A,B74,'BIFUBC Output_energy'!B:B,C74)</f>
        <v>302454530560000</v>
      </c>
      <c r="E74" s="3">
        <f>SUMIFS('BIFUBC Output_nonenergy'!E:E,'BIFUBC Output_nonenergy'!A:A,B74,'BIFUBC Output_nonenergy'!B:B,C74)</f>
        <v>0</v>
      </c>
      <c r="F74" s="3" t="b">
        <f>SUM(D74:E74)=calcs!D101</f>
        <v>0</v>
      </c>
      <c r="G74" s="24">
        <f t="shared" si="0"/>
        <v>0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ht="15.75" customHeight="1" x14ac:dyDescent="0.35">
      <c r="A75" s="3" t="s">
        <v>129</v>
      </c>
      <c r="B75" s="3" t="s">
        <v>17</v>
      </c>
      <c r="C75" s="3" t="s">
        <v>81</v>
      </c>
      <c r="D75" s="3">
        <f>SUMIFS('BIFUBC Output_energy'!G:G,'BIFUBC Output_energy'!A:A,B75,'BIFUBC Output_energy'!B:B,C75)</f>
        <v>0</v>
      </c>
      <c r="E75" s="3">
        <f>SUMIFS('BIFUBC Output_nonenergy'!E:E,'BIFUBC Output_nonenergy'!A:A,B75,'BIFUBC Output_nonenergy'!B:B,C75)</f>
        <v>0</v>
      </c>
      <c r="F75" s="3" t="b">
        <f>SUM(D75:E75)=calcs!D102</f>
        <v>1</v>
      </c>
      <c r="G75" s="24">
        <f t="shared" si="0"/>
        <v>0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ht="15.75" customHeight="1" x14ac:dyDescent="0.35">
      <c r="A76" s="3" t="s">
        <v>130</v>
      </c>
      <c r="B76" s="3" t="s">
        <v>17</v>
      </c>
      <c r="C76" s="3" t="s">
        <v>131</v>
      </c>
      <c r="D76" s="3">
        <f>SUMIFS('BIFUBC Output_energy'!G:G,'BIFUBC Output_energy'!A:A,B76,'BIFUBC Output_energy'!B:B,C76)</f>
        <v>0</v>
      </c>
      <c r="E76" s="3">
        <f>SUMIFS('BIFUBC Output_nonenergy'!E:E,'BIFUBC Output_nonenergy'!A:A,B76,'BIFUBC Output_nonenergy'!B:B,C76)</f>
        <v>0</v>
      </c>
      <c r="F76" s="3" t="b">
        <f>SUM(D76:E76)=calcs!D103</f>
        <v>0</v>
      </c>
      <c r="G76" s="24">
        <f t="shared" si="0"/>
        <v>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ht="15.75" customHeight="1" x14ac:dyDescent="0.35">
      <c r="A77" s="28" t="s">
        <v>132</v>
      </c>
      <c r="B77" s="28" t="s">
        <v>17</v>
      </c>
      <c r="C77" s="28" t="s">
        <v>80</v>
      </c>
      <c r="D77" s="28">
        <f>SUMIFS('BIFUBC Output_energy'!G:G,'BIFUBC Output_energy'!A:A,B77,'BIFUBC Output_energy'!B:B,C77)</f>
        <v>0</v>
      </c>
      <c r="E77" s="28">
        <f>SUMIFS('BIFUBC Output_nonenergy'!E:E,'BIFUBC Output_nonenergy'!A:A,B77,'BIFUBC Output_nonenergy'!B:B,C77)</f>
        <v>0</v>
      </c>
      <c r="F77" s="28" t="b">
        <f>SUM(D77:E77)=calcs!D104</f>
        <v>1</v>
      </c>
      <c r="G77" s="24">
        <f t="shared" si="0"/>
        <v>0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ht="15.75" customHeight="1" x14ac:dyDescent="0.35">
      <c r="A78" s="27" t="s">
        <v>93</v>
      </c>
      <c r="B78" s="27" t="s">
        <v>88</v>
      </c>
      <c r="C78" s="27" t="s">
        <v>94</v>
      </c>
      <c r="D78" s="27">
        <f>SUMIFS('BIFUBC Output_energy'!G:G,'BIFUBC Output_energy'!A:A,B78,'BIFUBC Output_energy'!B:B,C78)</f>
        <v>29405590144000</v>
      </c>
      <c r="E78" s="27">
        <f>SUMIFS('BIFUBC Output_nonenergy'!E:E,'BIFUBC Output_nonenergy'!A:A,B78,'BIFUBC Output_nonenergy'!B:B,C78)</f>
        <v>0</v>
      </c>
      <c r="F78" s="27" t="b">
        <f>SUM(D78:E78)=calcs!D105</f>
        <v>1</v>
      </c>
      <c r="G78" s="24">
        <f t="shared" si="0"/>
        <v>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ht="15.75" customHeight="1" x14ac:dyDescent="0.35">
      <c r="A79" s="3" t="s">
        <v>95</v>
      </c>
      <c r="B79" s="3" t="s">
        <v>88</v>
      </c>
      <c r="C79" s="3" t="s">
        <v>79</v>
      </c>
      <c r="D79" s="3">
        <f>SUMIFS('BIFUBC Output_energy'!G:G,'BIFUBC Output_energy'!A:A,B79,'BIFUBC Output_energy'!B:B,C79)</f>
        <v>0</v>
      </c>
      <c r="E79" s="3">
        <f>SUMIFS('BIFUBC Output_nonenergy'!E:E,'BIFUBC Output_nonenergy'!A:A,B79,'BIFUBC Output_nonenergy'!B:B,C79)</f>
        <v>0</v>
      </c>
      <c r="F79" s="3" t="b">
        <f>SUM(D79:E79)=calcs!D106</f>
        <v>0</v>
      </c>
      <c r="G79" s="24">
        <f t="shared" si="0"/>
        <v>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ht="15.75" customHeight="1" x14ac:dyDescent="0.35">
      <c r="A80" s="3" t="s">
        <v>96</v>
      </c>
      <c r="B80" s="3" t="s">
        <v>88</v>
      </c>
      <c r="C80" s="3" t="s">
        <v>83</v>
      </c>
      <c r="D80" s="3">
        <f>SUMIFS('BIFUBC Output_energy'!G:G,'BIFUBC Output_energy'!A:A,B80,'BIFUBC Output_energy'!B:B,C80)</f>
        <v>0</v>
      </c>
      <c r="E80" s="3">
        <f>SUMIFS('BIFUBC Output_nonenergy'!E:E,'BIFUBC Output_nonenergy'!A:A,B80,'BIFUBC Output_nonenergy'!B:B,C80)</f>
        <v>0</v>
      </c>
      <c r="F80" s="3" t="b">
        <f>SUM(D80:E80)=calcs!D107</f>
        <v>0</v>
      </c>
      <c r="G80" s="24">
        <f t="shared" si="0"/>
        <v>0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ht="15.75" customHeight="1" x14ac:dyDescent="0.35">
      <c r="A81" s="3" t="s">
        <v>97</v>
      </c>
      <c r="B81" s="3" t="s">
        <v>88</v>
      </c>
      <c r="C81" s="3" t="s">
        <v>98</v>
      </c>
      <c r="D81" s="3">
        <f>SUMIFS('BIFUBC Output_energy'!G:G,'BIFUBC Output_energy'!A:A,B81,'BIFUBC Output_energy'!B:B,C81)</f>
        <v>11901722368000.002</v>
      </c>
      <c r="E81" s="3">
        <f>SUMIFS('BIFUBC Output_nonenergy'!E:E,'BIFUBC Output_nonenergy'!A:A,B81,'BIFUBC Output_nonenergy'!B:B,C81)</f>
        <v>0</v>
      </c>
      <c r="F81" s="3" t="b">
        <f>SUM(D81:E81)=calcs!D108</f>
        <v>1</v>
      </c>
      <c r="G81" s="24">
        <f t="shared" si="0"/>
        <v>0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ht="15.75" customHeight="1" x14ac:dyDescent="0.35">
      <c r="A82" s="3" t="s">
        <v>99</v>
      </c>
      <c r="B82" s="3" t="s">
        <v>88</v>
      </c>
      <c r="C82" s="3" t="s">
        <v>100</v>
      </c>
      <c r="D82" s="3">
        <f>SUMIFS('BIFUBC Output_energy'!G:G,'BIFUBC Output_energy'!A:A,B82,'BIFUBC Output_energy'!B:B,C82)</f>
        <v>6819515904000</v>
      </c>
      <c r="E82" s="3">
        <f>SUMIFS('BIFUBC Output_nonenergy'!E:E,'BIFUBC Output_nonenergy'!A:A,B82,'BIFUBC Output_nonenergy'!B:B,C82)</f>
        <v>0</v>
      </c>
      <c r="F82" s="3" t="b">
        <f>SUM(D82:E82)=calcs!D109</f>
        <v>0</v>
      </c>
      <c r="G82" s="24">
        <f t="shared" si="0"/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ht="15.75" customHeight="1" x14ac:dyDescent="0.35">
      <c r="A83" s="3" t="s">
        <v>101</v>
      </c>
      <c r="B83" s="3" t="s">
        <v>88</v>
      </c>
      <c r="C83" s="3" t="s">
        <v>41</v>
      </c>
      <c r="D83" s="3">
        <f>SUMIFS('BIFUBC Output_energy'!G:G,'BIFUBC Output_energy'!A:A,B83,'BIFUBC Output_energy'!B:B,C83)</f>
        <v>13151959808000</v>
      </c>
      <c r="E83" s="3">
        <f>SUMIFS('BIFUBC Output_nonenergy'!E:E,'BIFUBC Output_nonenergy'!A:A,B83,'BIFUBC Output_nonenergy'!B:B,C83)</f>
        <v>0</v>
      </c>
      <c r="F83" s="3" t="b">
        <f>SUM(D83:E83)=calcs!D110</f>
        <v>0</v>
      </c>
      <c r="G83" s="24">
        <f t="shared" si="0"/>
        <v>0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ht="15.75" customHeight="1" x14ac:dyDescent="0.35">
      <c r="A84" s="3" t="s">
        <v>102</v>
      </c>
      <c r="B84" s="3" t="s">
        <v>88</v>
      </c>
      <c r="C84" s="3" t="s">
        <v>45</v>
      </c>
      <c r="D84" s="3">
        <f>SUMIFS('BIFUBC Output_energy'!G:G,'BIFUBC Output_energy'!A:A,B84,'BIFUBC Output_energy'!B:B,C84)</f>
        <v>0</v>
      </c>
      <c r="E84" s="3">
        <f>SUMIFS('BIFUBC Output_nonenergy'!E:E,'BIFUBC Output_nonenergy'!A:A,B84,'BIFUBC Output_nonenergy'!B:B,C84)</f>
        <v>0</v>
      </c>
      <c r="F84" s="3" t="b">
        <f>SUM(D84:E84)=calcs!D111</f>
        <v>0</v>
      </c>
      <c r="G84" s="24">
        <f t="shared" si="0"/>
        <v>0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ht="15.75" customHeight="1" x14ac:dyDescent="0.35">
      <c r="A85" s="3" t="s">
        <v>103</v>
      </c>
      <c r="B85" s="3" t="s">
        <v>88</v>
      </c>
      <c r="C85" s="3" t="s">
        <v>47</v>
      </c>
      <c r="D85" s="3">
        <f>SUMIFS('BIFUBC Output_energy'!G:G,'BIFUBC Output_energy'!A:A,B85,'BIFUBC Output_energy'!B:B,C85)</f>
        <v>0</v>
      </c>
      <c r="E85" s="3">
        <f>SUMIFS('BIFUBC Output_nonenergy'!E:E,'BIFUBC Output_nonenergy'!A:A,B85,'BIFUBC Output_nonenergy'!B:B,C85)</f>
        <v>0</v>
      </c>
      <c r="F85" s="3" t="b">
        <f>SUM(D85:E85)=calcs!D112</f>
        <v>0</v>
      </c>
      <c r="G85" s="24">
        <f t="shared" si="0"/>
        <v>0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 x14ac:dyDescent="0.35">
      <c r="A86" s="3" t="s">
        <v>104</v>
      </c>
      <c r="B86" s="3" t="s">
        <v>88</v>
      </c>
      <c r="C86" s="3" t="s">
        <v>50</v>
      </c>
      <c r="D86" s="3">
        <f>SUMIFS('BIFUBC Output_energy'!G:G,'BIFUBC Output_energy'!A:A,B86,'BIFUBC Output_energy'!B:B,C86)</f>
        <v>33400465408000</v>
      </c>
      <c r="E86" s="3">
        <f>SUMIFS('BIFUBC Output_nonenergy'!E:E,'BIFUBC Output_nonenergy'!A:A,B86,'BIFUBC Output_nonenergy'!B:B,C86)</f>
        <v>16707621119999.998</v>
      </c>
      <c r="F86" s="3" t="b">
        <f>SUM(D86:E86)=calcs!D113</f>
        <v>0</v>
      </c>
      <c r="G86" s="24">
        <f t="shared" si="0"/>
        <v>0.3334316330491669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 x14ac:dyDescent="0.35">
      <c r="A87" s="3" t="s">
        <v>105</v>
      </c>
      <c r="B87" s="3" t="s">
        <v>88</v>
      </c>
      <c r="C87" s="3" t="s">
        <v>106</v>
      </c>
      <c r="D87" s="3">
        <f>SUMIFS('BIFUBC Output_energy'!G:G,'BIFUBC Output_energy'!A:A,B87,'BIFUBC Output_energy'!B:B,C87)</f>
        <v>5439393920000</v>
      </c>
      <c r="E87" s="3">
        <f>SUMIFS('BIFUBC Output_nonenergy'!E:E,'BIFUBC Output_nonenergy'!A:A,B87,'BIFUBC Output_nonenergy'!B:B,C87)</f>
        <v>77951494912000</v>
      </c>
      <c r="F87" s="3" t="b">
        <f>SUM(D87:E87)=calcs!D114</f>
        <v>0</v>
      </c>
      <c r="G87" s="24">
        <f t="shared" si="0"/>
        <v>0.93477232349737571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ht="15.75" customHeight="1" x14ac:dyDescent="0.35">
      <c r="A88" s="3" t="s">
        <v>107</v>
      </c>
      <c r="B88" s="3" t="s">
        <v>88</v>
      </c>
      <c r="C88" s="3" t="s">
        <v>108</v>
      </c>
      <c r="D88" s="3">
        <f>SUMIFS('BIFUBC Output_energy'!G:G,'BIFUBC Output_energy'!A:A,B88,'BIFUBC Output_energy'!B:B,C88)</f>
        <v>0</v>
      </c>
      <c r="E88" s="3">
        <f>SUMIFS('BIFUBC Output_nonenergy'!E:E,'BIFUBC Output_nonenergy'!A:A,B88,'BIFUBC Output_nonenergy'!B:B,C88)</f>
        <v>0</v>
      </c>
      <c r="F88" s="3" t="b">
        <f>SUM(D88:E88)=calcs!D115</f>
        <v>0</v>
      </c>
      <c r="G88" s="24">
        <f t="shared" si="0"/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ht="15.75" customHeight="1" x14ac:dyDescent="0.35">
      <c r="A89" s="3" t="s">
        <v>109</v>
      </c>
      <c r="B89" s="3" t="s">
        <v>88</v>
      </c>
      <c r="C89" s="3" t="s">
        <v>110</v>
      </c>
      <c r="D89" s="3">
        <f>SUMIFS('BIFUBC Output_energy'!G:G,'BIFUBC Output_energy'!A:A,B89,'BIFUBC Output_energy'!B:B,C89)</f>
        <v>0</v>
      </c>
      <c r="E89" s="3">
        <f>SUMIFS('BIFUBC Output_nonenergy'!E:E,'BIFUBC Output_nonenergy'!A:A,B89,'BIFUBC Output_nonenergy'!B:B,C89)</f>
        <v>0</v>
      </c>
      <c r="F89" s="3" t="b">
        <f>SUM(D89:E89)=calcs!D116</f>
        <v>1</v>
      </c>
      <c r="G89" s="24">
        <f t="shared" si="0"/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ht="15.75" customHeight="1" x14ac:dyDescent="0.35">
      <c r="A90" s="3" t="s">
        <v>111</v>
      </c>
      <c r="B90" s="3" t="s">
        <v>88</v>
      </c>
      <c r="C90" s="3" t="s">
        <v>112</v>
      </c>
      <c r="D90" s="3">
        <f>SUMIFS('BIFUBC Output_energy'!G:G,'BIFUBC Output_energy'!A:A,B90,'BIFUBC Output_energy'!B:B,C90)</f>
        <v>7939868800000</v>
      </c>
      <c r="E90" s="3">
        <f>SUMIFS('BIFUBC Output_nonenergy'!E:E,'BIFUBC Output_nonenergy'!A:A,B90,'BIFUBC Output_nonenergy'!B:B,C90)</f>
        <v>0</v>
      </c>
      <c r="F90" s="3" t="b">
        <f>SUM(D90:E90)=calcs!D117</f>
        <v>1</v>
      </c>
      <c r="G90" s="24">
        <f t="shared" si="0"/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ht="15.75" customHeight="1" x14ac:dyDescent="0.35">
      <c r="A91" s="3" t="s">
        <v>113</v>
      </c>
      <c r="B91" s="3" t="s">
        <v>88</v>
      </c>
      <c r="C91" s="3" t="s">
        <v>59</v>
      </c>
      <c r="D91" s="3">
        <f>SUMIFS('BIFUBC Output_energy'!G:G,'BIFUBC Output_energy'!A:A,B91,'BIFUBC Output_energy'!B:B,C91)</f>
        <v>2597897216000</v>
      </c>
      <c r="E91" s="3">
        <f>SUMIFS('BIFUBC Output_nonenergy'!E:E,'BIFUBC Output_nonenergy'!A:A,B91,'BIFUBC Output_nonenergy'!B:B,C91)</f>
        <v>0</v>
      </c>
      <c r="F91" s="3" t="b">
        <f>SUM(D91:E91)=calcs!D118</f>
        <v>1</v>
      </c>
      <c r="G91" s="24">
        <f t="shared" si="0"/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ht="15.75" customHeight="1" x14ac:dyDescent="0.35">
      <c r="A92" s="3" t="s">
        <v>114</v>
      </c>
      <c r="B92" s="3" t="s">
        <v>88</v>
      </c>
      <c r="C92" s="3" t="s">
        <v>84</v>
      </c>
      <c r="D92" s="3">
        <f>SUMIFS('BIFUBC Output_energy'!G:G,'BIFUBC Output_energy'!A:A,B92,'BIFUBC Output_energy'!B:B,C92)</f>
        <v>0</v>
      </c>
      <c r="E92" s="3">
        <f>SUMIFS('BIFUBC Output_nonenergy'!E:E,'BIFUBC Output_nonenergy'!A:A,B92,'BIFUBC Output_nonenergy'!B:B,C92)</f>
        <v>0</v>
      </c>
      <c r="F92" s="3" t="b">
        <f>SUM(D92:E92)=calcs!D119</f>
        <v>1</v>
      </c>
      <c r="G92" s="24">
        <f t="shared" si="0"/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ht="15.75" customHeight="1" x14ac:dyDescent="0.35">
      <c r="A93" s="3" t="s">
        <v>115</v>
      </c>
      <c r="B93" s="3" t="s">
        <v>88</v>
      </c>
      <c r="C93" s="3" t="s">
        <v>116</v>
      </c>
      <c r="D93" s="3">
        <f>SUMIFS('BIFUBC Output_energy'!G:G,'BIFUBC Output_energy'!A:A,B93,'BIFUBC Output_energy'!B:B,C93)</f>
        <v>876801024000.00012</v>
      </c>
      <c r="E93" s="3">
        <f>SUMIFS('BIFUBC Output_nonenergy'!E:E,'BIFUBC Output_nonenergy'!A:A,B93,'BIFUBC Output_nonenergy'!B:B,C93)</f>
        <v>0</v>
      </c>
      <c r="F93" s="3" t="b">
        <f>SUM(D93:E93)=calcs!D120</f>
        <v>0</v>
      </c>
      <c r="G93" s="24">
        <f t="shared" si="0"/>
        <v>0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ht="15.75" customHeight="1" x14ac:dyDescent="0.35">
      <c r="A94" s="3" t="s">
        <v>117</v>
      </c>
      <c r="B94" s="3" t="s">
        <v>88</v>
      </c>
      <c r="C94" s="3" t="s">
        <v>118</v>
      </c>
      <c r="D94" s="3">
        <f>SUMIFS('BIFUBC Output_energy'!G:G,'BIFUBC Output_energy'!A:A,B94,'BIFUBC Output_energy'!B:B,C94)</f>
        <v>0</v>
      </c>
      <c r="E94" s="3">
        <f>SUMIFS('BIFUBC Output_nonenergy'!E:E,'BIFUBC Output_nonenergy'!A:A,B94,'BIFUBC Output_nonenergy'!B:B,C94)</f>
        <v>0</v>
      </c>
      <c r="F94" s="3" t="b">
        <f>SUM(D94:E94)=calcs!D121</f>
        <v>0</v>
      </c>
      <c r="G94" s="24">
        <f t="shared" si="0"/>
        <v>0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ht="15.75" customHeight="1" x14ac:dyDescent="0.35">
      <c r="A95" s="3" t="s">
        <v>119</v>
      </c>
      <c r="B95" s="3" t="s">
        <v>88</v>
      </c>
      <c r="C95" s="3" t="s">
        <v>120</v>
      </c>
      <c r="D95" s="3">
        <f>SUMIFS('BIFUBC Output_energy'!G:G,'BIFUBC Output_energy'!A:A,B95,'BIFUBC Output_energy'!B:B,C95)</f>
        <v>0</v>
      </c>
      <c r="E95" s="3">
        <f>SUMIFS('BIFUBC Output_nonenergy'!E:E,'BIFUBC Output_nonenergy'!A:A,B95,'BIFUBC Output_nonenergy'!B:B,C95)</f>
        <v>0</v>
      </c>
      <c r="F95" s="3" t="b">
        <f>SUM(D95:E95)=calcs!D122</f>
        <v>0</v>
      </c>
      <c r="G95" s="24">
        <f t="shared" si="0"/>
        <v>0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ht="15.75" customHeight="1" x14ac:dyDescent="0.35">
      <c r="A96" s="3" t="s">
        <v>121</v>
      </c>
      <c r="B96" s="3" t="s">
        <v>88</v>
      </c>
      <c r="C96" s="3" t="s">
        <v>122</v>
      </c>
      <c r="D96" s="3">
        <f>SUMIFS('BIFUBC Output_energy'!G:G,'BIFUBC Output_energy'!A:A,B96,'BIFUBC Output_energy'!B:B,C96)</f>
        <v>0</v>
      </c>
      <c r="E96" s="3">
        <f>SUMIFS('BIFUBC Output_nonenergy'!E:E,'BIFUBC Output_nonenergy'!A:A,B96,'BIFUBC Output_nonenergy'!B:B,C96)</f>
        <v>0</v>
      </c>
      <c r="F96" s="3" t="b">
        <f>SUM(D96:E96)=calcs!D123</f>
        <v>0</v>
      </c>
      <c r="G96" s="24">
        <f t="shared" si="0"/>
        <v>0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ht="15.75" customHeight="1" x14ac:dyDescent="0.35">
      <c r="A97" s="3" t="s">
        <v>123</v>
      </c>
      <c r="B97" s="3" t="s">
        <v>88</v>
      </c>
      <c r="C97" s="3" t="s">
        <v>124</v>
      </c>
      <c r="D97" s="3">
        <f>SUMIFS('BIFUBC Output_energy'!G:G,'BIFUBC Output_energy'!A:A,B97,'BIFUBC Output_energy'!B:B,C97)</f>
        <v>0</v>
      </c>
      <c r="E97" s="3">
        <f>SUMIFS('BIFUBC Output_nonenergy'!E:E,'BIFUBC Output_nonenergy'!A:A,B97,'BIFUBC Output_nonenergy'!B:B,C97)</f>
        <v>0</v>
      </c>
      <c r="F97" s="3" t="b">
        <f>SUM(D97:E97)=calcs!D124</f>
        <v>0</v>
      </c>
      <c r="G97" s="24">
        <f t="shared" si="0"/>
        <v>0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ht="15.75" customHeight="1" x14ac:dyDescent="0.35">
      <c r="A98" s="3" t="s">
        <v>125</v>
      </c>
      <c r="B98" s="3" t="s">
        <v>88</v>
      </c>
      <c r="C98" s="3" t="s">
        <v>126</v>
      </c>
      <c r="D98" s="3">
        <f>SUMIFS('BIFUBC Output_energy'!G:G,'BIFUBC Output_energy'!A:A,B98,'BIFUBC Output_energy'!B:B,C98)</f>
        <v>0</v>
      </c>
      <c r="E98" s="3">
        <f>SUMIFS('BIFUBC Output_nonenergy'!E:E,'BIFUBC Output_nonenergy'!A:A,B98,'BIFUBC Output_nonenergy'!B:B,C98)</f>
        <v>0</v>
      </c>
      <c r="F98" s="3" t="b">
        <f>SUM(D98:E98)=calcs!D125</f>
        <v>0</v>
      </c>
      <c r="G98" s="24">
        <f t="shared" si="0"/>
        <v>0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ht="15.75" customHeight="1" x14ac:dyDescent="0.35">
      <c r="A99" s="3" t="s">
        <v>127</v>
      </c>
      <c r="B99" s="3" t="s">
        <v>88</v>
      </c>
      <c r="C99" s="3" t="s">
        <v>128</v>
      </c>
      <c r="D99" s="3">
        <f>SUMIFS('BIFUBC Output_energy'!G:G,'BIFUBC Output_energy'!A:A,B99,'BIFUBC Output_energy'!B:B,C99)</f>
        <v>24542623616000</v>
      </c>
      <c r="E99" s="3">
        <f>SUMIFS('BIFUBC Output_nonenergy'!E:E,'BIFUBC Output_nonenergy'!A:A,B99,'BIFUBC Output_nonenergy'!B:B,C99)</f>
        <v>0</v>
      </c>
      <c r="F99" s="3" t="b">
        <f>SUM(D99:E99)=calcs!D126</f>
        <v>0</v>
      </c>
      <c r="G99" s="24">
        <f t="shared" si="0"/>
        <v>0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ht="15.75" customHeight="1" x14ac:dyDescent="0.35">
      <c r="A100" s="3" t="s">
        <v>129</v>
      </c>
      <c r="B100" s="3" t="s">
        <v>88</v>
      </c>
      <c r="C100" s="3" t="s">
        <v>81</v>
      </c>
      <c r="D100" s="3">
        <f>SUMIFS('BIFUBC Output_energy'!G:G,'BIFUBC Output_energy'!A:A,B100,'BIFUBC Output_energy'!B:B,C100)</f>
        <v>0</v>
      </c>
      <c r="E100" s="3">
        <f>SUMIFS('BIFUBC Output_nonenergy'!E:E,'BIFUBC Output_nonenergy'!A:A,B100,'BIFUBC Output_nonenergy'!B:B,C100)</f>
        <v>0</v>
      </c>
      <c r="F100" s="3" t="b">
        <f>SUM(D100:E100)=calcs!D127</f>
        <v>1</v>
      </c>
      <c r="G100" s="24">
        <f t="shared" si="0"/>
        <v>0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ht="15.75" customHeight="1" x14ac:dyDescent="0.35">
      <c r="A101" s="3" t="s">
        <v>130</v>
      </c>
      <c r="B101" s="3" t="s">
        <v>88</v>
      </c>
      <c r="C101" s="3" t="s">
        <v>131</v>
      </c>
      <c r="D101" s="3">
        <f>SUMIFS('BIFUBC Output_energy'!G:G,'BIFUBC Output_energy'!A:A,B101,'BIFUBC Output_energy'!B:B,C101)</f>
        <v>0</v>
      </c>
      <c r="E101" s="3">
        <f>SUMIFS('BIFUBC Output_nonenergy'!E:E,'BIFUBC Output_nonenergy'!A:A,B101,'BIFUBC Output_nonenergy'!B:B,C101)</f>
        <v>0</v>
      </c>
      <c r="F101" s="3" t="b">
        <f>SUM(D101:E101)=calcs!D128</f>
        <v>0</v>
      </c>
      <c r="G101" s="24">
        <f t="shared" si="0"/>
        <v>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ht="15.75" customHeight="1" x14ac:dyDescent="0.35">
      <c r="A102" s="28" t="s">
        <v>132</v>
      </c>
      <c r="B102" s="28" t="s">
        <v>88</v>
      </c>
      <c r="C102" s="28" t="s">
        <v>80</v>
      </c>
      <c r="D102" s="28">
        <f>SUMIFS('BIFUBC Output_energy'!G:G,'BIFUBC Output_energy'!A:A,B102,'BIFUBC Output_energy'!B:B,C102)</f>
        <v>4254076928000</v>
      </c>
      <c r="E102" s="28">
        <f>SUMIFS('BIFUBC Output_nonenergy'!E:E,'BIFUBC Output_nonenergy'!A:A,B102,'BIFUBC Output_nonenergy'!B:B,C102)</f>
        <v>0</v>
      </c>
      <c r="F102" s="28" t="b">
        <f>SUM(D102:E102)=calcs!D129</f>
        <v>1</v>
      </c>
      <c r="G102" s="24">
        <f t="shared" si="0"/>
        <v>0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ht="15.75" customHeight="1" x14ac:dyDescent="0.35">
      <c r="A103" s="27" t="s">
        <v>93</v>
      </c>
      <c r="B103" s="27" t="s">
        <v>87</v>
      </c>
      <c r="C103" s="27" t="s">
        <v>94</v>
      </c>
      <c r="D103" s="27">
        <f>SUMIFS('BIFUBC Output_energy'!G:G,'BIFUBC Output_energy'!A:A,B103,'BIFUBC Output_energy'!B:B,C103)</f>
        <v>0</v>
      </c>
      <c r="E103" s="27">
        <f>SUMIFS('BIFUBC Output_nonenergy'!E:E,'BIFUBC Output_nonenergy'!A:A,B103,'BIFUBC Output_nonenergy'!B:B,C103)</f>
        <v>0</v>
      </c>
      <c r="F103" s="27" t="b">
        <f>SUM(D103:E103)=calcs!D130</f>
        <v>1</v>
      </c>
      <c r="G103" s="24">
        <f t="shared" si="0"/>
        <v>0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ht="15.75" customHeight="1" x14ac:dyDescent="0.35">
      <c r="A104" s="3" t="s">
        <v>95</v>
      </c>
      <c r="B104" s="3" t="s">
        <v>87</v>
      </c>
      <c r="C104" s="3" t="s">
        <v>79</v>
      </c>
      <c r="D104" s="3">
        <f>SUMIFS('BIFUBC Output_energy'!G:G,'BIFUBC Output_energy'!A:A,B104,'BIFUBC Output_energy'!B:B,C104)</f>
        <v>0</v>
      </c>
      <c r="E104" s="3">
        <f>SUMIFS('BIFUBC Output_nonenergy'!E:E,'BIFUBC Output_nonenergy'!A:A,B104,'BIFUBC Output_nonenergy'!B:B,C104)</f>
        <v>0</v>
      </c>
      <c r="F104" s="3" t="b">
        <f>SUM(D104:E104)=calcs!D131</f>
        <v>0</v>
      </c>
      <c r="G104" s="24">
        <f t="shared" si="0"/>
        <v>0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ht="15.75" customHeight="1" x14ac:dyDescent="0.35">
      <c r="A105" s="3" t="s">
        <v>96</v>
      </c>
      <c r="B105" s="3" t="s">
        <v>87</v>
      </c>
      <c r="C105" s="3" t="s">
        <v>83</v>
      </c>
      <c r="D105" s="3">
        <f>SUMIFS('BIFUBC Output_energy'!G:G,'BIFUBC Output_energy'!A:A,B105,'BIFUBC Output_energy'!B:B,C105)</f>
        <v>0</v>
      </c>
      <c r="E105" s="3">
        <f>SUMIFS('BIFUBC Output_nonenergy'!E:E,'BIFUBC Output_nonenergy'!A:A,B105,'BIFUBC Output_nonenergy'!B:B,C105)</f>
        <v>0</v>
      </c>
      <c r="F105" s="3" t="b">
        <f>SUM(D105:E105)=calcs!D132</f>
        <v>0</v>
      </c>
      <c r="G105" s="24">
        <f t="shared" si="0"/>
        <v>0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ht="15.75" customHeight="1" x14ac:dyDescent="0.35">
      <c r="A106" s="3" t="s">
        <v>97</v>
      </c>
      <c r="B106" s="3" t="s">
        <v>87</v>
      </c>
      <c r="C106" s="3" t="s">
        <v>98</v>
      </c>
      <c r="D106" s="3">
        <f>SUMIFS('BIFUBC Output_energy'!G:G,'BIFUBC Output_energy'!A:A,B106,'BIFUBC Output_energy'!B:B,C106)</f>
        <v>0</v>
      </c>
      <c r="E106" s="3">
        <f>SUMIFS('BIFUBC Output_nonenergy'!E:E,'BIFUBC Output_nonenergy'!A:A,B106,'BIFUBC Output_nonenergy'!B:B,C106)</f>
        <v>0</v>
      </c>
      <c r="F106" s="3" t="b">
        <f>SUM(D106:E106)=calcs!D133</f>
        <v>1</v>
      </c>
      <c r="G106" s="24">
        <f t="shared" si="0"/>
        <v>0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ht="15.75" customHeight="1" x14ac:dyDescent="0.35">
      <c r="A107" s="3" t="s">
        <v>99</v>
      </c>
      <c r="B107" s="3" t="s">
        <v>87</v>
      </c>
      <c r="C107" s="3" t="s">
        <v>100</v>
      </c>
      <c r="D107" s="3">
        <f>SUMIFS('BIFUBC Output_energy'!G:G,'BIFUBC Output_energy'!A:A,B107,'BIFUBC Output_energy'!B:B,C107)</f>
        <v>0</v>
      </c>
      <c r="E107" s="3">
        <f>SUMIFS('BIFUBC Output_nonenergy'!E:E,'BIFUBC Output_nonenergy'!A:A,B107,'BIFUBC Output_nonenergy'!B:B,C107)</f>
        <v>0</v>
      </c>
      <c r="F107" s="3" t="b">
        <f>SUM(D107:E107)=calcs!D134</f>
        <v>1</v>
      </c>
      <c r="G107" s="24">
        <f t="shared" si="0"/>
        <v>0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ht="15.75" customHeight="1" x14ac:dyDescent="0.35">
      <c r="A108" s="3" t="s">
        <v>101</v>
      </c>
      <c r="B108" s="3" t="s">
        <v>87</v>
      </c>
      <c r="C108" s="3" t="s">
        <v>41</v>
      </c>
      <c r="D108" s="3">
        <f>SUMIFS('BIFUBC Output_energy'!G:G,'BIFUBC Output_energy'!A:A,B108,'BIFUBC Output_energy'!B:B,C108)</f>
        <v>0</v>
      </c>
      <c r="E108" s="3">
        <f>SUMIFS('BIFUBC Output_nonenergy'!E:E,'BIFUBC Output_nonenergy'!A:A,B108,'BIFUBC Output_nonenergy'!B:B,C108)</f>
        <v>0</v>
      </c>
      <c r="F108" s="3" t="b">
        <f>SUM(D108:E108)=calcs!D135</f>
        <v>1</v>
      </c>
      <c r="G108" s="24">
        <f t="shared" si="0"/>
        <v>0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ht="15.75" customHeight="1" x14ac:dyDescent="0.35">
      <c r="A109" s="3" t="s">
        <v>102</v>
      </c>
      <c r="B109" s="3" t="s">
        <v>87</v>
      </c>
      <c r="C109" s="3" t="s">
        <v>45</v>
      </c>
      <c r="D109" s="3">
        <f>SUMIFS('BIFUBC Output_energy'!G:G,'BIFUBC Output_energy'!A:A,B109,'BIFUBC Output_energy'!B:B,C109)</f>
        <v>0</v>
      </c>
      <c r="E109" s="3">
        <f>SUMIFS('BIFUBC Output_nonenergy'!E:E,'BIFUBC Output_nonenergy'!A:A,B109,'BIFUBC Output_nonenergy'!B:B,C109)</f>
        <v>0</v>
      </c>
      <c r="F109" s="3" t="b">
        <f>SUM(D109:E109)=calcs!D136</f>
        <v>1</v>
      </c>
      <c r="G109" s="24">
        <f t="shared" si="0"/>
        <v>0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ht="15.75" customHeight="1" x14ac:dyDescent="0.35">
      <c r="A110" s="3" t="s">
        <v>103</v>
      </c>
      <c r="B110" s="3" t="s">
        <v>87</v>
      </c>
      <c r="C110" s="3" t="s">
        <v>47</v>
      </c>
      <c r="D110" s="3">
        <f>SUMIFS('BIFUBC Output_energy'!G:G,'BIFUBC Output_energy'!A:A,B110,'BIFUBC Output_energy'!B:B,C110)</f>
        <v>0</v>
      </c>
      <c r="E110" s="3">
        <f>SUMIFS('BIFUBC Output_nonenergy'!E:E,'BIFUBC Output_nonenergy'!A:A,B110,'BIFUBC Output_nonenergy'!B:B,C110)</f>
        <v>0</v>
      </c>
      <c r="F110" s="3" t="b">
        <f>SUM(D110:E110)=calcs!D137</f>
        <v>1</v>
      </c>
      <c r="G110" s="24">
        <f t="shared" si="0"/>
        <v>0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ht="15.75" customHeight="1" x14ac:dyDescent="0.35">
      <c r="A111" s="3" t="s">
        <v>104</v>
      </c>
      <c r="B111" s="3" t="s">
        <v>87</v>
      </c>
      <c r="C111" s="3" t="s">
        <v>50</v>
      </c>
      <c r="D111" s="3">
        <f>SUMIFS('BIFUBC Output_energy'!G:G,'BIFUBC Output_energy'!A:A,B111,'BIFUBC Output_energy'!B:B,C111)</f>
        <v>0</v>
      </c>
      <c r="E111" s="3">
        <f>SUMIFS('BIFUBC Output_nonenergy'!E:E,'BIFUBC Output_nonenergy'!A:A,B111,'BIFUBC Output_nonenergy'!B:B,C111)</f>
        <v>0</v>
      </c>
      <c r="F111" s="3" t="b">
        <f>SUM(D111:E111)=calcs!D138</f>
        <v>1</v>
      </c>
      <c r="G111" s="24">
        <f t="shared" si="0"/>
        <v>0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ht="15.75" customHeight="1" x14ac:dyDescent="0.35">
      <c r="A112" s="3" t="s">
        <v>105</v>
      </c>
      <c r="B112" s="3" t="s">
        <v>87</v>
      </c>
      <c r="C112" s="3" t="s">
        <v>106</v>
      </c>
      <c r="D112" s="3">
        <f>SUMIFS('BIFUBC Output_energy'!G:G,'BIFUBC Output_energy'!A:A,B112,'BIFUBC Output_energy'!B:B,C112)</f>
        <v>0</v>
      </c>
      <c r="E112" s="3">
        <f>SUMIFS('BIFUBC Output_nonenergy'!E:E,'BIFUBC Output_nonenergy'!A:A,B112,'BIFUBC Output_nonenergy'!B:B,C112)</f>
        <v>86482790144000</v>
      </c>
      <c r="F112" s="3" t="b">
        <f>SUM(D112:E112)=calcs!D139</f>
        <v>1</v>
      </c>
      <c r="G112" s="24">
        <f t="shared" si="0"/>
        <v>1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ht="15.75" customHeight="1" x14ac:dyDescent="0.35">
      <c r="A113" s="3" t="s">
        <v>107</v>
      </c>
      <c r="B113" s="3" t="s">
        <v>87</v>
      </c>
      <c r="C113" s="3" t="s">
        <v>108</v>
      </c>
      <c r="D113" s="3">
        <f>SUMIFS('BIFUBC Output_energy'!G:G,'BIFUBC Output_energy'!A:A,B113,'BIFUBC Output_energy'!B:B,C113)</f>
        <v>0</v>
      </c>
      <c r="E113" s="3">
        <f>SUMIFS('BIFUBC Output_nonenergy'!E:E,'BIFUBC Output_nonenergy'!A:A,B113,'BIFUBC Output_nonenergy'!B:B,C113)</f>
        <v>0</v>
      </c>
      <c r="F113" s="3" t="b">
        <f>SUM(D113:E113)=calcs!D140</f>
        <v>1</v>
      </c>
      <c r="G113" s="24">
        <f t="shared" si="0"/>
        <v>0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ht="15.75" customHeight="1" x14ac:dyDescent="0.35">
      <c r="A114" s="3" t="s">
        <v>109</v>
      </c>
      <c r="B114" s="3" t="s">
        <v>87</v>
      </c>
      <c r="C114" s="3" t="s">
        <v>110</v>
      </c>
      <c r="D114" s="3">
        <f>SUMIFS('BIFUBC Output_energy'!G:G,'BIFUBC Output_energy'!A:A,B114,'BIFUBC Output_energy'!B:B,C114)</f>
        <v>0</v>
      </c>
      <c r="E114" s="3">
        <f>SUMIFS('BIFUBC Output_nonenergy'!E:E,'BIFUBC Output_nonenergy'!A:A,B114,'BIFUBC Output_nonenergy'!B:B,C114)</f>
        <v>0</v>
      </c>
      <c r="F114" s="3" t="b">
        <f>SUM(D114:E114)=calcs!D141</f>
        <v>1</v>
      </c>
      <c r="G114" s="24">
        <f t="shared" si="0"/>
        <v>0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ht="15.75" customHeight="1" x14ac:dyDescent="0.35">
      <c r="A115" s="3" t="s">
        <v>111</v>
      </c>
      <c r="B115" s="3" t="s">
        <v>87</v>
      </c>
      <c r="C115" s="3" t="s">
        <v>112</v>
      </c>
      <c r="D115" s="3">
        <f>SUMIFS('BIFUBC Output_energy'!G:G,'BIFUBC Output_energy'!A:A,B115,'BIFUBC Output_energy'!B:B,C115)</f>
        <v>0</v>
      </c>
      <c r="E115" s="3">
        <f>SUMIFS('BIFUBC Output_nonenergy'!E:E,'BIFUBC Output_nonenergy'!A:A,B115,'BIFUBC Output_nonenergy'!B:B,C115)</f>
        <v>0</v>
      </c>
      <c r="F115" s="3" t="b">
        <f>SUM(D115:E115)=calcs!D142</f>
        <v>1</v>
      </c>
      <c r="G115" s="24">
        <f t="shared" si="0"/>
        <v>0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ht="15.75" customHeight="1" x14ac:dyDescent="0.35">
      <c r="A116" s="3" t="s">
        <v>113</v>
      </c>
      <c r="B116" s="3" t="s">
        <v>87</v>
      </c>
      <c r="C116" s="3" t="s">
        <v>59</v>
      </c>
      <c r="D116" s="3">
        <f>SUMIFS('BIFUBC Output_energy'!G:G,'BIFUBC Output_energy'!A:A,B116,'BIFUBC Output_energy'!B:B,C116)</f>
        <v>0</v>
      </c>
      <c r="E116" s="3">
        <f>SUMIFS('BIFUBC Output_nonenergy'!E:E,'BIFUBC Output_nonenergy'!A:A,B116,'BIFUBC Output_nonenergy'!B:B,C116)</f>
        <v>0</v>
      </c>
      <c r="F116" s="3" t="b">
        <f>SUM(D116:E116)=calcs!D143</f>
        <v>1</v>
      </c>
      <c r="G116" s="24">
        <f t="shared" si="0"/>
        <v>0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ht="15.75" customHeight="1" x14ac:dyDescent="0.35">
      <c r="A117" s="3" t="s">
        <v>114</v>
      </c>
      <c r="B117" s="3" t="s">
        <v>87</v>
      </c>
      <c r="C117" s="3" t="s">
        <v>84</v>
      </c>
      <c r="D117" s="3">
        <f>SUMIFS('BIFUBC Output_energy'!G:G,'BIFUBC Output_energy'!A:A,B117,'BIFUBC Output_energy'!B:B,C117)</f>
        <v>0</v>
      </c>
      <c r="E117" s="3">
        <f>SUMIFS('BIFUBC Output_nonenergy'!E:E,'BIFUBC Output_nonenergy'!A:A,B117,'BIFUBC Output_nonenergy'!B:B,C117)</f>
        <v>0</v>
      </c>
      <c r="F117" s="3" t="b">
        <f>SUM(D117:E117)=calcs!D144</f>
        <v>1</v>
      </c>
      <c r="G117" s="24">
        <f t="shared" si="0"/>
        <v>0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ht="15.75" customHeight="1" x14ac:dyDescent="0.35">
      <c r="A118" s="3" t="s">
        <v>115</v>
      </c>
      <c r="B118" s="3" t="s">
        <v>87</v>
      </c>
      <c r="C118" s="3" t="s">
        <v>116</v>
      </c>
      <c r="D118" s="3">
        <f>SUMIFS('BIFUBC Output_energy'!G:G,'BIFUBC Output_energy'!A:A,B118,'BIFUBC Output_energy'!B:B,C118)</f>
        <v>0</v>
      </c>
      <c r="E118" s="3">
        <f>SUMIFS('BIFUBC Output_nonenergy'!E:E,'BIFUBC Output_nonenergy'!A:A,B118,'BIFUBC Output_nonenergy'!B:B,C118)</f>
        <v>0</v>
      </c>
      <c r="F118" s="3" t="b">
        <f>SUM(D118:E118)=calcs!D145</f>
        <v>1</v>
      </c>
      <c r="G118" s="24">
        <f t="shared" si="0"/>
        <v>0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ht="15.75" customHeight="1" x14ac:dyDescent="0.35">
      <c r="A119" s="3" t="s">
        <v>117</v>
      </c>
      <c r="B119" s="3" t="s">
        <v>87</v>
      </c>
      <c r="C119" s="3" t="s">
        <v>118</v>
      </c>
      <c r="D119" s="3">
        <f>SUMIFS('BIFUBC Output_energy'!G:G,'BIFUBC Output_energy'!A:A,B119,'BIFUBC Output_energy'!B:B,C119)</f>
        <v>0</v>
      </c>
      <c r="E119" s="3">
        <f>SUMIFS('BIFUBC Output_nonenergy'!E:E,'BIFUBC Output_nonenergy'!A:A,B119,'BIFUBC Output_nonenergy'!B:B,C119)</f>
        <v>0</v>
      </c>
      <c r="F119" s="3" t="b">
        <f>SUM(D119:E119)=calcs!D146</f>
        <v>1</v>
      </c>
      <c r="G119" s="24">
        <f t="shared" si="0"/>
        <v>0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ht="15.75" customHeight="1" x14ac:dyDescent="0.35">
      <c r="A120" s="3" t="s">
        <v>119</v>
      </c>
      <c r="B120" s="3" t="s">
        <v>87</v>
      </c>
      <c r="C120" s="3" t="s">
        <v>120</v>
      </c>
      <c r="D120" s="3">
        <f>SUMIFS('BIFUBC Output_energy'!G:G,'BIFUBC Output_energy'!A:A,B120,'BIFUBC Output_energy'!B:B,C120)</f>
        <v>0</v>
      </c>
      <c r="E120" s="3">
        <f>SUMIFS('BIFUBC Output_nonenergy'!E:E,'BIFUBC Output_nonenergy'!A:A,B120,'BIFUBC Output_nonenergy'!B:B,C120)</f>
        <v>0</v>
      </c>
      <c r="F120" s="3" t="b">
        <f>SUM(D120:E120)=calcs!D147</f>
        <v>1</v>
      </c>
      <c r="G120" s="24">
        <f t="shared" si="0"/>
        <v>0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ht="15.75" customHeight="1" x14ac:dyDescent="0.35">
      <c r="A121" s="3" t="s">
        <v>121</v>
      </c>
      <c r="B121" s="3" t="s">
        <v>87</v>
      </c>
      <c r="C121" s="3" t="s">
        <v>122</v>
      </c>
      <c r="D121" s="3">
        <f>SUMIFS('BIFUBC Output_energy'!G:G,'BIFUBC Output_energy'!A:A,B121,'BIFUBC Output_energy'!B:B,C121)</f>
        <v>0</v>
      </c>
      <c r="E121" s="3">
        <f>SUMIFS('BIFUBC Output_nonenergy'!E:E,'BIFUBC Output_nonenergy'!A:A,B121,'BIFUBC Output_nonenergy'!B:B,C121)</f>
        <v>0</v>
      </c>
      <c r="F121" s="3" t="b">
        <f>SUM(D121:E121)=calcs!D148</f>
        <v>1</v>
      </c>
      <c r="G121" s="24">
        <f t="shared" si="0"/>
        <v>0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ht="15.75" customHeight="1" x14ac:dyDescent="0.35">
      <c r="A122" s="3" t="s">
        <v>123</v>
      </c>
      <c r="B122" s="3" t="s">
        <v>87</v>
      </c>
      <c r="C122" s="3" t="s">
        <v>124</v>
      </c>
      <c r="D122" s="3">
        <f>SUMIFS('BIFUBC Output_energy'!G:G,'BIFUBC Output_energy'!A:A,B122,'BIFUBC Output_energy'!B:B,C122)</f>
        <v>0</v>
      </c>
      <c r="E122" s="3">
        <f>SUMIFS('BIFUBC Output_nonenergy'!E:E,'BIFUBC Output_nonenergy'!A:A,B122,'BIFUBC Output_nonenergy'!B:B,C122)</f>
        <v>0</v>
      </c>
      <c r="F122" s="3" t="b">
        <f>SUM(D122:E122)=calcs!D149</f>
        <v>1</v>
      </c>
      <c r="G122" s="24">
        <f t="shared" si="0"/>
        <v>0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ht="15.75" customHeight="1" x14ac:dyDescent="0.35">
      <c r="A123" s="3" t="s">
        <v>125</v>
      </c>
      <c r="B123" s="3" t="s">
        <v>87</v>
      </c>
      <c r="C123" s="3" t="s">
        <v>126</v>
      </c>
      <c r="D123" s="3">
        <f>SUMIFS('BIFUBC Output_energy'!G:G,'BIFUBC Output_energy'!A:A,B123,'BIFUBC Output_energy'!B:B,C123)</f>
        <v>0</v>
      </c>
      <c r="E123" s="3">
        <f>SUMIFS('BIFUBC Output_nonenergy'!E:E,'BIFUBC Output_nonenergy'!A:A,B123,'BIFUBC Output_nonenergy'!B:B,C123)</f>
        <v>0</v>
      </c>
      <c r="F123" s="3" t="b">
        <f>SUM(D123:E123)=calcs!D150</f>
        <v>1</v>
      </c>
      <c r="G123" s="24">
        <f t="shared" si="0"/>
        <v>0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ht="15.75" customHeight="1" x14ac:dyDescent="0.35">
      <c r="A124" s="3" t="s">
        <v>127</v>
      </c>
      <c r="B124" s="3" t="s">
        <v>87</v>
      </c>
      <c r="C124" s="3" t="s">
        <v>128</v>
      </c>
      <c r="D124" s="3">
        <f>SUMIFS('BIFUBC Output_energy'!G:G,'BIFUBC Output_energy'!A:A,B124,'BIFUBC Output_energy'!B:B,C124)</f>
        <v>142666904448000</v>
      </c>
      <c r="E124" s="3">
        <f>SUMIFS('BIFUBC Output_nonenergy'!E:E,'BIFUBC Output_nonenergy'!A:A,B124,'BIFUBC Output_nonenergy'!B:B,C124)</f>
        <v>0</v>
      </c>
      <c r="F124" s="3" t="b">
        <f>SUM(D124:E124)=calcs!D151</f>
        <v>1</v>
      </c>
      <c r="G124" s="24">
        <f t="shared" si="0"/>
        <v>0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ht="15.75" customHeight="1" x14ac:dyDescent="0.35">
      <c r="A125" s="3" t="s">
        <v>129</v>
      </c>
      <c r="B125" s="3" t="s">
        <v>87</v>
      </c>
      <c r="C125" s="3" t="s">
        <v>81</v>
      </c>
      <c r="D125" s="3">
        <f>SUMIFS('BIFUBC Output_energy'!G:G,'BIFUBC Output_energy'!A:A,B125,'BIFUBC Output_energy'!B:B,C125)</f>
        <v>0</v>
      </c>
      <c r="E125" s="3">
        <f>SUMIFS('BIFUBC Output_nonenergy'!E:E,'BIFUBC Output_nonenergy'!A:A,B125,'BIFUBC Output_nonenergy'!B:B,C125)</f>
        <v>0</v>
      </c>
      <c r="F125" s="3" t="b">
        <f>SUM(D125:E125)=calcs!D152</f>
        <v>1</v>
      </c>
      <c r="G125" s="24">
        <f t="shared" si="0"/>
        <v>0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15.75" customHeight="1" x14ac:dyDescent="0.35">
      <c r="A126" s="3" t="s">
        <v>130</v>
      </c>
      <c r="B126" s="3" t="s">
        <v>87</v>
      </c>
      <c r="C126" s="3" t="s">
        <v>131</v>
      </c>
      <c r="D126" s="3">
        <f>SUMIFS('BIFUBC Output_energy'!G:G,'BIFUBC Output_energy'!A:A,B126,'BIFUBC Output_energy'!B:B,C126)</f>
        <v>0</v>
      </c>
      <c r="E126" s="3">
        <f>SUMIFS('BIFUBC Output_nonenergy'!E:E,'BIFUBC Output_nonenergy'!A:A,B126,'BIFUBC Output_nonenergy'!B:B,C126)</f>
        <v>0</v>
      </c>
      <c r="F126" s="3" t="b">
        <f>SUM(D126:E126)=calcs!D153</f>
        <v>1</v>
      </c>
      <c r="G126" s="24">
        <f t="shared" si="0"/>
        <v>0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 x14ac:dyDescent="0.35">
      <c r="A127" s="28" t="s">
        <v>132</v>
      </c>
      <c r="B127" s="28" t="s">
        <v>87</v>
      </c>
      <c r="C127" s="28" t="s">
        <v>80</v>
      </c>
      <c r="D127" s="28">
        <f>SUMIFS('BIFUBC Output_energy'!G:G,'BIFUBC Output_energy'!A:A,B127,'BIFUBC Output_energy'!B:B,C127)</f>
        <v>0</v>
      </c>
      <c r="E127" s="28">
        <f>SUMIFS('BIFUBC Output_nonenergy'!E:E,'BIFUBC Output_nonenergy'!A:A,B127,'BIFUBC Output_nonenergy'!B:B,C127)</f>
        <v>0</v>
      </c>
      <c r="F127" s="28" t="b">
        <f>SUM(D127:E127)=calcs!D154</f>
        <v>1</v>
      </c>
      <c r="G127" s="24">
        <f t="shared" si="0"/>
        <v>0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 x14ac:dyDescent="0.35">
      <c r="A128" s="27" t="s">
        <v>93</v>
      </c>
      <c r="B128" s="27" t="s">
        <v>27</v>
      </c>
      <c r="C128" s="27" t="s">
        <v>94</v>
      </c>
      <c r="D128" s="27">
        <f>SUMIFS('BIFUBC Output_energy'!G:G,'BIFUBC Output_energy'!A:A,B128,'BIFUBC Output_energy'!B:B,C128)</f>
        <v>0</v>
      </c>
      <c r="E128" s="27">
        <f>SUMIFS('BIFUBC Output_nonenergy'!E:E,'BIFUBC Output_nonenergy'!A:A,B128,'BIFUBC Output_nonenergy'!B:B,C128)</f>
        <v>0</v>
      </c>
      <c r="F128" s="27" t="b">
        <f>SUM(D128:E128)=calcs!D155</f>
        <v>1</v>
      </c>
      <c r="G128" s="24">
        <f t="shared" si="0"/>
        <v>0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ht="15.75" customHeight="1" x14ac:dyDescent="0.35">
      <c r="A129" s="3" t="s">
        <v>95</v>
      </c>
      <c r="B129" s="3" t="s">
        <v>27</v>
      </c>
      <c r="C129" s="3" t="s">
        <v>79</v>
      </c>
      <c r="D129" s="3">
        <f>SUMIFS('BIFUBC Output_energy'!G:G,'BIFUBC Output_energy'!A:A,B129,'BIFUBC Output_energy'!B:B,C129)</f>
        <v>0</v>
      </c>
      <c r="E129" s="3">
        <f>SUMIFS('BIFUBC Output_nonenergy'!E:E,'BIFUBC Output_nonenergy'!A:A,B129,'BIFUBC Output_nonenergy'!B:B,C129)</f>
        <v>0</v>
      </c>
      <c r="F129" s="3" t="b">
        <f>SUM(D129:E129)=calcs!D156</f>
        <v>0</v>
      </c>
      <c r="G129" s="24">
        <f t="shared" si="0"/>
        <v>0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 x14ac:dyDescent="0.35">
      <c r="A130" s="3" t="s">
        <v>96</v>
      </c>
      <c r="B130" s="3" t="s">
        <v>27</v>
      </c>
      <c r="C130" s="3" t="s">
        <v>83</v>
      </c>
      <c r="D130" s="3">
        <f>SUMIFS('BIFUBC Output_energy'!G:G,'BIFUBC Output_energy'!A:A,B130,'BIFUBC Output_energy'!B:B,C130)</f>
        <v>0</v>
      </c>
      <c r="E130" s="3">
        <f>SUMIFS('BIFUBC Output_nonenergy'!E:E,'BIFUBC Output_nonenergy'!A:A,B130,'BIFUBC Output_nonenergy'!B:B,C130)</f>
        <v>0</v>
      </c>
      <c r="F130" s="3" t="b">
        <f>SUM(D130:E130)=calcs!D157</f>
        <v>0</v>
      </c>
      <c r="G130" s="24">
        <f t="shared" si="0"/>
        <v>0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5.75" customHeight="1" x14ac:dyDescent="0.35">
      <c r="A131" s="3" t="s">
        <v>97</v>
      </c>
      <c r="B131" s="3" t="s">
        <v>27</v>
      </c>
      <c r="C131" s="3" t="s">
        <v>98</v>
      </c>
      <c r="D131" s="3">
        <f>SUMIFS('BIFUBC Output_energy'!G:G,'BIFUBC Output_energy'!A:A,B131,'BIFUBC Output_energy'!B:B,C131)</f>
        <v>0</v>
      </c>
      <c r="E131" s="3">
        <f>SUMIFS('BIFUBC Output_nonenergy'!E:E,'BIFUBC Output_nonenergy'!A:A,B131,'BIFUBC Output_nonenergy'!B:B,C131)</f>
        <v>0</v>
      </c>
      <c r="F131" s="3" t="b">
        <f>SUM(D131:E131)=calcs!D158</f>
        <v>1</v>
      </c>
      <c r="G131" s="24">
        <f t="shared" si="0"/>
        <v>0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ht="15.75" customHeight="1" x14ac:dyDescent="0.35">
      <c r="A132" s="3" t="s">
        <v>99</v>
      </c>
      <c r="B132" s="3" t="s">
        <v>27</v>
      </c>
      <c r="C132" s="3" t="s">
        <v>100</v>
      </c>
      <c r="D132" s="3">
        <f>SUMIFS('BIFUBC Output_energy'!G:G,'BIFUBC Output_energy'!A:A,B132,'BIFUBC Output_energy'!B:B,C132)</f>
        <v>0</v>
      </c>
      <c r="E132" s="3">
        <f>SUMIFS('BIFUBC Output_nonenergy'!E:E,'BIFUBC Output_nonenergy'!A:A,B132,'BIFUBC Output_nonenergy'!B:B,C132)</f>
        <v>0</v>
      </c>
      <c r="F132" s="3" t="b">
        <f>SUM(D132:E132)=calcs!D159</f>
        <v>0</v>
      </c>
      <c r="G132" s="24">
        <f t="shared" si="0"/>
        <v>0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ht="15.75" customHeight="1" x14ac:dyDescent="0.35">
      <c r="A133" s="3" t="s">
        <v>101</v>
      </c>
      <c r="B133" s="3" t="s">
        <v>27</v>
      </c>
      <c r="C133" s="3" t="s">
        <v>41</v>
      </c>
      <c r="D133" s="3">
        <f>SUMIFS('BIFUBC Output_energy'!G:G,'BIFUBC Output_energy'!A:A,B133,'BIFUBC Output_energy'!B:B,C133)</f>
        <v>0</v>
      </c>
      <c r="E133" s="3">
        <f>SUMIFS('BIFUBC Output_nonenergy'!E:E,'BIFUBC Output_nonenergy'!A:A,B133,'BIFUBC Output_nonenergy'!B:B,C133)</f>
        <v>0</v>
      </c>
      <c r="F133" s="3" t="b">
        <f>SUM(D133:E133)=calcs!D160</f>
        <v>0</v>
      </c>
      <c r="G133" s="24">
        <f t="shared" si="0"/>
        <v>0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ht="15.75" customHeight="1" x14ac:dyDescent="0.35">
      <c r="A134" s="3" t="s">
        <v>102</v>
      </c>
      <c r="B134" s="3" t="s">
        <v>27</v>
      </c>
      <c r="C134" s="3" t="s">
        <v>45</v>
      </c>
      <c r="D134" s="3">
        <f>SUMIFS('BIFUBC Output_energy'!G:G,'BIFUBC Output_energy'!A:A,B134,'BIFUBC Output_energy'!B:B,C134)</f>
        <v>0</v>
      </c>
      <c r="E134" s="3">
        <f>SUMIFS('BIFUBC Output_nonenergy'!E:E,'BIFUBC Output_nonenergy'!A:A,B134,'BIFUBC Output_nonenergy'!B:B,C134)</f>
        <v>0</v>
      </c>
      <c r="F134" s="3" t="b">
        <f>SUM(D134:E134)=calcs!D161</f>
        <v>0</v>
      </c>
      <c r="G134" s="24">
        <f t="shared" si="0"/>
        <v>0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ht="15.75" customHeight="1" x14ac:dyDescent="0.35">
      <c r="A135" s="3" t="s">
        <v>103</v>
      </c>
      <c r="B135" s="3" t="s">
        <v>27</v>
      </c>
      <c r="C135" s="3" t="s">
        <v>47</v>
      </c>
      <c r="D135" s="3">
        <f>SUMIFS('BIFUBC Output_energy'!G:G,'BIFUBC Output_energy'!A:A,B135,'BIFUBC Output_energy'!B:B,C135)</f>
        <v>0</v>
      </c>
      <c r="E135" s="3">
        <f>SUMIFS('BIFUBC Output_nonenergy'!E:E,'BIFUBC Output_nonenergy'!A:A,B135,'BIFUBC Output_nonenergy'!B:B,C135)</f>
        <v>0</v>
      </c>
      <c r="F135" s="3" t="b">
        <f>SUM(D135:E135)=calcs!D162</f>
        <v>0</v>
      </c>
      <c r="G135" s="24">
        <f t="shared" si="0"/>
        <v>0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ht="15.75" customHeight="1" x14ac:dyDescent="0.35">
      <c r="A136" s="3" t="s">
        <v>104</v>
      </c>
      <c r="B136" s="3" t="s">
        <v>27</v>
      </c>
      <c r="C136" s="3" t="s">
        <v>50</v>
      </c>
      <c r="D136" s="3">
        <f>SUMIFS('BIFUBC Output_energy'!G:G,'BIFUBC Output_energy'!A:A,B136,'BIFUBC Output_energy'!B:B,C136)</f>
        <v>0</v>
      </c>
      <c r="E136" s="3">
        <f>SUMIFS('BIFUBC Output_nonenergy'!E:E,'BIFUBC Output_nonenergy'!A:A,B136,'BIFUBC Output_nonenergy'!B:B,C136)</f>
        <v>0</v>
      </c>
      <c r="F136" s="3" t="b">
        <f>SUM(D136:E136)=calcs!D163</f>
        <v>0</v>
      </c>
      <c r="G136" s="24">
        <f t="shared" si="0"/>
        <v>0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ht="15.75" customHeight="1" x14ac:dyDescent="0.35">
      <c r="A137" s="3" t="s">
        <v>105</v>
      </c>
      <c r="B137" s="3" t="s">
        <v>27</v>
      </c>
      <c r="C137" s="3" t="s">
        <v>106</v>
      </c>
      <c r="D137" s="3">
        <f>SUMIFS('BIFUBC Output_energy'!G:G,'BIFUBC Output_energy'!A:A,B137,'BIFUBC Output_energy'!B:B,C137)</f>
        <v>0</v>
      </c>
      <c r="E137" s="3">
        <f>SUMIFS('BIFUBC Output_nonenergy'!E:E,'BIFUBC Output_nonenergy'!A:A,B137,'BIFUBC Output_nonenergy'!B:B,C137)</f>
        <v>0</v>
      </c>
      <c r="F137" s="3" t="b">
        <f>SUM(D137:E137)=calcs!D164</f>
        <v>0</v>
      </c>
      <c r="G137" s="24">
        <f t="shared" si="0"/>
        <v>0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ht="15.75" customHeight="1" x14ac:dyDescent="0.35">
      <c r="A138" s="3" t="s">
        <v>107</v>
      </c>
      <c r="B138" s="3" t="s">
        <v>27</v>
      </c>
      <c r="C138" s="3" t="s">
        <v>108</v>
      </c>
      <c r="D138" s="3">
        <f>SUMIFS('BIFUBC Output_energy'!G:G,'BIFUBC Output_energy'!A:A,B138,'BIFUBC Output_energy'!B:B,C138)</f>
        <v>0</v>
      </c>
      <c r="E138" s="3">
        <f>SUMIFS('BIFUBC Output_nonenergy'!E:E,'BIFUBC Output_nonenergy'!A:A,B138,'BIFUBC Output_nonenergy'!B:B,C138)</f>
        <v>0</v>
      </c>
      <c r="F138" s="3" t="b">
        <f>SUM(D138:E138)=calcs!D165</f>
        <v>0</v>
      </c>
      <c r="G138" s="24">
        <f t="shared" si="0"/>
        <v>0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ht="15.75" customHeight="1" x14ac:dyDescent="0.35">
      <c r="A139" s="3" t="s">
        <v>109</v>
      </c>
      <c r="B139" s="3" t="s">
        <v>27</v>
      </c>
      <c r="C139" s="3" t="s">
        <v>110</v>
      </c>
      <c r="D139" s="3">
        <f>SUMIFS('BIFUBC Output_energy'!G:G,'BIFUBC Output_energy'!A:A,B139,'BIFUBC Output_energy'!B:B,C139)</f>
        <v>0</v>
      </c>
      <c r="E139" s="3">
        <f>SUMIFS('BIFUBC Output_nonenergy'!E:E,'BIFUBC Output_nonenergy'!A:A,B139,'BIFUBC Output_nonenergy'!B:B,C139)</f>
        <v>0</v>
      </c>
      <c r="F139" s="3" t="b">
        <f>SUM(D139:E139)=calcs!D166</f>
        <v>1</v>
      </c>
      <c r="G139" s="24">
        <f t="shared" si="0"/>
        <v>0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ht="15.75" customHeight="1" x14ac:dyDescent="0.35">
      <c r="A140" s="3" t="s">
        <v>111</v>
      </c>
      <c r="B140" s="3" t="s">
        <v>27</v>
      </c>
      <c r="C140" s="3" t="s">
        <v>112</v>
      </c>
      <c r="D140" s="3">
        <f>SUMIFS('BIFUBC Output_energy'!G:G,'BIFUBC Output_energy'!A:A,B140,'BIFUBC Output_energy'!B:B,C140)</f>
        <v>0</v>
      </c>
      <c r="E140" s="3">
        <f>SUMIFS('BIFUBC Output_nonenergy'!E:E,'BIFUBC Output_nonenergy'!A:A,B140,'BIFUBC Output_nonenergy'!B:B,C140)</f>
        <v>0</v>
      </c>
      <c r="F140" s="3" t="b">
        <f>SUM(D140:E140)=calcs!D167</f>
        <v>1</v>
      </c>
      <c r="G140" s="24">
        <f t="shared" si="0"/>
        <v>0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ht="15.75" customHeight="1" x14ac:dyDescent="0.35">
      <c r="A141" s="3" t="s">
        <v>113</v>
      </c>
      <c r="B141" s="3" t="s">
        <v>27</v>
      </c>
      <c r="C141" s="3" t="s">
        <v>59</v>
      </c>
      <c r="D141" s="3">
        <f>SUMIFS('BIFUBC Output_energy'!G:G,'BIFUBC Output_energy'!A:A,B141,'BIFUBC Output_energy'!B:B,C141)</f>
        <v>0</v>
      </c>
      <c r="E141" s="3">
        <f>SUMIFS('BIFUBC Output_nonenergy'!E:E,'BIFUBC Output_nonenergy'!A:A,B141,'BIFUBC Output_nonenergy'!B:B,C141)</f>
        <v>0</v>
      </c>
      <c r="F141" s="3" t="b">
        <f>SUM(D141:E141)=calcs!D168</f>
        <v>1</v>
      </c>
      <c r="G141" s="24">
        <f t="shared" si="0"/>
        <v>0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ht="15.75" customHeight="1" x14ac:dyDescent="0.35">
      <c r="A142" s="3" t="s">
        <v>114</v>
      </c>
      <c r="B142" s="3" t="s">
        <v>27</v>
      </c>
      <c r="C142" s="3" t="s">
        <v>84</v>
      </c>
      <c r="D142" s="3">
        <f>SUMIFS('BIFUBC Output_energy'!G:G,'BIFUBC Output_energy'!A:A,B142,'BIFUBC Output_energy'!B:B,C142)</f>
        <v>0</v>
      </c>
      <c r="E142" s="3">
        <f>SUMIFS('BIFUBC Output_nonenergy'!E:E,'BIFUBC Output_nonenergy'!A:A,B142,'BIFUBC Output_nonenergy'!B:B,C142)</f>
        <v>0</v>
      </c>
      <c r="F142" s="3" t="b">
        <f>SUM(D142:E142)=calcs!D169</f>
        <v>1</v>
      </c>
      <c r="G142" s="24">
        <f t="shared" si="0"/>
        <v>0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ht="15.75" customHeight="1" x14ac:dyDescent="0.35">
      <c r="A143" s="3" t="s">
        <v>115</v>
      </c>
      <c r="B143" s="3" t="s">
        <v>27</v>
      </c>
      <c r="C143" s="3" t="s">
        <v>116</v>
      </c>
      <c r="D143" s="3">
        <f>SUMIFS('BIFUBC Output_energy'!G:G,'BIFUBC Output_energy'!A:A,B143,'BIFUBC Output_energy'!B:B,C143)</f>
        <v>0</v>
      </c>
      <c r="E143" s="3">
        <f>SUMIFS('BIFUBC Output_nonenergy'!E:E,'BIFUBC Output_nonenergy'!A:A,B143,'BIFUBC Output_nonenergy'!B:B,C143)</f>
        <v>0</v>
      </c>
      <c r="F143" s="3" t="b">
        <f>SUM(D143:E143)=calcs!D170</f>
        <v>0</v>
      </c>
      <c r="G143" s="24">
        <f t="shared" si="0"/>
        <v>0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ht="15.75" customHeight="1" x14ac:dyDescent="0.35">
      <c r="A144" s="3" t="s">
        <v>117</v>
      </c>
      <c r="B144" s="3" t="s">
        <v>27</v>
      </c>
      <c r="C144" s="3" t="s">
        <v>118</v>
      </c>
      <c r="D144" s="3">
        <f>SUMIFS('BIFUBC Output_energy'!G:G,'BIFUBC Output_energy'!A:A,B144,'BIFUBC Output_energy'!B:B,C144)</f>
        <v>0</v>
      </c>
      <c r="E144" s="3">
        <f>SUMIFS('BIFUBC Output_nonenergy'!E:E,'BIFUBC Output_nonenergy'!A:A,B144,'BIFUBC Output_nonenergy'!B:B,C144)</f>
        <v>0</v>
      </c>
      <c r="F144" s="3" t="b">
        <f>SUM(D144:E144)=calcs!D171</f>
        <v>0</v>
      </c>
      <c r="G144" s="24">
        <f t="shared" si="0"/>
        <v>0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ht="15.75" customHeight="1" x14ac:dyDescent="0.35">
      <c r="A145" s="3" t="s">
        <v>119</v>
      </c>
      <c r="B145" s="3" t="s">
        <v>27</v>
      </c>
      <c r="C145" s="3" t="s">
        <v>120</v>
      </c>
      <c r="D145" s="3">
        <f>SUMIFS('BIFUBC Output_energy'!G:G,'BIFUBC Output_energy'!A:A,B145,'BIFUBC Output_energy'!B:B,C145)</f>
        <v>0</v>
      </c>
      <c r="E145" s="3">
        <f>SUMIFS('BIFUBC Output_nonenergy'!E:E,'BIFUBC Output_nonenergy'!A:A,B145,'BIFUBC Output_nonenergy'!B:B,C145)</f>
        <v>0</v>
      </c>
      <c r="F145" s="3" t="b">
        <f>SUM(D145:E145)=calcs!D172</f>
        <v>0</v>
      </c>
      <c r="G145" s="24">
        <f t="shared" si="0"/>
        <v>0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ht="15.75" customHeight="1" x14ac:dyDescent="0.35">
      <c r="A146" s="3" t="s">
        <v>121</v>
      </c>
      <c r="B146" s="3" t="s">
        <v>27</v>
      </c>
      <c r="C146" s="3" t="s">
        <v>122</v>
      </c>
      <c r="D146" s="3">
        <f>SUMIFS('BIFUBC Output_energy'!G:G,'BIFUBC Output_energy'!A:A,B146,'BIFUBC Output_energy'!B:B,C146)</f>
        <v>0</v>
      </c>
      <c r="E146" s="3">
        <f>SUMIFS('BIFUBC Output_nonenergy'!E:E,'BIFUBC Output_nonenergy'!A:A,B146,'BIFUBC Output_nonenergy'!B:B,C146)</f>
        <v>0</v>
      </c>
      <c r="F146" s="3" t="b">
        <f>SUM(D146:E146)=calcs!D173</f>
        <v>0</v>
      </c>
      <c r="G146" s="24">
        <f t="shared" si="0"/>
        <v>0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ht="15.75" customHeight="1" x14ac:dyDescent="0.35">
      <c r="A147" s="3" t="s">
        <v>123</v>
      </c>
      <c r="B147" s="3" t="s">
        <v>27</v>
      </c>
      <c r="C147" s="3" t="s">
        <v>124</v>
      </c>
      <c r="D147" s="3">
        <f>SUMIFS('BIFUBC Output_energy'!G:G,'BIFUBC Output_energy'!A:A,B147,'BIFUBC Output_energy'!B:B,C147)</f>
        <v>0</v>
      </c>
      <c r="E147" s="3">
        <f>SUMIFS('BIFUBC Output_nonenergy'!E:E,'BIFUBC Output_nonenergy'!A:A,B147,'BIFUBC Output_nonenergy'!B:B,C147)</f>
        <v>0</v>
      </c>
      <c r="F147" s="3" t="b">
        <f>SUM(D147:E147)=calcs!D174</f>
        <v>0</v>
      </c>
      <c r="G147" s="24">
        <f t="shared" si="0"/>
        <v>0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ht="15.75" customHeight="1" x14ac:dyDescent="0.35">
      <c r="A148" s="3" t="s">
        <v>125</v>
      </c>
      <c r="B148" s="3" t="s">
        <v>27</v>
      </c>
      <c r="C148" s="3" t="s">
        <v>126</v>
      </c>
      <c r="D148" s="3">
        <f>SUMIFS('BIFUBC Output_energy'!G:G,'BIFUBC Output_energy'!A:A,B148,'BIFUBC Output_energy'!B:B,C148)</f>
        <v>0</v>
      </c>
      <c r="E148" s="3">
        <f>SUMIFS('BIFUBC Output_nonenergy'!E:E,'BIFUBC Output_nonenergy'!A:A,B148,'BIFUBC Output_nonenergy'!B:B,C148)</f>
        <v>0</v>
      </c>
      <c r="F148" s="3" t="b">
        <f>SUM(D148:E148)=calcs!D175</f>
        <v>0</v>
      </c>
      <c r="G148" s="24">
        <f t="shared" si="0"/>
        <v>0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ht="15.75" customHeight="1" x14ac:dyDescent="0.35">
      <c r="A149" s="3" t="s">
        <v>127</v>
      </c>
      <c r="B149" s="3" t="s">
        <v>27</v>
      </c>
      <c r="C149" s="3" t="s">
        <v>128</v>
      </c>
      <c r="D149" s="3">
        <f>SUMIFS('BIFUBC Output_energy'!G:G,'BIFUBC Output_energy'!A:A,B149,'BIFUBC Output_energy'!B:B,C149)</f>
        <v>5200064000000</v>
      </c>
      <c r="E149" s="3">
        <f>SUMIFS('BIFUBC Output_nonenergy'!E:E,'BIFUBC Output_nonenergy'!A:A,B149,'BIFUBC Output_nonenergy'!B:B,C149)</f>
        <v>0</v>
      </c>
      <c r="F149" s="3" t="b">
        <f>SUM(D149:E149)=calcs!D176</f>
        <v>0</v>
      </c>
      <c r="G149" s="24">
        <f t="shared" si="0"/>
        <v>0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ht="15.75" customHeight="1" x14ac:dyDescent="0.35">
      <c r="A150" s="3" t="s">
        <v>129</v>
      </c>
      <c r="B150" s="3" t="s">
        <v>27</v>
      </c>
      <c r="C150" s="3" t="s">
        <v>81</v>
      </c>
      <c r="D150" s="3">
        <f>SUMIFS('BIFUBC Output_energy'!G:G,'BIFUBC Output_energy'!A:A,B150,'BIFUBC Output_energy'!B:B,C150)</f>
        <v>0</v>
      </c>
      <c r="E150" s="3">
        <f>SUMIFS('BIFUBC Output_nonenergy'!E:E,'BIFUBC Output_nonenergy'!A:A,B150,'BIFUBC Output_nonenergy'!B:B,C150)</f>
        <v>0</v>
      </c>
      <c r="F150" s="3" t="b">
        <f>SUM(D150:E150)=calcs!D177</f>
        <v>1</v>
      </c>
      <c r="G150" s="24">
        <f t="shared" si="0"/>
        <v>0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ht="15.75" customHeight="1" x14ac:dyDescent="0.35">
      <c r="A151" s="3" t="s">
        <v>130</v>
      </c>
      <c r="B151" s="3" t="s">
        <v>27</v>
      </c>
      <c r="C151" s="3" t="s">
        <v>131</v>
      </c>
      <c r="D151" s="3">
        <f>SUMIFS('BIFUBC Output_energy'!G:G,'BIFUBC Output_energy'!A:A,B151,'BIFUBC Output_energy'!B:B,C151)</f>
        <v>0</v>
      </c>
      <c r="E151" s="3">
        <f>SUMIFS('BIFUBC Output_nonenergy'!E:E,'BIFUBC Output_nonenergy'!A:A,B151,'BIFUBC Output_nonenergy'!B:B,C151)</f>
        <v>0</v>
      </c>
      <c r="F151" s="3" t="b">
        <f>SUM(D151:E151)=calcs!D178</f>
        <v>0</v>
      </c>
      <c r="G151" s="24">
        <f t="shared" si="0"/>
        <v>0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ht="15.75" customHeight="1" x14ac:dyDescent="0.35">
      <c r="A152" s="28" t="s">
        <v>132</v>
      </c>
      <c r="B152" s="28" t="s">
        <v>27</v>
      </c>
      <c r="C152" s="28" t="s">
        <v>80</v>
      </c>
      <c r="D152" s="28">
        <f>SUMIFS('BIFUBC Output_energy'!G:G,'BIFUBC Output_energy'!A:A,B152,'BIFUBC Output_energy'!B:B,C152)</f>
        <v>0</v>
      </c>
      <c r="E152" s="28">
        <f>SUMIFS('BIFUBC Output_nonenergy'!E:E,'BIFUBC Output_nonenergy'!A:A,B152,'BIFUBC Output_nonenergy'!B:B,C152)</f>
        <v>0</v>
      </c>
      <c r="F152" s="28" t="b">
        <f>SUM(D152:E152)=calcs!D179</f>
        <v>1</v>
      </c>
      <c r="G152" s="24">
        <f t="shared" si="0"/>
        <v>0</v>
      </c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ht="15.75" customHeight="1" x14ac:dyDescent="0.35">
      <c r="A153" s="27" t="s">
        <v>93</v>
      </c>
      <c r="B153" s="27" t="s">
        <v>89</v>
      </c>
      <c r="C153" s="27" t="s">
        <v>94</v>
      </c>
      <c r="D153" s="27">
        <f>SUMIFS('BIFUBC Output_energy'!G:G,'BIFUBC Output_energy'!A:A,B153,'BIFUBC Output_energy'!B:B,C153)</f>
        <v>0</v>
      </c>
      <c r="E153" s="27">
        <f>SUMIFS('BIFUBC Output_nonenergy'!E:E,'BIFUBC Output_nonenergy'!A:A,B153,'BIFUBC Output_nonenergy'!B:B,C153)</f>
        <v>0</v>
      </c>
      <c r="F153" s="27" t="b">
        <f>SUM(D153:E153)=calcs!D180</f>
        <v>1</v>
      </c>
      <c r="G153" s="24">
        <f t="shared" si="0"/>
        <v>0</v>
      </c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ht="15.75" customHeight="1" x14ac:dyDescent="0.35">
      <c r="A154" s="3" t="s">
        <v>95</v>
      </c>
      <c r="B154" s="3" t="s">
        <v>89</v>
      </c>
      <c r="C154" s="3" t="s">
        <v>79</v>
      </c>
      <c r="D154" s="3">
        <f>SUMIFS('BIFUBC Output_energy'!G:G,'BIFUBC Output_energy'!A:A,B154,'BIFUBC Output_energy'!B:B,C154)</f>
        <v>0</v>
      </c>
      <c r="E154" s="3">
        <f>SUMIFS('BIFUBC Output_nonenergy'!E:E,'BIFUBC Output_nonenergy'!A:A,B154,'BIFUBC Output_nonenergy'!B:B,C154)</f>
        <v>0</v>
      </c>
      <c r="F154" s="3" t="b">
        <f>SUM(D154:E154)=calcs!D181</f>
        <v>0</v>
      </c>
      <c r="G154" s="24">
        <f t="shared" si="0"/>
        <v>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ht="15.75" customHeight="1" x14ac:dyDescent="0.35">
      <c r="A155" s="3" t="s">
        <v>96</v>
      </c>
      <c r="B155" s="3" t="s">
        <v>89</v>
      </c>
      <c r="C155" s="3" t="s">
        <v>83</v>
      </c>
      <c r="D155" s="3">
        <f>SUMIFS('BIFUBC Output_energy'!G:G,'BIFUBC Output_energy'!A:A,B155,'BIFUBC Output_energy'!B:B,C155)</f>
        <v>0</v>
      </c>
      <c r="E155" s="3">
        <f>SUMIFS('BIFUBC Output_nonenergy'!E:E,'BIFUBC Output_nonenergy'!A:A,B155,'BIFUBC Output_nonenergy'!B:B,C155)</f>
        <v>0</v>
      </c>
      <c r="F155" s="3" t="b">
        <f>SUM(D155:E155)=calcs!D182</f>
        <v>0</v>
      </c>
      <c r="G155" s="24">
        <f t="shared" si="0"/>
        <v>0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ht="15.75" customHeight="1" x14ac:dyDescent="0.35">
      <c r="A156" s="3" t="s">
        <v>97</v>
      </c>
      <c r="B156" s="3" t="s">
        <v>89</v>
      </c>
      <c r="C156" s="3" t="s">
        <v>98</v>
      </c>
      <c r="D156" s="3">
        <f>SUMIFS('BIFUBC Output_energy'!G:G,'BIFUBC Output_energy'!A:A,B156,'BIFUBC Output_energy'!B:B,C156)</f>
        <v>1953573375999.9998</v>
      </c>
      <c r="E156" s="3">
        <f>SUMIFS('BIFUBC Output_nonenergy'!E:E,'BIFUBC Output_nonenergy'!A:A,B156,'BIFUBC Output_nonenergy'!B:B,C156)</f>
        <v>0</v>
      </c>
      <c r="F156" s="3" t="b">
        <f>SUM(D156:E156)=calcs!D183</f>
        <v>1</v>
      </c>
      <c r="G156" s="24">
        <f t="shared" si="0"/>
        <v>0</v>
      </c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ht="15.75" customHeight="1" x14ac:dyDescent="0.35">
      <c r="A157" s="3" t="s">
        <v>99</v>
      </c>
      <c r="B157" s="3" t="s">
        <v>89</v>
      </c>
      <c r="C157" s="3" t="s">
        <v>100</v>
      </c>
      <c r="D157" s="3">
        <f>SUMIFS('BIFUBC Output_energy'!G:G,'BIFUBC Output_energy'!A:A,B157,'BIFUBC Output_energy'!B:B,C157)</f>
        <v>2621260800000</v>
      </c>
      <c r="E157" s="3">
        <f>SUMIFS('BIFUBC Output_nonenergy'!E:E,'BIFUBC Output_nonenergy'!A:A,B157,'BIFUBC Output_nonenergy'!B:B,C157)</f>
        <v>0</v>
      </c>
      <c r="F157" s="3" t="b">
        <f>SUM(D157:E157)=calcs!D184</f>
        <v>0</v>
      </c>
      <c r="G157" s="24">
        <f t="shared" si="0"/>
        <v>0</v>
      </c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ht="15.75" customHeight="1" x14ac:dyDescent="0.35">
      <c r="A158" s="3" t="s">
        <v>101</v>
      </c>
      <c r="B158" s="3" t="s">
        <v>89</v>
      </c>
      <c r="C158" s="3" t="s">
        <v>41</v>
      </c>
      <c r="D158" s="3">
        <f>SUMIFS('BIFUBC Output_energy'!G:G,'BIFUBC Output_energy'!A:A,B158,'BIFUBC Output_energy'!B:B,C158)</f>
        <v>2744931456000</v>
      </c>
      <c r="E158" s="3">
        <f>SUMIFS('BIFUBC Output_nonenergy'!E:E,'BIFUBC Output_nonenergy'!A:A,B158,'BIFUBC Output_nonenergy'!B:B,C158)</f>
        <v>0</v>
      </c>
      <c r="F158" s="3" t="b">
        <f>SUM(D158:E158)=calcs!D185</f>
        <v>0</v>
      </c>
      <c r="G158" s="24">
        <f t="shared" si="0"/>
        <v>0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ht="15.75" customHeight="1" x14ac:dyDescent="0.35">
      <c r="A159" s="3" t="s">
        <v>102</v>
      </c>
      <c r="B159" s="3" t="s">
        <v>89</v>
      </c>
      <c r="C159" s="3" t="s">
        <v>45</v>
      </c>
      <c r="D159" s="3">
        <f>SUMIFS('BIFUBC Output_energy'!G:G,'BIFUBC Output_energy'!A:A,B159,'BIFUBC Output_energy'!B:B,C159)</f>
        <v>0</v>
      </c>
      <c r="E159" s="3">
        <f>SUMIFS('BIFUBC Output_nonenergy'!E:E,'BIFUBC Output_nonenergy'!A:A,B159,'BIFUBC Output_nonenergy'!B:B,C159)</f>
        <v>0</v>
      </c>
      <c r="F159" s="3" t="b">
        <f>SUM(D159:E159)=calcs!D186</f>
        <v>1</v>
      </c>
      <c r="G159" s="24">
        <f t="shared" si="0"/>
        <v>0</v>
      </c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ht="15.75" customHeight="1" x14ac:dyDescent="0.35">
      <c r="A160" s="3" t="s">
        <v>103</v>
      </c>
      <c r="B160" s="3" t="s">
        <v>89</v>
      </c>
      <c r="C160" s="3" t="s">
        <v>47</v>
      </c>
      <c r="D160" s="3">
        <f>SUMIFS('BIFUBC Output_energy'!G:G,'BIFUBC Output_energy'!A:A,B160,'BIFUBC Output_energy'!B:B,C160)</f>
        <v>0</v>
      </c>
      <c r="E160" s="3">
        <f>SUMIFS('BIFUBC Output_nonenergy'!E:E,'BIFUBC Output_nonenergy'!A:A,B160,'BIFUBC Output_nonenergy'!B:B,C160)</f>
        <v>0</v>
      </c>
      <c r="F160" s="3" t="b">
        <f>SUM(D160:E160)=calcs!D187</f>
        <v>1</v>
      </c>
      <c r="G160" s="24">
        <f t="shared" si="0"/>
        <v>0</v>
      </c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ht="15.75" customHeight="1" x14ac:dyDescent="0.35">
      <c r="A161" s="3" t="s">
        <v>104</v>
      </c>
      <c r="B161" s="3" t="s">
        <v>89</v>
      </c>
      <c r="C161" s="3" t="s">
        <v>50</v>
      </c>
      <c r="D161" s="3">
        <f>SUMIFS('BIFUBC Output_energy'!G:G,'BIFUBC Output_energy'!A:A,B161,'BIFUBC Output_energy'!B:B,C161)</f>
        <v>54334788224000</v>
      </c>
      <c r="E161" s="3">
        <f>SUMIFS('BIFUBC Output_nonenergy'!E:E,'BIFUBC Output_nonenergy'!A:A,B161,'BIFUBC Output_nonenergy'!B:B,C161)</f>
        <v>0</v>
      </c>
      <c r="F161" s="3" t="b">
        <f>SUM(D161:E161)=calcs!D188</f>
        <v>0</v>
      </c>
      <c r="G161" s="24">
        <f t="shared" si="0"/>
        <v>0</v>
      </c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ht="15.75" customHeight="1" x14ac:dyDescent="0.35">
      <c r="A162" s="3" t="s">
        <v>105</v>
      </c>
      <c r="B162" s="3" t="s">
        <v>89</v>
      </c>
      <c r="C162" s="3" t="s">
        <v>106</v>
      </c>
      <c r="D162" s="3">
        <f>SUMIFS('BIFUBC Output_energy'!G:G,'BIFUBC Output_energy'!A:A,B162,'BIFUBC Output_energy'!B:B,C162)</f>
        <v>6775744896000</v>
      </c>
      <c r="E162" s="3">
        <f>SUMIFS('BIFUBC Output_nonenergy'!E:E,'BIFUBC Output_nonenergy'!A:A,B162,'BIFUBC Output_nonenergy'!B:B,C162)</f>
        <v>0</v>
      </c>
      <c r="F162" s="3" t="b">
        <f>SUM(D162:E162)=calcs!D189</f>
        <v>0</v>
      </c>
      <c r="G162" s="24">
        <f t="shared" si="0"/>
        <v>0</v>
      </c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ht="15.75" customHeight="1" x14ac:dyDescent="0.35">
      <c r="A163" s="3" t="s">
        <v>107</v>
      </c>
      <c r="B163" s="3" t="s">
        <v>89</v>
      </c>
      <c r="C163" s="3" t="s">
        <v>108</v>
      </c>
      <c r="D163" s="3">
        <f>SUMIFS('BIFUBC Output_energy'!G:G,'BIFUBC Output_energy'!A:A,B163,'BIFUBC Output_energy'!B:B,C163)</f>
        <v>0</v>
      </c>
      <c r="E163" s="3">
        <f>SUMIFS('BIFUBC Output_nonenergy'!E:E,'BIFUBC Output_nonenergy'!A:A,B163,'BIFUBC Output_nonenergy'!B:B,C163)</f>
        <v>0</v>
      </c>
      <c r="F163" s="3" t="b">
        <f>SUM(D163:E163)=calcs!D190</f>
        <v>1</v>
      </c>
      <c r="G163" s="24">
        <f t="shared" si="0"/>
        <v>0</v>
      </c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ht="15.75" customHeight="1" x14ac:dyDescent="0.35">
      <c r="A164" s="3" t="s">
        <v>109</v>
      </c>
      <c r="B164" s="3" t="s">
        <v>89</v>
      </c>
      <c r="C164" s="3" t="s">
        <v>110</v>
      </c>
      <c r="D164" s="3">
        <f>SUMIFS('BIFUBC Output_energy'!G:G,'BIFUBC Output_energy'!A:A,B164,'BIFUBC Output_energy'!B:B,C164)</f>
        <v>0</v>
      </c>
      <c r="E164" s="3">
        <f>SUMIFS('BIFUBC Output_nonenergy'!E:E,'BIFUBC Output_nonenergy'!A:A,B164,'BIFUBC Output_nonenergy'!B:B,C164)</f>
        <v>0</v>
      </c>
      <c r="F164" s="3" t="b">
        <f>SUM(D164:E164)=calcs!D191</f>
        <v>1</v>
      </c>
      <c r="G164" s="24">
        <f t="shared" si="0"/>
        <v>0</v>
      </c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ht="15.75" customHeight="1" x14ac:dyDescent="0.35">
      <c r="A165" s="3" t="s">
        <v>111</v>
      </c>
      <c r="B165" s="3" t="s">
        <v>89</v>
      </c>
      <c r="C165" s="3" t="s">
        <v>112</v>
      </c>
      <c r="D165" s="3">
        <f>SUMIFS('BIFUBC Output_energy'!G:G,'BIFUBC Output_energy'!A:A,B165,'BIFUBC Output_energy'!B:B,C165)</f>
        <v>8482056320000.001</v>
      </c>
      <c r="E165" s="3">
        <f>SUMIFS('BIFUBC Output_nonenergy'!E:E,'BIFUBC Output_nonenergy'!A:A,B165,'BIFUBC Output_nonenergy'!B:B,C165)</f>
        <v>0</v>
      </c>
      <c r="F165" s="3" t="b">
        <f>SUM(D165:E165)=calcs!D192</f>
        <v>1</v>
      </c>
      <c r="G165" s="24">
        <f t="shared" si="0"/>
        <v>0</v>
      </c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ht="15.75" customHeight="1" x14ac:dyDescent="0.35">
      <c r="A166" s="3" t="s">
        <v>113</v>
      </c>
      <c r="B166" s="3" t="s">
        <v>89</v>
      </c>
      <c r="C166" s="3" t="s">
        <v>59</v>
      </c>
      <c r="D166" s="3">
        <f>SUMIFS('BIFUBC Output_energy'!G:G,'BIFUBC Output_energy'!A:A,B166,'BIFUBC Output_energy'!B:B,C166)</f>
        <v>10905468672000</v>
      </c>
      <c r="E166" s="3">
        <f>SUMIFS('BIFUBC Output_nonenergy'!E:E,'BIFUBC Output_nonenergy'!A:A,B166,'BIFUBC Output_nonenergy'!B:B,C166)</f>
        <v>0</v>
      </c>
      <c r="F166" s="3" t="b">
        <f>SUM(D166:E166)=calcs!D193</f>
        <v>1</v>
      </c>
      <c r="G166" s="24">
        <f t="shared" si="0"/>
        <v>0</v>
      </c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ht="15.75" customHeight="1" x14ac:dyDescent="0.35">
      <c r="A167" s="3" t="s">
        <v>114</v>
      </c>
      <c r="B167" s="3" t="s">
        <v>89</v>
      </c>
      <c r="C167" s="3" t="s">
        <v>84</v>
      </c>
      <c r="D167" s="3">
        <f>SUMIFS('BIFUBC Output_energy'!G:G,'BIFUBC Output_energy'!A:A,B167,'BIFUBC Output_energy'!B:B,C167)</f>
        <v>0</v>
      </c>
      <c r="E167" s="3">
        <f>SUMIFS('BIFUBC Output_nonenergy'!E:E,'BIFUBC Output_nonenergy'!A:A,B167,'BIFUBC Output_nonenergy'!B:B,C167)</f>
        <v>0</v>
      </c>
      <c r="F167" s="3" t="b">
        <f>SUM(D167:E167)=calcs!D194</f>
        <v>1</v>
      </c>
      <c r="G167" s="24">
        <f t="shared" si="0"/>
        <v>0</v>
      </c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ht="15.75" customHeight="1" x14ac:dyDescent="0.35">
      <c r="A168" s="3" t="s">
        <v>115</v>
      </c>
      <c r="B168" s="3" t="s">
        <v>89</v>
      </c>
      <c r="C168" s="3" t="s">
        <v>116</v>
      </c>
      <c r="D168" s="3">
        <f>SUMIFS('BIFUBC Output_energy'!G:G,'BIFUBC Output_energy'!A:A,B168,'BIFUBC Output_energy'!B:B,C168)</f>
        <v>0</v>
      </c>
      <c r="E168" s="3">
        <f>SUMIFS('BIFUBC Output_nonenergy'!E:E,'BIFUBC Output_nonenergy'!A:A,B168,'BIFUBC Output_nonenergy'!B:B,C168)</f>
        <v>0</v>
      </c>
      <c r="F168" s="3" t="b">
        <f>SUM(D168:E168)=calcs!D195</f>
        <v>1</v>
      </c>
      <c r="G168" s="24">
        <f t="shared" si="0"/>
        <v>0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ht="15.75" customHeight="1" x14ac:dyDescent="0.35">
      <c r="A169" s="3" t="s">
        <v>117</v>
      </c>
      <c r="B169" s="3" t="s">
        <v>89</v>
      </c>
      <c r="C169" s="3" t="s">
        <v>118</v>
      </c>
      <c r="D169" s="3">
        <f>SUMIFS('BIFUBC Output_energy'!G:G,'BIFUBC Output_energy'!A:A,B169,'BIFUBC Output_energy'!B:B,C169)</f>
        <v>0</v>
      </c>
      <c r="E169" s="3">
        <f>SUMIFS('BIFUBC Output_nonenergy'!E:E,'BIFUBC Output_nonenergy'!A:A,B169,'BIFUBC Output_nonenergy'!B:B,C169)</f>
        <v>0</v>
      </c>
      <c r="F169" s="3" t="b">
        <f>SUM(D169:E169)=calcs!D196</f>
        <v>1</v>
      </c>
      <c r="G169" s="24">
        <f t="shared" si="0"/>
        <v>0</v>
      </c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ht="15.75" customHeight="1" x14ac:dyDescent="0.35">
      <c r="A170" s="3" t="s">
        <v>119</v>
      </c>
      <c r="B170" s="3" t="s">
        <v>89</v>
      </c>
      <c r="C170" s="3" t="s">
        <v>120</v>
      </c>
      <c r="D170" s="3">
        <f>SUMIFS('BIFUBC Output_energy'!G:G,'BIFUBC Output_energy'!A:A,B170,'BIFUBC Output_energy'!B:B,C170)</f>
        <v>0</v>
      </c>
      <c r="E170" s="3">
        <f>SUMIFS('BIFUBC Output_nonenergy'!E:E,'BIFUBC Output_nonenergy'!A:A,B170,'BIFUBC Output_nonenergy'!B:B,C170)</f>
        <v>0</v>
      </c>
      <c r="F170" s="3" t="b">
        <f>SUM(D170:E170)=calcs!D197</f>
        <v>1</v>
      </c>
      <c r="G170" s="24">
        <f t="shared" si="0"/>
        <v>0</v>
      </c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ht="15.75" customHeight="1" x14ac:dyDescent="0.35">
      <c r="A171" s="3" t="s">
        <v>121</v>
      </c>
      <c r="B171" s="3" t="s">
        <v>89</v>
      </c>
      <c r="C171" s="3" t="s">
        <v>122</v>
      </c>
      <c r="D171" s="3">
        <f>SUMIFS('BIFUBC Output_energy'!G:G,'BIFUBC Output_energy'!A:A,B171,'BIFUBC Output_energy'!B:B,C171)</f>
        <v>0</v>
      </c>
      <c r="E171" s="3">
        <f>SUMIFS('BIFUBC Output_nonenergy'!E:E,'BIFUBC Output_nonenergy'!A:A,B171,'BIFUBC Output_nonenergy'!B:B,C171)</f>
        <v>0</v>
      </c>
      <c r="F171" s="3" t="b">
        <f>SUM(D171:E171)=calcs!D198</f>
        <v>1</v>
      </c>
      <c r="G171" s="24">
        <f t="shared" si="0"/>
        <v>0</v>
      </c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ht="15.75" customHeight="1" x14ac:dyDescent="0.35">
      <c r="A172" s="3" t="s">
        <v>123</v>
      </c>
      <c r="B172" s="3" t="s">
        <v>89</v>
      </c>
      <c r="C172" s="3" t="s">
        <v>124</v>
      </c>
      <c r="D172" s="3">
        <f>SUMIFS('BIFUBC Output_energy'!G:G,'BIFUBC Output_energy'!A:A,B172,'BIFUBC Output_energy'!B:B,C172)</f>
        <v>0</v>
      </c>
      <c r="E172" s="3">
        <f>SUMIFS('BIFUBC Output_nonenergy'!E:E,'BIFUBC Output_nonenergy'!A:A,B172,'BIFUBC Output_nonenergy'!B:B,C172)</f>
        <v>0</v>
      </c>
      <c r="F172" s="3" t="b">
        <f>SUM(D172:E172)=calcs!D199</f>
        <v>1</v>
      </c>
      <c r="G172" s="24">
        <f t="shared" si="0"/>
        <v>0</v>
      </c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ht="15.75" customHeight="1" x14ac:dyDescent="0.35">
      <c r="A173" s="3" t="s">
        <v>125</v>
      </c>
      <c r="B173" s="3" t="s">
        <v>89</v>
      </c>
      <c r="C173" s="3" t="s">
        <v>126</v>
      </c>
      <c r="D173" s="3">
        <f>SUMIFS('BIFUBC Output_energy'!G:G,'BIFUBC Output_energy'!A:A,B173,'BIFUBC Output_energy'!B:B,C173)</f>
        <v>0</v>
      </c>
      <c r="E173" s="3">
        <f>SUMIFS('BIFUBC Output_nonenergy'!E:E,'BIFUBC Output_nonenergy'!A:A,B173,'BIFUBC Output_nonenergy'!B:B,C173)</f>
        <v>0</v>
      </c>
      <c r="F173" s="3" t="b">
        <f>SUM(D173:E173)=calcs!D200</f>
        <v>1</v>
      </c>
      <c r="G173" s="24">
        <f t="shared" si="0"/>
        <v>0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ht="15.75" customHeight="1" x14ac:dyDescent="0.35">
      <c r="A174" s="3" t="s">
        <v>127</v>
      </c>
      <c r="B174" s="3" t="s">
        <v>89</v>
      </c>
      <c r="C174" s="3" t="s">
        <v>128</v>
      </c>
      <c r="D174" s="3">
        <f>SUMIFS('BIFUBC Output_energy'!G:G,'BIFUBC Output_energy'!A:A,B174,'BIFUBC Output_energy'!B:B,C174)</f>
        <v>6157510656000</v>
      </c>
      <c r="E174" s="3">
        <f>SUMIFS('BIFUBC Output_nonenergy'!E:E,'BIFUBC Output_nonenergy'!A:A,B174,'BIFUBC Output_nonenergy'!B:B,C174)</f>
        <v>0</v>
      </c>
      <c r="F174" s="3" t="b">
        <f>SUM(D174:E174)=calcs!D201</f>
        <v>0</v>
      </c>
      <c r="G174" s="24">
        <f t="shared" si="0"/>
        <v>0</v>
      </c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ht="15.75" customHeight="1" x14ac:dyDescent="0.35">
      <c r="A175" s="3" t="s">
        <v>129</v>
      </c>
      <c r="B175" s="3" t="s">
        <v>89</v>
      </c>
      <c r="C175" s="3" t="s">
        <v>81</v>
      </c>
      <c r="D175" s="3">
        <f>SUMIFS('BIFUBC Output_energy'!G:G,'BIFUBC Output_energy'!A:A,B175,'BIFUBC Output_energy'!B:B,C175)</f>
        <v>0</v>
      </c>
      <c r="E175" s="3">
        <f>SUMIFS('BIFUBC Output_nonenergy'!E:E,'BIFUBC Output_nonenergy'!A:A,B175,'BIFUBC Output_nonenergy'!B:B,C175)</f>
        <v>0</v>
      </c>
      <c r="F175" s="3" t="b">
        <f>SUM(D175:E175)=calcs!D202</f>
        <v>1</v>
      </c>
      <c r="G175" s="24">
        <f t="shared" si="0"/>
        <v>0</v>
      </c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ht="15.75" customHeight="1" x14ac:dyDescent="0.35">
      <c r="A176" s="3" t="s">
        <v>130</v>
      </c>
      <c r="B176" s="3" t="s">
        <v>89</v>
      </c>
      <c r="C176" s="3" t="s">
        <v>131</v>
      </c>
      <c r="D176" s="3">
        <f>SUMIFS('BIFUBC Output_energy'!G:G,'BIFUBC Output_energy'!A:A,B176,'BIFUBC Output_energy'!B:B,C176)</f>
        <v>0</v>
      </c>
      <c r="E176" s="3">
        <f>SUMIFS('BIFUBC Output_nonenergy'!E:E,'BIFUBC Output_nonenergy'!A:A,B176,'BIFUBC Output_nonenergy'!B:B,C176)</f>
        <v>0</v>
      </c>
      <c r="F176" s="3" t="b">
        <f>SUM(D176:E176)=calcs!D203</f>
        <v>0</v>
      </c>
      <c r="G176" s="24">
        <f t="shared" si="0"/>
        <v>0</v>
      </c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ht="15.75" customHeight="1" x14ac:dyDescent="0.35">
      <c r="A177" s="28" t="s">
        <v>132</v>
      </c>
      <c r="B177" s="28" t="s">
        <v>89</v>
      </c>
      <c r="C177" s="28" t="s">
        <v>80</v>
      </c>
      <c r="D177" s="28">
        <f>SUMIFS('BIFUBC Output_energy'!G:G,'BIFUBC Output_energy'!A:A,B177,'BIFUBC Output_energy'!B:B,C177)</f>
        <v>0</v>
      </c>
      <c r="E177" s="28">
        <f>SUMIFS('BIFUBC Output_nonenergy'!E:E,'BIFUBC Output_nonenergy'!A:A,B177,'BIFUBC Output_nonenergy'!B:B,C177)</f>
        <v>0</v>
      </c>
      <c r="F177" s="28" t="b">
        <f>SUM(D177:E177)=calcs!D204</f>
        <v>1</v>
      </c>
      <c r="G177" s="24">
        <f t="shared" si="0"/>
        <v>0</v>
      </c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ht="15.75" customHeight="1" x14ac:dyDescent="0.35"/>
    <row r="179" spans="1:27" ht="15.75" customHeight="1" x14ac:dyDescent="0.35">
      <c r="C179" s="1"/>
      <c r="D179" s="1"/>
      <c r="E179" s="1"/>
      <c r="F179" s="1"/>
    </row>
    <row r="180" spans="1:27" ht="15.75" customHeight="1" x14ac:dyDescent="0.35"/>
    <row r="181" spans="1:27" ht="15.75" customHeight="1" x14ac:dyDescent="0.35"/>
    <row r="182" spans="1:27" ht="15.75" customHeight="1" x14ac:dyDescent="0.35"/>
    <row r="183" spans="1:27" ht="15.75" customHeight="1" x14ac:dyDescent="0.35"/>
    <row r="184" spans="1:27" ht="15.75" customHeight="1" x14ac:dyDescent="0.35"/>
    <row r="185" spans="1:27" ht="15.75" customHeight="1" x14ac:dyDescent="0.35"/>
    <row r="186" spans="1:27" ht="15.75" customHeight="1" x14ac:dyDescent="0.35"/>
    <row r="187" spans="1:27" ht="15.75" customHeight="1" x14ac:dyDescent="0.35"/>
    <row r="188" spans="1:27" ht="15.75" customHeight="1" x14ac:dyDescent="0.35"/>
    <row r="189" spans="1:27" ht="15.75" customHeight="1" x14ac:dyDescent="0.35"/>
    <row r="190" spans="1:27" ht="15.75" customHeight="1" x14ac:dyDescent="0.35"/>
    <row r="191" spans="1:27" ht="15.75" customHeight="1" x14ac:dyDescent="0.35"/>
    <row r="192" spans="1:27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opLeftCell="H1" workbookViewId="0">
      <selection activeCell="L2" sqref="L2:L20"/>
    </sheetView>
    <sheetView workbookViewId="1"/>
  </sheetViews>
  <sheetFormatPr defaultColWidth="14.453125" defaultRowHeight="15" customHeight="1" x14ac:dyDescent="0.35"/>
  <cols>
    <col min="1" max="1" width="8.7265625" customWidth="1"/>
    <col min="2" max="2" width="30.1796875" customWidth="1"/>
    <col min="3" max="8" width="8.7265625" customWidth="1"/>
    <col min="9" max="9" width="41.54296875" customWidth="1"/>
    <col min="10" max="10" width="11.54296875" customWidth="1"/>
    <col min="11" max="11" width="8.7265625" customWidth="1"/>
    <col min="12" max="12" width="11.54296875" customWidth="1"/>
    <col min="13" max="26" width="8.7265625" customWidth="1"/>
  </cols>
  <sheetData>
    <row r="1" spans="1:12" ht="14.5" x14ac:dyDescent="0.35">
      <c r="C1" s="3">
        <v>2018</v>
      </c>
      <c r="D1" s="3">
        <v>2019</v>
      </c>
      <c r="E1" s="3">
        <v>2020</v>
      </c>
      <c r="G1" s="3" t="s">
        <v>133</v>
      </c>
      <c r="I1" s="1" t="s">
        <v>134</v>
      </c>
      <c r="J1" s="21">
        <v>2018</v>
      </c>
      <c r="K1" s="21">
        <v>2019</v>
      </c>
      <c r="L1" s="21">
        <v>2020</v>
      </c>
    </row>
    <row r="2" spans="1:12" ht="14.5" x14ac:dyDescent="0.35">
      <c r="A2" s="3" t="s">
        <v>28</v>
      </c>
      <c r="B2" s="3" t="s">
        <v>78</v>
      </c>
      <c r="C2" s="3">
        <v>8383415808000</v>
      </c>
      <c r="D2" s="3">
        <v>8383415808000</v>
      </c>
      <c r="E2" s="3">
        <v>8383415808000</v>
      </c>
      <c r="G2" s="24">
        <f>SUMIFS('Electricity consumption'!H:H,'Electricity consumption'!A:A,'Adjusted Elec'!B2)</f>
        <v>0</v>
      </c>
      <c r="I2" s="3" t="str">
        <f t="array" ref="I2">IFERROR(INDEX(crosswalk!C:C,MATCH(B2,crosswalk!B:B,0)),"")</f>
        <v>agriculture and forestry 01T03</v>
      </c>
      <c r="J2" s="3">
        <f t="shared" ref="J2:L2" si="0">C2</f>
        <v>8383415808000</v>
      </c>
      <c r="K2" s="3">
        <f t="shared" si="0"/>
        <v>8383415808000</v>
      </c>
      <c r="L2" s="3">
        <f t="shared" si="0"/>
        <v>8383415808000</v>
      </c>
    </row>
    <row r="3" spans="1:12" ht="14.5" x14ac:dyDescent="0.35">
      <c r="A3" s="3" t="s">
        <v>28</v>
      </c>
      <c r="B3" s="3" t="s">
        <v>57</v>
      </c>
      <c r="C3" s="3">
        <v>0</v>
      </c>
      <c r="D3" s="3">
        <v>0</v>
      </c>
      <c r="E3" s="3">
        <v>0</v>
      </c>
      <c r="G3" s="24">
        <f>SUMIFS('Electricity consumption'!H:H,'Electricity consumption'!A:A,'Adjusted Elec'!B3)</f>
        <v>0.1534979651249101</v>
      </c>
      <c r="I3" s="3" t="str">
        <f t="array" ref="I3">IFERROR(INDEX(crosswalk!C:C,MATCH(B3,crosswalk!B:B,0)),"")</f>
        <v>cement and other nonmetallic minerals 239</v>
      </c>
      <c r="J3" s="3">
        <f t="shared" ref="J3:L3" si="1">$G3*C$13</f>
        <v>51030144460504.164</v>
      </c>
      <c r="K3" s="3">
        <f t="shared" si="1"/>
        <v>51034594398440.711</v>
      </c>
      <c r="L3" s="3">
        <f t="shared" si="1"/>
        <v>48223072325600.016</v>
      </c>
    </row>
    <row r="4" spans="1:12" ht="14.5" x14ac:dyDescent="0.35">
      <c r="A4" s="3" t="s">
        <v>28</v>
      </c>
      <c r="B4" s="3" t="s">
        <v>52</v>
      </c>
      <c r="C4" s="3">
        <v>0</v>
      </c>
      <c r="D4" s="3">
        <v>0</v>
      </c>
      <c r="E4" s="3">
        <v>0</v>
      </c>
      <c r="G4" s="24">
        <f>SUMIFS('Electricity consumption'!H:H,'Electricity consumption'!A:A,'Adjusted Elec'!B4)</f>
        <v>0.10094690605665274</v>
      </c>
      <c r="I4" s="3" t="str">
        <f t="array" ref="I4">IFERROR(INDEX(crosswalk!C:C,MATCH(B4,crosswalk!B:B,0)),"")</f>
        <v>chemicals 20</v>
      </c>
      <c r="J4" s="3">
        <f t="shared" ref="J4:L4" si="2">$G4*C$13</f>
        <v>33559631847366.805</v>
      </c>
      <c r="K4" s="3">
        <f t="shared" si="2"/>
        <v>33562558319170.344</v>
      </c>
      <c r="L4" s="3">
        <f t="shared" si="2"/>
        <v>31713579706767.898</v>
      </c>
    </row>
    <row r="5" spans="1:12" ht="14.5" x14ac:dyDescent="0.35">
      <c r="A5" s="3" t="s">
        <v>28</v>
      </c>
      <c r="B5" s="3" t="s">
        <v>79</v>
      </c>
      <c r="C5" s="3">
        <v>0</v>
      </c>
      <c r="D5" s="3">
        <v>0</v>
      </c>
      <c r="E5" s="3">
        <v>0</v>
      </c>
      <c r="G5" s="24">
        <f>SUMIFS('Electricity consumption'!H:H,'Electricity consumption'!A:A,'Adjusted Elec'!B5)</f>
        <v>0</v>
      </c>
      <c r="I5" s="3" t="str">
        <f t="array" ref="I5">IFERROR(INDEX(crosswalk!C:C,MATCH(B5,crosswalk!B:B,0)),"")</f>
        <v>coal mining 05</v>
      </c>
      <c r="J5" s="3">
        <f t="shared" ref="J5:L5" si="3">$G5*C$13</f>
        <v>0</v>
      </c>
      <c r="K5" s="3">
        <f t="shared" si="3"/>
        <v>0</v>
      </c>
      <c r="L5" s="3">
        <f t="shared" si="3"/>
        <v>0</v>
      </c>
    </row>
    <row r="6" spans="1:12" ht="14.5" x14ac:dyDescent="0.35">
      <c r="A6" s="3" t="s">
        <v>28</v>
      </c>
      <c r="B6" s="3" t="s">
        <v>80</v>
      </c>
      <c r="C6" s="3">
        <v>0</v>
      </c>
      <c r="D6" s="3">
        <v>0</v>
      </c>
      <c r="E6" s="3">
        <v>0</v>
      </c>
      <c r="G6" s="24">
        <f>SUMIFS('Electricity consumption'!H:H,'Electricity consumption'!A:A,'Adjusted Elec'!B6)</f>
        <v>0</v>
      </c>
      <c r="I6" s="3" t="str">
        <f t="array" ref="I6">IFERROR(INDEX(crosswalk!C:C,MATCH(B6,crosswalk!B:B,0)),"")</f>
        <v>construction 41T43</v>
      </c>
      <c r="J6" s="3">
        <f t="shared" ref="J6:L6" si="4">$G6*C$13</f>
        <v>0</v>
      </c>
      <c r="K6" s="3">
        <f t="shared" si="4"/>
        <v>0</v>
      </c>
      <c r="L6" s="3">
        <f t="shared" si="4"/>
        <v>0</v>
      </c>
    </row>
    <row r="7" spans="1:12" ht="14.5" x14ac:dyDescent="0.35">
      <c r="A7" s="3" t="s">
        <v>28</v>
      </c>
      <c r="B7" s="3" t="s">
        <v>81</v>
      </c>
      <c r="C7" s="3">
        <v>0</v>
      </c>
      <c r="D7" s="3">
        <v>0</v>
      </c>
      <c r="E7" s="3">
        <v>0</v>
      </c>
      <c r="G7" s="24">
        <f>SUMIFS('Electricity consumption'!H:H,'Electricity consumption'!A:A,'Adjusted Elec'!B7)</f>
        <v>0</v>
      </c>
      <c r="I7" s="3" t="str">
        <f t="array" ref="I7">IFERROR(INDEX(crosswalk!C:C,MATCH(B7,crosswalk!B:B,0)),"")</f>
        <v>energy pipelines and gas processing 352T353</v>
      </c>
      <c r="J7" s="3">
        <f t="shared" ref="J7:L7" si="5">$G7*C$13</f>
        <v>0</v>
      </c>
      <c r="K7" s="3">
        <f t="shared" si="5"/>
        <v>0</v>
      </c>
      <c r="L7" s="3">
        <f t="shared" si="5"/>
        <v>0</v>
      </c>
    </row>
    <row r="8" spans="1:12" ht="14.5" x14ac:dyDescent="0.35">
      <c r="A8" s="3" t="s">
        <v>28</v>
      </c>
      <c r="B8" s="3" t="s">
        <v>37</v>
      </c>
      <c r="C8" s="3">
        <v>0</v>
      </c>
      <c r="D8" s="3">
        <v>0</v>
      </c>
      <c r="E8" s="3">
        <v>0</v>
      </c>
      <c r="G8" s="24">
        <f>SUMIFS('Electricity consumption'!H:H,'Electricity consumption'!A:A,'Adjusted Elec'!B8)</f>
        <v>0.13026228265049089</v>
      </c>
      <c r="I8" s="3" t="str">
        <f t="array" ref="I8">IFERROR(INDEX(crosswalk!C:C,MATCH(B8,crosswalk!B:B,0)),"")</f>
        <v>food beverage and tobacco 10T12</v>
      </c>
      <c r="J8" s="3">
        <f t="shared" ref="J8:L8" si="6">$G8*C$13</f>
        <v>43305480277867.422</v>
      </c>
      <c r="K8" s="3">
        <f t="shared" si="6"/>
        <v>43309256608536.008</v>
      </c>
      <c r="L8" s="3">
        <f t="shared" si="6"/>
        <v>40923327370761.156</v>
      </c>
    </row>
    <row r="9" spans="1:12" ht="14.5" x14ac:dyDescent="0.35">
      <c r="A9" s="3" t="s">
        <v>28</v>
      </c>
      <c r="B9" s="3" t="s">
        <v>59</v>
      </c>
      <c r="C9" s="3">
        <v>0</v>
      </c>
      <c r="D9" s="3">
        <v>0</v>
      </c>
      <c r="E9" s="3">
        <v>0</v>
      </c>
      <c r="G9" s="24">
        <f>SUMIFS('Electricity consumption'!H:H,'Electricity consumption'!A:A,'Adjusted Elec'!B9)</f>
        <v>0.18403267782440477</v>
      </c>
      <c r="I9" s="3" t="str">
        <f t="array" ref="I9">IFERROR(INDEX(crosswalk!C:C,MATCH(B9,crosswalk!B:B,0)),"")</f>
        <v>iron and steel 241</v>
      </c>
      <c r="J9" s="3">
        <f t="shared" ref="J9:L9" si="7">$G9*C$13</f>
        <v>61181359161280.258</v>
      </c>
      <c r="K9" s="3">
        <f t="shared" si="7"/>
        <v>61186694306889.188</v>
      </c>
      <c r="L9" s="3">
        <f t="shared" si="7"/>
        <v>57815887824821.188</v>
      </c>
    </row>
    <row r="10" spans="1:12" ht="14.5" x14ac:dyDescent="0.35">
      <c r="A10" s="3" t="s">
        <v>28</v>
      </c>
      <c r="B10" s="3" t="s">
        <v>82</v>
      </c>
      <c r="C10" s="3">
        <v>0</v>
      </c>
      <c r="D10" s="3">
        <v>0</v>
      </c>
      <c r="E10" s="3">
        <v>0</v>
      </c>
      <c r="G10" s="24">
        <f>SUMIFS('Electricity consumption'!H:H,'Electricity consumption'!A:A,'Adjusted Elec'!B10)</f>
        <v>0</v>
      </c>
      <c r="I10" s="3" t="str">
        <f t="array" ref="I10">IFERROR(INDEX(crosswalk!C:C,MATCH(B10,crosswalk!B:B,0)),"")</f>
        <v/>
      </c>
      <c r="J10" s="3">
        <f t="shared" ref="J10:L10" si="8">$G10*C$13</f>
        <v>0</v>
      </c>
      <c r="K10" s="3">
        <f t="shared" si="8"/>
        <v>0</v>
      </c>
      <c r="L10" s="3">
        <f t="shared" si="8"/>
        <v>0</v>
      </c>
    </row>
    <row r="11" spans="1:12" ht="14.5" x14ac:dyDescent="0.35">
      <c r="A11" s="3" t="s">
        <v>28</v>
      </c>
      <c r="B11" s="3" t="s">
        <v>61</v>
      </c>
      <c r="C11" s="3">
        <v>0</v>
      </c>
      <c r="D11" s="3">
        <v>0</v>
      </c>
      <c r="E11" s="3">
        <v>0</v>
      </c>
      <c r="G11" s="24">
        <f>SUMIFS('Electricity consumption'!H:H,'Electricity consumption'!A:A,'Adjusted Elec'!B11)</f>
        <v>5.0032044725863659E-2</v>
      </c>
      <c r="I11" s="3" t="str">
        <f t="array" ref="I11">IFERROR(INDEX(crosswalk!C:C,MATCH(B11,crosswalk!B:B,0)),"")</f>
        <v>metal products except machinery and vehicles 25</v>
      </c>
      <c r="J11" s="3">
        <f t="shared" ref="J11:L11" si="9">$G11*C$13</f>
        <v>16633070464078.07</v>
      </c>
      <c r="K11" s="3">
        <f t="shared" si="9"/>
        <v>16634520903461.338</v>
      </c>
      <c r="L11" s="3">
        <f t="shared" si="9"/>
        <v>15718116585126.236</v>
      </c>
    </row>
    <row r="12" spans="1:12" ht="14.5" x14ac:dyDescent="0.35">
      <c r="A12" s="3" t="s">
        <v>28</v>
      </c>
      <c r="B12" s="3" t="s">
        <v>83</v>
      </c>
      <c r="C12" s="3">
        <v>0</v>
      </c>
      <c r="D12" s="3">
        <v>0</v>
      </c>
      <c r="E12" s="3">
        <v>0</v>
      </c>
      <c r="G12" s="24">
        <f>SUMIFS('Electricity consumption'!H:H,'Electricity consumption'!A:A,'Adjusted Elec'!B12)</f>
        <v>0</v>
      </c>
      <c r="I12" s="3" t="str">
        <f t="array" ref="I12">IFERROR(INDEX(crosswalk!C:C,MATCH(B12,crosswalk!B:B,0)),"")</f>
        <v>oil and gas extraction 06</v>
      </c>
      <c r="J12" s="3">
        <f t="shared" ref="J12:L12" si="10">$G12*C$13</f>
        <v>0</v>
      </c>
      <c r="K12" s="3">
        <f t="shared" si="10"/>
        <v>0</v>
      </c>
      <c r="L12" s="3">
        <f t="shared" si="10"/>
        <v>0</v>
      </c>
    </row>
    <row r="13" spans="1:12" ht="14.5" x14ac:dyDescent="0.35">
      <c r="A13" s="3" t="s">
        <v>28</v>
      </c>
      <c r="B13" s="3" t="s">
        <v>54</v>
      </c>
      <c r="C13" s="3">
        <v>332448344960000</v>
      </c>
      <c r="D13" s="3">
        <v>332477335168000</v>
      </c>
      <c r="E13" s="3">
        <v>314160987648000</v>
      </c>
      <c r="G13" s="24">
        <f>SUMIFS('Electricity consumption'!H:H,'Electricity consumption'!A:A,'Adjusted Elec'!B13)</f>
        <v>8.45411541827958E-2</v>
      </c>
      <c r="I13" s="3" t="str">
        <f t="array" ref="I13">IFERROR(INDEX(crosswalk!C:C,MATCH(B13,crosswalk!B:B,0)),"")</f>
        <v>other manufacturing 31T33</v>
      </c>
      <c r="J13" s="3">
        <f t="shared" ref="J13:L13" si="11">$G13*C$13</f>
        <v>28105566789078.645</v>
      </c>
      <c r="K13" s="3">
        <f t="shared" si="11"/>
        <v>28108017654722.965</v>
      </c>
      <c r="L13" s="3">
        <f t="shared" si="11"/>
        <v>26559532494968.977</v>
      </c>
    </row>
    <row r="14" spans="1:12" ht="14.5" x14ac:dyDescent="0.35">
      <c r="A14" s="3" t="s">
        <v>28</v>
      </c>
      <c r="B14" s="3" t="s">
        <v>84</v>
      </c>
      <c r="C14" s="3">
        <v>0</v>
      </c>
      <c r="D14" s="3">
        <v>0</v>
      </c>
      <c r="E14" s="3">
        <v>0</v>
      </c>
      <c r="G14" s="24">
        <f>SUMIFS('Electricity consumption'!H:H,'Electricity consumption'!A:A,'Adjusted Elec'!B14)</f>
        <v>0</v>
      </c>
      <c r="I14" s="3" t="str">
        <f t="array" ref="I14">IFERROR(INDEX(crosswalk!C:C,MATCH(B14,crosswalk!B:B,0)),"")</f>
        <v>other metals 242</v>
      </c>
      <c r="J14" s="3">
        <f t="shared" ref="J14:L14" si="12">$G14*C$13</f>
        <v>0</v>
      </c>
      <c r="K14" s="3">
        <f t="shared" si="12"/>
        <v>0</v>
      </c>
      <c r="L14" s="3">
        <f t="shared" si="12"/>
        <v>0</v>
      </c>
    </row>
    <row r="15" spans="1:12" ht="14.5" x14ac:dyDescent="0.35">
      <c r="A15" s="3" t="s">
        <v>28</v>
      </c>
      <c r="B15" s="3" t="s">
        <v>85</v>
      </c>
      <c r="C15" s="3">
        <v>0</v>
      </c>
      <c r="D15" s="3">
        <v>0</v>
      </c>
      <c r="E15" s="3">
        <v>0</v>
      </c>
      <c r="G15" s="24">
        <f>SUMIFS('Electricity consumption'!H:H,'Electricity consumption'!A:A,'Adjusted Elec'!B15)</f>
        <v>0</v>
      </c>
      <c r="I15" s="3" t="str">
        <f t="array" ref="I15">IFERROR(INDEX(crosswalk!C:C,MATCH(B15,crosswalk!B:B,0)),"")</f>
        <v>other mining and quarrying 07T08</v>
      </c>
      <c r="J15" s="3">
        <f t="shared" ref="J15:L15" si="13">$G15*C$13</f>
        <v>0</v>
      </c>
      <c r="K15" s="3">
        <f t="shared" si="13"/>
        <v>0</v>
      </c>
      <c r="L15" s="3">
        <f t="shared" si="13"/>
        <v>0</v>
      </c>
    </row>
    <row r="16" spans="1:12" ht="14.5" x14ac:dyDescent="0.35">
      <c r="A16" s="3" t="s">
        <v>28</v>
      </c>
      <c r="B16" s="3" t="s">
        <v>47</v>
      </c>
      <c r="C16" s="3">
        <v>0</v>
      </c>
      <c r="D16" s="3">
        <v>0</v>
      </c>
      <c r="E16" s="3">
        <v>0</v>
      </c>
      <c r="G16" s="24">
        <f>SUMIFS('Electricity consumption'!H:H,'Electricity consumption'!A:A,'Adjusted Elec'!B16)</f>
        <v>6.9868794533177223E-2</v>
      </c>
      <c r="I16" s="3" t="str">
        <f t="array" ref="I16">IFERROR(INDEX(crosswalk!C:C,MATCH(B16,crosswalk!B:B,0)),"")</f>
        <v>pulp paper and printing 17T18</v>
      </c>
      <c r="J16" s="3">
        <f t="shared" ref="J16:L16" si="14">$G16*C$13</f>
        <v>23227765106905.063</v>
      </c>
      <c r="K16" s="3">
        <f t="shared" si="14"/>
        <v>23229790617791.289</v>
      </c>
      <c r="L16" s="3">
        <f t="shared" si="14"/>
        <v>21950049496318.141</v>
      </c>
    </row>
    <row r="17" spans="1:12" ht="14.5" x14ac:dyDescent="0.35">
      <c r="A17" s="3" t="s">
        <v>28</v>
      </c>
      <c r="B17" s="3" t="s">
        <v>50</v>
      </c>
      <c r="C17" s="3">
        <v>0</v>
      </c>
      <c r="D17" s="3">
        <v>0</v>
      </c>
      <c r="E17" s="3">
        <v>0</v>
      </c>
      <c r="G17" s="24">
        <f>SUMIFS('Electricity consumption'!H:H,'Electricity consumption'!A:A,'Adjusted Elec'!B17)</f>
        <v>6.130145045038967E-2</v>
      </c>
      <c r="I17" s="3" t="str">
        <f t="array" ref="I17">IFERROR(INDEX(crosswalk!C:C,MATCH(B17,crosswalk!B:B,0)),"")</f>
        <v>refined petroleum and coke 19</v>
      </c>
      <c r="J17" s="3">
        <f t="shared" ref="J17:L17" si="15">$G17*C$13</f>
        <v>20379565745879.492</v>
      </c>
      <c r="K17" s="3">
        <f t="shared" si="15"/>
        <v>20381342887678.75</v>
      </c>
      <c r="L17" s="3">
        <f t="shared" si="15"/>
        <v>19258524217749.352</v>
      </c>
    </row>
    <row r="18" spans="1:12" ht="14.5" x14ac:dyDescent="0.35">
      <c r="A18" s="3" t="s">
        <v>28</v>
      </c>
      <c r="B18" s="3" t="s">
        <v>66</v>
      </c>
      <c r="C18" s="3">
        <v>0</v>
      </c>
      <c r="D18" s="3">
        <v>0</v>
      </c>
      <c r="E18" s="3">
        <v>0</v>
      </c>
      <c r="G18" s="24">
        <f>SUMIFS('Electricity consumption'!H:H,'Electricity consumption'!A:A,'Adjusted Elec'!B18)</f>
        <v>2.3817880148434979E-2</v>
      </c>
      <c r="I18" s="3" t="str">
        <f t="array" ref="I18">IFERROR(INDEX(crosswalk!C:C,MATCH(B18,crosswalk!B:B,0)),"")</f>
        <v>road vehicles 29</v>
      </c>
      <c r="J18" s="3">
        <f t="shared" ref="J18:L18" si="16">$G18*C$13</f>
        <v>7918214835802.8477</v>
      </c>
      <c r="K18" s="3">
        <f t="shared" si="16"/>
        <v>7918905321102.4697</v>
      </c>
      <c r="L18" s="3">
        <f t="shared" si="16"/>
        <v>7482648751114.0264</v>
      </c>
    </row>
    <row r="19" spans="1:12" ht="14.5" x14ac:dyDescent="0.35">
      <c r="A19" s="3" t="s">
        <v>28</v>
      </c>
      <c r="B19" s="3" t="s">
        <v>41</v>
      </c>
      <c r="C19" s="3">
        <v>0</v>
      </c>
      <c r="D19" s="3">
        <v>0</v>
      </c>
      <c r="E19" s="3">
        <v>0</v>
      </c>
      <c r="G19" s="24">
        <f>SUMIFS('Electricity consumption'!H:H,'Electricity consumption'!A:A,'Adjusted Elec'!B19)</f>
        <v>0.12506917693704592</v>
      </c>
      <c r="I19" s="3" t="str">
        <f t="array" ref="I19">IFERROR(INDEX(crosswalk!C:C,MATCH(B19,crosswalk!B:B,0)),"")</f>
        <v>textiles apparel and leather 13T15</v>
      </c>
      <c r="J19" s="3">
        <f t="shared" ref="J19:L19" si="17">$G19*C$13</f>
        <v>41579040878230.32</v>
      </c>
      <c r="K19" s="3">
        <f t="shared" si="17"/>
        <v>41582666659684.109</v>
      </c>
      <c r="L19" s="3">
        <f t="shared" si="17"/>
        <v>39291856150864.813</v>
      </c>
    </row>
    <row r="20" spans="1:12" ht="14.5" x14ac:dyDescent="0.35">
      <c r="A20" s="3" t="s">
        <v>28</v>
      </c>
      <c r="B20" s="3" t="s">
        <v>45</v>
      </c>
      <c r="C20" s="3">
        <v>0</v>
      </c>
      <c r="D20" s="3">
        <v>0</v>
      </c>
      <c r="E20" s="3">
        <v>0</v>
      </c>
      <c r="G20" s="24">
        <f>SUMIFS('Electricity consumption'!H:H,'Electricity consumption'!A:A,'Adjusted Elec'!B20)</f>
        <v>1.6629667365834249E-2</v>
      </c>
      <c r="I20" s="3" t="str">
        <f t="array" ref="I20">IFERROR(INDEX(crosswalk!C:C,MATCH(B20,crosswalk!B:B,0)),"")</f>
        <v>wood products 16</v>
      </c>
      <c r="J20" s="3">
        <f t="shared" ref="J20:L20" si="18">$G20*C$13</f>
        <v>5528505393006.9189</v>
      </c>
      <c r="K20" s="3">
        <f t="shared" si="18"/>
        <v>5528987490522.8252</v>
      </c>
      <c r="L20" s="3">
        <f t="shared" si="18"/>
        <v>5224392723908.2021</v>
      </c>
    </row>
    <row r="21" spans="1:12" ht="15.75" customHeight="1" x14ac:dyDescent="0.35"/>
    <row r="22" spans="1:12" ht="15.75" customHeight="1" x14ac:dyDescent="0.35">
      <c r="H22" s="24">
        <f>SUM(G1:G20)</f>
        <v>1</v>
      </c>
      <c r="I22" s="24"/>
    </row>
    <row r="23" spans="1:12" ht="15.75" customHeight="1" x14ac:dyDescent="0.35"/>
    <row r="24" spans="1:12" ht="15.75" customHeight="1" x14ac:dyDescent="0.35"/>
    <row r="25" spans="1:12" ht="15.75" customHeight="1" x14ac:dyDescent="0.35"/>
    <row r="26" spans="1:12" ht="15.75" customHeight="1" x14ac:dyDescent="0.35"/>
    <row r="27" spans="1:12" ht="15.75" customHeight="1" x14ac:dyDescent="0.35"/>
    <row r="28" spans="1:12" ht="15.75" customHeight="1" x14ac:dyDescent="0.35"/>
    <row r="29" spans="1:12" ht="15.75" customHeight="1" x14ac:dyDescent="0.35"/>
    <row r="30" spans="1:12" ht="15.75" customHeight="1" x14ac:dyDescent="0.35"/>
    <row r="31" spans="1:12" ht="15.75" customHeight="1" x14ac:dyDescent="0.35"/>
    <row r="32" spans="1:1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24E5-CD21-4529-BA39-ACDF244FF73E}">
  <dimension ref="A1:AA39"/>
  <sheetViews>
    <sheetView topLeftCell="A2" workbookViewId="0">
      <pane xSplit="2" topLeftCell="Q1" activePane="topRight" state="frozen"/>
      <selection activeCell="B2" sqref="B2"/>
      <selection pane="topRight" activeCell="Z28" sqref="Z28"/>
    </sheetView>
    <sheetView topLeftCell="A2" workbookViewId="1"/>
  </sheetViews>
  <sheetFormatPr defaultColWidth="8.7265625" defaultRowHeight="14.5" x14ac:dyDescent="0.35"/>
  <cols>
    <col min="1" max="1" width="21.54296875" style="56" customWidth="1"/>
    <col min="2" max="2" width="10" style="56" customWidth="1"/>
    <col min="3" max="3" width="22.7265625" style="56" customWidth="1"/>
    <col min="4" max="4" width="18.7265625" style="56" customWidth="1"/>
    <col min="5" max="5" width="17.453125" style="56" customWidth="1"/>
    <col min="6" max="6" width="12.453125" style="56" customWidth="1"/>
    <col min="7" max="7" width="13.81640625" style="56" customWidth="1"/>
    <col min="8" max="8" width="13.81640625" style="75" customWidth="1"/>
    <col min="9" max="9" width="11.26953125" style="56" bestFit="1" customWidth="1"/>
    <col min="10" max="10" width="12.26953125" style="56" bestFit="1" customWidth="1"/>
    <col min="11" max="11" width="13.54296875" style="56" customWidth="1"/>
    <col min="12" max="12" width="13.453125" style="56" customWidth="1"/>
    <col min="13" max="13" width="8.7265625" style="56" customWidth="1"/>
    <col min="14" max="14" width="32.7265625" style="56" customWidth="1"/>
    <col min="15" max="15" width="8.7265625" style="56"/>
    <col min="16" max="16" width="15.26953125" style="56" bestFit="1" customWidth="1"/>
    <col min="17" max="17" width="15.453125" style="56" bestFit="1" customWidth="1"/>
    <col min="18" max="18" width="16.81640625" style="56" bestFit="1" customWidth="1"/>
    <col min="19" max="19" width="13.81640625" style="56" bestFit="1" customWidth="1"/>
    <col min="20" max="20" width="12.26953125" style="56" bestFit="1" customWidth="1"/>
    <col min="21" max="21" width="10" style="56" customWidth="1"/>
    <col min="22" max="23" width="12.7265625" style="56" bestFit="1" customWidth="1"/>
    <col min="24" max="24" width="14.453125" style="56" bestFit="1" customWidth="1"/>
    <col min="25" max="25" width="12.26953125" style="56" bestFit="1" customWidth="1"/>
    <col min="26" max="26" width="11.1796875" style="56" bestFit="1" customWidth="1"/>
    <col min="27" max="16384" width="8.7265625" style="56"/>
  </cols>
  <sheetData>
    <row r="1" spans="1:27" ht="15" hidden="1" customHeight="1" x14ac:dyDescent="0.35">
      <c r="D1" s="99" t="s">
        <v>166</v>
      </c>
      <c r="E1" s="99"/>
      <c r="F1" s="99"/>
      <c r="G1" s="99"/>
      <c r="H1" s="99"/>
      <c r="I1" s="99"/>
      <c r="J1" s="99"/>
      <c r="K1" s="99"/>
      <c r="L1" s="99"/>
      <c r="O1" s="100" t="s">
        <v>167</v>
      </c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7" x14ac:dyDescent="0.35">
      <c r="D2" s="57"/>
      <c r="E2" s="57"/>
      <c r="F2" s="57"/>
      <c r="G2" s="57"/>
      <c r="H2" s="57"/>
      <c r="I2" s="57"/>
      <c r="J2" s="57"/>
      <c r="K2" s="57"/>
      <c r="L2" s="57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7" s="58" customFormat="1" ht="30.65" customHeight="1" x14ac:dyDescent="0.35">
      <c r="B3" s="59" t="s">
        <v>168</v>
      </c>
      <c r="C3" s="59" t="s">
        <v>169</v>
      </c>
      <c r="D3" s="58" t="s">
        <v>170</v>
      </c>
      <c r="E3" s="58" t="s">
        <v>171</v>
      </c>
      <c r="F3" s="58" t="s">
        <v>172</v>
      </c>
      <c r="G3" s="58" t="s">
        <v>173</v>
      </c>
      <c r="H3" s="60" t="s">
        <v>174</v>
      </c>
      <c r="I3" s="58" t="s">
        <v>175</v>
      </c>
      <c r="J3" s="58" t="s">
        <v>176</v>
      </c>
      <c r="K3" s="58" t="s">
        <v>177</v>
      </c>
      <c r="L3" s="58" t="s">
        <v>178</v>
      </c>
      <c r="N3" s="59" t="s">
        <v>169</v>
      </c>
      <c r="O3" s="58" t="s">
        <v>168</v>
      </c>
      <c r="P3" s="58" t="s">
        <v>179</v>
      </c>
      <c r="Q3" s="58" t="s">
        <v>180</v>
      </c>
      <c r="R3" s="58" t="s">
        <v>181</v>
      </c>
      <c r="S3" s="58" t="s">
        <v>182</v>
      </c>
      <c r="T3" s="58" t="s">
        <v>183</v>
      </c>
      <c r="U3" s="58" t="s">
        <v>184</v>
      </c>
      <c r="V3" s="58" t="s">
        <v>185</v>
      </c>
      <c r="W3" s="58" t="s">
        <v>186</v>
      </c>
      <c r="X3" s="58" t="s">
        <v>187</v>
      </c>
      <c r="Y3" s="58" t="s">
        <v>72</v>
      </c>
      <c r="Z3" s="58" t="s">
        <v>188</v>
      </c>
    </row>
    <row r="4" spans="1:27" x14ac:dyDescent="0.35">
      <c r="A4" s="56" t="s">
        <v>189</v>
      </c>
      <c r="B4" s="56">
        <v>10</v>
      </c>
      <c r="C4" s="56" t="s">
        <v>100</v>
      </c>
      <c r="D4" s="61">
        <v>1496401159</v>
      </c>
      <c r="E4" s="61">
        <v>4458775153</v>
      </c>
      <c r="F4" s="61">
        <v>50620554</v>
      </c>
      <c r="G4" s="61">
        <v>393024926</v>
      </c>
      <c r="H4" s="62">
        <v>46542433</v>
      </c>
      <c r="I4" s="63">
        <v>15939527</v>
      </c>
      <c r="J4" s="63">
        <v>180420137</v>
      </c>
      <c r="K4" s="61">
        <v>60632018</v>
      </c>
      <c r="L4" s="61">
        <v>29678438</v>
      </c>
      <c r="M4" s="64"/>
      <c r="N4" s="56" t="s">
        <v>100</v>
      </c>
      <c r="O4" s="56">
        <v>10</v>
      </c>
      <c r="P4" s="61">
        <f t="shared" ref="P4:P27" si="0">0.613*D4/1000</f>
        <v>917293.91046699998</v>
      </c>
      <c r="Q4" s="61">
        <f t="shared" ref="Q4:Q27" si="1">0.613*E4/1000</f>
        <v>2733229.1687890003</v>
      </c>
      <c r="R4" s="61">
        <f>5.8275*F4/1000</f>
        <v>294991.27843499999</v>
      </c>
      <c r="S4" s="61">
        <f>6.4871*G4/1000</f>
        <v>2549591.9974545999</v>
      </c>
      <c r="T4" s="61">
        <f>4.9893*H4/1000</f>
        <v>232214.1609669</v>
      </c>
      <c r="U4" s="61">
        <f>3.5638*I4/1000</f>
        <v>56805.286322599997</v>
      </c>
      <c r="V4" s="65">
        <f t="shared" ref="V4:V27" si="2">0.1796*J4</f>
        <v>32403456.6052</v>
      </c>
      <c r="W4" s="65">
        <f t="shared" ref="W4:W27" si="3">0.1796*K4</f>
        <v>10889510.432800001</v>
      </c>
      <c r="X4" s="65">
        <f>8.5246*L4/1000</f>
        <v>252996.81257479999</v>
      </c>
      <c r="Y4" s="61">
        <f>SUM(P4:X4)</f>
        <v>50330089.653009899</v>
      </c>
      <c r="Z4" s="61">
        <f>(Y4/$Y$28)*$Z$28</f>
        <v>52573.676340798396</v>
      </c>
      <c r="AA4" s="61">
        <v>36412.653011397859</v>
      </c>
    </row>
    <row r="5" spans="1:27" x14ac:dyDescent="0.35">
      <c r="A5" s="56" t="s">
        <v>190</v>
      </c>
      <c r="B5" s="56">
        <v>11</v>
      </c>
      <c r="C5" s="56" t="s">
        <v>100</v>
      </c>
      <c r="D5" s="61">
        <v>14896793</v>
      </c>
      <c r="E5" s="61">
        <v>310857352</v>
      </c>
      <c r="F5" s="61">
        <v>5055445</v>
      </c>
      <c r="G5" s="61">
        <v>19403866</v>
      </c>
      <c r="H5" s="62">
        <v>1412091</v>
      </c>
      <c r="I5" s="63"/>
      <c r="J5" s="63">
        <v>8715038</v>
      </c>
      <c r="K5" s="61">
        <v>2080732</v>
      </c>
      <c r="L5" s="61">
        <v>688846</v>
      </c>
      <c r="N5" s="56" t="s">
        <v>100</v>
      </c>
      <c r="O5" s="56">
        <v>11</v>
      </c>
      <c r="P5" s="61">
        <f t="shared" si="0"/>
        <v>9131.7341089999991</v>
      </c>
      <c r="Q5" s="61">
        <f t="shared" si="1"/>
        <v>190555.55677599998</v>
      </c>
      <c r="R5" s="61">
        <f t="shared" ref="R5:R27" si="4">5.8275*F5/1000</f>
        <v>29460.605737499998</v>
      </c>
      <c r="S5" s="61">
        <f t="shared" ref="S5:S27" si="5">6.4871*G5/1000</f>
        <v>125874.81912860001</v>
      </c>
      <c r="T5" s="61">
        <f t="shared" ref="T5:T27" si="6">4.9893*H5/1000</f>
        <v>7045.3456262999998</v>
      </c>
      <c r="U5" s="61">
        <f t="shared" ref="U5:U27" si="7">3.5638*I5/1000</f>
        <v>0</v>
      </c>
      <c r="V5" s="65">
        <f t="shared" si="2"/>
        <v>1565220.8248000001</v>
      </c>
      <c r="W5" s="65">
        <f t="shared" si="3"/>
        <v>373699.46720000001</v>
      </c>
      <c r="X5" s="65">
        <f t="shared" ref="X5:X27" si="8">8.5246*L5/1000</f>
        <v>5872.1366115999999</v>
      </c>
      <c r="Y5" s="61">
        <f t="shared" ref="Y5:Y27" si="9">SUM(P5:X5)</f>
        <v>2306860.4899889999</v>
      </c>
      <c r="Z5" s="61">
        <f t="shared" ref="Z5:Z27" si="10">(Y5/$Y$28)*$Z$28</f>
        <v>2409.6944313073432</v>
      </c>
      <c r="AA5" s="61">
        <v>859.85107401589016</v>
      </c>
    </row>
    <row r="6" spans="1:27" x14ac:dyDescent="0.35">
      <c r="A6" s="56" t="s">
        <v>191</v>
      </c>
      <c r="B6" s="56">
        <v>12</v>
      </c>
      <c r="C6" s="56" t="s">
        <v>100</v>
      </c>
      <c r="D6" s="61">
        <v>4042559</v>
      </c>
      <c r="E6" s="61">
        <v>163792422</v>
      </c>
      <c r="F6" s="61">
        <v>11802652</v>
      </c>
      <c r="G6" s="61">
        <v>14285566</v>
      </c>
      <c r="H6" s="62">
        <v>6754</v>
      </c>
      <c r="I6" s="63"/>
      <c r="J6" s="63">
        <v>2481253</v>
      </c>
      <c r="K6" s="61">
        <v>111068</v>
      </c>
      <c r="L6" s="61">
        <v>130799</v>
      </c>
      <c r="N6" s="56" t="s">
        <v>100</v>
      </c>
      <c r="O6" s="56">
        <v>12</v>
      </c>
      <c r="P6" s="61">
        <f t="shared" si="0"/>
        <v>2478.088667</v>
      </c>
      <c r="Q6" s="61">
        <f t="shared" si="1"/>
        <v>100404.754686</v>
      </c>
      <c r="R6" s="61">
        <f t="shared" si="4"/>
        <v>68779.954530000003</v>
      </c>
      <c r="S6" s="61">
        <f t="shared" si="5"/>
        <v>92671.895198599988</v>
      </c>
      <c r="T6" s="61">
        <f t="shared" si="6"/>
        <v>33.697732199999997</v>
      </c>
      <c r="U6" s="61">
        <f t="shared" si="7"/>
        <v>0</v>
      </c>
      <c r="V6" s="65">
        <f t="shared" si="2"/>
        <v>445633.03880000004</v>
      </c>
      <c r="W6" s="65">
        <f t="shared" si="3"/>
        <v>19947.8128</v>
      </c>
      <c r="X6" s="65">
        <f t="shared" si="8"/>
        <v>1115.0091554000001</v>
      </c>
      <c r="Y6" s="61">
        <f t="shared" si="9"/>
        <v>731064.25156919996</v>
      </c>
      <c r="Z6" s="61">
        <f t="shared" si="10"/>
        <v>763.65322635638552</v>
      </c>
      <c r="AA6" s="61">
        <v>292.91847984797715</v>
      </c>
    </row>
    <row r="7" spans="1:27" x14ac:dyDescent="0.35">
      <c r="A7" s="56" t="s">
        <v>192</v>
      </c>
      <c r="B7" s="56">
        <v>13</v>
      </c>
      <c r="C7" s="56" t="s">
        <v>41</v>
      </c>
      <c r="D7" s="61">
        <v>34745749</v>
      </c>
      <c r="E7" s="61">
        <v>4426630117</v>
      </c>
      <c r="F7" s="61">
        <v>29883917</v>
      </c>
      <c r="G7" s="61">
        <v>15400595</v>
      </c>
      <c r="H7" s="62">
        <v>217007655</v>
      </c>
      <c r="I7" s="63">
        <v>4464418</v>
      </c>
      <c r="J7" s="63">
        <v>30254047</v>
      </c>
      <c r="K7" s="61">
        <v>4175875</v>
      </c>
      <c r="L7" s="61">
        <v>3373217</v>
      </c>
      <c r="N7" s="56" t="s">
        <v>41</v>
      </c>
      <c r="O7" s="56">
        <v>13</v>
      </c>
      <c r="P7" s="61">
        <f t="shared" si="0"/>
        <v>21299.144136999999</v>
      </c>
      <c r="Q7" s="61">
        <f t="shared" si="1"/>
        <v>2713524.2617209996</v>
      </c>
      <c r="R7" s="61">
        <f t="shared" si="4"/>
        <v>174148.52631749999</v>
      </c>
      <c r="S7" s="61">
        <f t="shared" si="5"/>
        <v>99905.1998245</v>
      </c>
      <c r="T7" s="61">
        <f t="shared" si="6"/>
        <v>1082716.2930914999</v>
      </c>
      <c r="U7" s="61">
        <f t="shared" si="7"/>
        <v>15910.2928684</v>
      </c>
      <c r="V7" s="65">
        <f t="shared" si="2"/>
        <v>5433626.8412000006</v>
      </c>
      <c r="W7" s="65">
        <f t="shared" si="3"/>
        <v>749987.15</v>
      </c>
      <c r="X7" s="65">
        <f t="shared" si="8"/>
        <v>28755.3256382</v>
      </c>
      <c r="Y7" s="61">
        <f t="shared" si="9"/>
        <v>10319873.034798101</v>
      </c>
      <c r="Z7" s="61">
        <f t="shared" si="10"/>
        <v>10779.906583718192</v>
      </c>
      <c r="AA7" s="61">
        <v>25870.246847631894</v>
      </c>
    </row>
    <row r="8" spans="1:27" x14ac:dyDescent="0.35">
      <c r="A8" s="56" t="s">
        <v>193</v>
      </c>
      <c r="B8" s="56">
        <v>14</v>
      </c>
      <c r="C8" s="56" t="s">
        <v>41</v>
      </c>
      <c r="D8" s="61">
        <v>23252184</v>
      </c>
      <c r="E8" s="61">
        <v>1001368483</v>
      </c>
      <c r="F8" s="61">
        <v>12911943</v>
      </c>
      <c r="G8" s="61">
        <v>51419921</v>
      </c>
      <c r="H8" s="62">
        <v>23565178</v>
      </c>
      <c r="I8" s="63">
        <v>2686444</v>
      </c>
      <c r="J8" s="63">
        <v>185766</v>
      </c>
      <c r="K8" s="61">
        <v>869368</v>
      </c>
      <c r="L8" s="61">
        <v>2344725</v>
      </c>
      <c r="N8" s="56" t="s">
        <v>41</v>
      </c>
      <c r="O8" s="56">
        <v>14</v>
      </c>
      <c r="P8" s="61">
        <f t="shared" si="0"/>
        <v>14253.588791999999</v>
      </c>
      <c r="Q8" s="61">
        <f t="shared" si="1"/>
        <v>613838.88007900002</v>
      </c>
      <c r="R8" s="61">
        <f t="shared" si="4"/>
        <v>75244.347832499989</v>
      </c>
      <c r="S8" s="61">
        <f t="shared" si="5"/>
        <v>333566.16951909999</v>
      </c>
      <c r="T8" s="61">
        <f t="shared" si="6"/>
        <v>117573.74259540001</v>
      </c>
      <c r="U8" s="61">
        <f t="shared" si="7"/>
        <v>9573.9491271999996</v>
      </c>
      <c r="V8" s="65">
        <f t="shared" si="2"/>
        <v>33363.573600000003</v>
      </c>
      <c r="W8" s="65">
        <f t="shared" si="3"/>
        <v>156138.49280000001</v>
      </c>
      <c r="X8" s="65">
        <f t="shared" si="8"/>
        <v>19987.842734999998</v>
      </c>
      <c r="Y8" s="61">
        <f t="shared" si="9"/>
        <v>1373540.5870802002</v>
      </c>
      <c r="Z8" s="61">
        <f t="shared" si="10"/>
        <v>1434.7695139022301</v>
      </c>
      <c r="AA8" s="61">
        <v>2108.3732846437188</v>
      </c>
    </row>
    <row r="9" spans="1:27" x14ac:dyDescent="0.35">
      <c r="A9" s="56" t="s">
        <v>194</v>
      </c>
      <c r="B9" s="56">
        <v>15</v>
      </c>
      <c r="C9" s="56" t="s">
        <v>41</v>
      </c>
      <c r="D9" s="61">
        <v>143903997</v>
      </c>
      <c r="E9" s="61">
        <v>2267168459</v>
      </c>
      <c r="F9" s="61">
        <v>4429021</v>
      </c>
      <c r="G9" s="61">
        <v>95738090</v>
      </c>
      <c r="H9" s="62">
        <v>560515</v>
      </c>
      <c r="I9" s="63"/>
      <c r="J9" s="63">
        <v>4216616</v>
      </c>
      <c r="K9" s="61">
        <v>2076033</v>
      </c>
      <c r="L9" s="61">
        <v>1295880</v>
      </c>
      <c r="N9" s="56" t="s">
        <v>41</v>
      </c>
      <c r="O9" s="56">
        <v>15</v>
      </c>
      <c r="P9" s="61">
        <f t="shared" si="0"/>
        <v>88213.150160999998</v>
      </c>
      <c r="Q9" s="61">
        <f t="shared" si="1"/>
        <v>1389774.2653669999</v>
      </c>
      <c r="R9" s="61">
        <f t="shared" si="4"/>
        <v>25810.119877499998</v>
      </c>
      <c r="S9" s="61">
        <f t="shared" si="5"/>
        <v>621062.56363899994</v>
      </c>
      <c r="T9" s="61">
        <f t="shared" si="6"/>
        <v>2796.5774895</v>
      </c>
      <c r="U9" s="61">
        <f t="shared" si="7"/>
        <v>0</v>
      </c>
      <c r="V9" s="65">
        <f t="shared" si="2"/>
        <v>757304.23360000004</v>
      </c>
      <c r="W9" s="65">
        <f t="shared" si="3"/>
        <v>372855.52679999999</v>
      </c>
      <c r="X9" s="65">
        <f t="shared" si="8"/>
        <v>11046.858647999999</v>
      </c>
      <c r="Y9" s="61">
        <f t="shared" si="9"/>
        <v>3268863.2955819997</v>
      </c>
      <c r="Z9" s="61">
        <f t="shared" si="10"/>
        <v>3414.5808618476426</v>
      </c>
      <c r="AA9" s="61">
        <v>1450.464783650574</v>
      </c>
    </row>
    <row r="10" spans="1:27" x14ac:dyDescent="0.35">
      <c r="A10" s="56" t="s">
        <v>195</v>
      </c>
      <c r="B10" s="56">
        <v>16</v>
      </c>
      <c r="C10" s="56" t="s">
        <v>45</v>
      </c>
      <c r="D10" s="61">
        <v>185459645</v>
      </c>
      <c r="E10" s="61">
        <v>731507232</v>
      </c>
      <c r="F10" s="64">
        <v>81356948</v>
      </c>
      <c r="G10" s="64">
        <v>44416206</v>
      </c>
      <c r="H10" s="66">
        <v>3705730</v>
      </c>
      <c r="J10" s="67">
        <v>325507</v>
      </c>
      <c r="K10" s="56">
        <v>10180</v>
      </c>
      <c r="L10" s="56">
        <v>100475570</v>
      </c>
      <c r="N10" s="56" t="s">
        <v>45</v>
      </c>
      <c r="O10" s="56">
        <v>16</v>
      </c>
      <c r="P10" s="61">
        <f t="shared" si="0"/>
        <v>113686.76238500001</v>
      </c>
      <c r="Q10" s="61">
        <f t="shared" si="1"/>
        <v>448413.93321600003</v>
      </c>
      <c r="R10" s="61">
        <f t="shared" si="4"/>
        <v>474107.61446999997</v>
      </c>
      <c r="S10" s="61">
        <f t="shared" si="5"/>
        <v>288132.36994260002</v>
      </c>
      <c r="T10" s="61">
        <f t="shared" si="6"/>
        <v>18488.998689</v>
      </c>
      <c r="U10" s="61">
        <f t="shared" si="7"/>
        <v>0</v>
      </c>
      <c r="V10" s="65">
        <f t="shared" si="2"/>
        <v>58461.057200000003</v>
      </c>
      <c r="W10" s="65">
        <f t="shared" si="3"/>
        <v>1828.3280000000002</v>
      </c>
      <c r="X10" s="65">
        <f t="shared" si="8"/>
        <v>856514.04402199993</v>
      </c>
      <c r="Y10" s="61">
        <f t="shared" si="9"/>
        <v>2259633.1079245997</v>
      </c>
      <c r="Z10" s="61">
        <f t="shared" si="10"/>
        <v>2360.3617733249125</v>
      </c>
      <c r="AA10" s="61">
        <v>1581.885103992136</v>
      </c>
    </row>
    <row r="11" spans="1:27" x14ac:dyDescent="0.35">
      <c r="A11" s="56" t="s">
        <v>196</v>
      </c>
      <c r="B11" s="56">
        <v>17</v>
      </c>
      <c r="C11" s="56" t="s">
        <v>47</v>
      </c>
      <c r="D11" s="61">
        <v>5303030895</v>
      </c>
      <c r="E11" s="61">
        <v>856665914</v>
      </c>
      <c r="F11" s="64">
        <v>2260996</v>
      </c>
      <c r="G11" s="61">
        <v>38554343</v>
      </c>
      <c r="H11" s="62">
        <v>60266426</v>
      </c>
      <c r="I11" s="63">
        <v>9589012</v>
      </c>
      <c r="J11" s="63">
        <v>151634074</v>
      </c>
      <c r="K11" s="61">
        <v>42021596</v>
      </c>
      <c r="L11" s="61">
        <v>500290</v>
      </c>
      <c r="N11" s="56" t="s">
        <v>47</v>
      </c>
      <c r="O11" s="56">
        <v>17</v>
      </c>
      <c r="P11" s="61">
        <f t="shared" si="0"/>
        <v>3250757.9386349996</v>
      </c>
      <c r="Q11" s="61">
        <f t="shared" si="1"/>
        <v>525136.20528200001</v>
      </c>
      <c r="R11" s="61">
        <f t="shared" si="4"/>
        <v>13175.95419</v>
      </c>
      <c r="S11" s="61">
        <f t="shared" si="5"/>
        <v>250105.87847529998</v>
      </c>
      <c r="T11" s="61">
        <f>4.9893*H11/1000</f>
        <v>300687.27924180002</v>
      </c>
      <c r="U11" s="61">
        <f t="shared" si="7"/>
        <v>34173.320965599996</v>
      </c>
      <c r="V11" s="65">
        <f t="shared" si="2"/>
        <v>27233479.690400001</v>
      </c>
      <c r="W11" s="65">
        <f t="shared" si="3"/>
        <v>7547078.6416000007</v>
      </c>
      <c r="X11" s="65">
        <f t="shared" si="8"/>
        <v>4264.7721339999998</v>
      </c>
      <c r="Y11" s="61">
        <f t="shared" si="9"/>
        <v>39158859.6809237</v>
      </c>
      <c r="Z11" s="61">
        <f t="shared" si="10"/>
        <v>40904.461504699597</v>
      </c>
      <c r="AA11" s="61">
        <v>24234.220097443369</v>
      </c>
    </row>
    <row r="12" spans="1:27" x14ac:dyDescent="0.35">
      <c r="A12" s="56" t="s">
        <v>197</v>
      </c>
      <c r="B12" s="56">
        <v>18</v>
      </c>
      <c r="C12" s="56" t="s">
        <v>47</v>
      </c>
      <c r="D12" s="61">
        <v>10700838</v>
      </c>
      <c r="E12" s="61">
        <v>197931824</v>
      </c>
      <c r="F12" s="64">
        <v>6455321</v>
      </c>
      <c r="G12" s="61">
        <v>4336327</v>
      </c>
      <c r="H12" s="62">
        <v>6999193</v>
      </c>
      <c r="I12" s="63">
        <v>1565922</v>
      </c>
      <c r="J12" s="63">
        <v>2936</v>
      </c>
      <c r="K12" s="61">
        <v>381445</v>
      </c>
      <c r="L12" s="61">
        <v>108912</v>
      </c>
      <c r="N12" s="56" t="s">
        <v>47</v>
      </c>
      <c r="O12" s="56">
        <v>18</v>
      </c>
      <c r="P12" s="61">
        <f t="shared" si="0"/>
        <v>6559.6136940000006</v>
      </c>
      <c r="Q12" s="61">
        <f t="shared" si="1"/>
        <v>121332.20811200001</v>
      </c>
      <c r="R12" s="61">
        <f t="shared" si="4"/>
        <v>37618.383127499997</v>
      </c>
      <c r="S12" s="61">
        <f t="shared" si="5"/>
        <v>28130.1868817</v>
      </c>
      <c r="T12" s="61">
        <f t="shared" si="6"/>
        <v>34921.073634900007</v>
      </c>
      <c r="U12" s="61">
        <f t="shared" si="7"/>
        <v>5580.6328235999999</v>
      </c>
      <c r="V12" s="65">
        <f t="shared" si="2"/>
        <v>527.30560000000003</v>
      </c>
      <c r="W12" s="65">
        <f t="shared" si="3"/>
        <v>68507.521999999997</v>
      </c>
      <c r="X12" s="65">
        <f t="shared" si="8"/>
        <v>928.43123519999995</v>
      </c>
      <c r="Y12" s="61">
        <f t="shared" si="9"/>
        <v>304105.35710890003</v>
      </c>
      <c r="Z12" s="61">
        <f t="shared" si="10"/>
        <v>317.66159624136685</v>
      </c>
      <c r="AA12" s="61">
        <v>1528.0122802636793</v>
      </c>
    </row>
    <row r="13" spans="1:27" x14ac:dyDescent="0.35">
      <c r="A13" s="56" t="s">
        <v>198</v>
      </c>
      <c r="B13" s="56">
        <v>19</v>
      </c>
      <c r="C13" s="56" t="s">
        <v>50</v>
      </c>
      <c r="D13" s="61">
        <v>112231757</v>
      </c>
      <c r="E13" s="61">
        <v>45524528</v>
      </c>
      <c r="F13" s="64">
        <v>310367</v>
      </c>
      <c r="G13" s="61">
        <v>18465083</v>
      </c>
      <c r="H13" s="62">
        <v>780428</v>
      </c>
      <c r="I13" s="63"/>
      <c r="J13" s="63">
        <v>1321186</v>
      </c>
      <c r="K13" s="61">
        <v>31139807</v>
      </c>
      <c r="L13" s="61">
        <v>72485</v>
      </c>
      <c r="N13" s="56" t="s">
        <v>50</v>
      </c>
      <c r="O13" s="56">
        <v>19</v>
      </c>
      <c r="P13" s="61">
        <f t="shared" si="0"/>
        <v>68798.067040999988</v>
      </c>
      <c r="Q13" s="61">
        <f t="shared" si="1"/>
        <v>27906.535663999999</v>
      </c>
      <c r="R13" s="61">
        <f t="shared" si="4"/>
        <v>1808.6636924999998</v>
      </c>
      <c r="S13" s="61">
        <f t="shared" si="5"/>
        <v>119784.8399293</v>
      </c>
      <c r="T13" s="61">
        <f t="shared" si="6"/>
        <v>3893.7894204000004</v>
      </c>
      <c r="U13" s="61">
        <f t="shared" si="7"/>
        <v>0</v>
      </c>
      <c r="V13" s="65">
        <f t="shared" si="2"/>
        <v>237285.0056</v>
      </c>
      <c r="W13" s="65">
        <f t="shared" si="3"/>
        <v>5592709.3372</v>
      </c>
      <c r="X13" s="65">
        <f t="shared" si="8"/>
        <v>617.90563099999997</v>
      </c>
      <c r="Y13" s="61">
        <f t="shared" si="9"/>
        <v>6052804.1441782005</v>
      </c>
      <c r="Z13" s="61">
        <f t="shared" si="10"/>
        <v>6322.6226741131495</v>
      </c>
      <c r="AA13" s="61">
        <v>8572.9190000466078</v>
      </c>
    </row>
    <row r="14" spans="1:27" s="68" customFormat="1" x14ac:dyDescent="0.35">
      <c r="A14" s="68" t="s">
        <v>199</v>
      </c>
      <c r="B14" s="68">
        <v>20</v>
      </c>
      <c r="C14" s="56" t="s">
        <v>106</v>
      </c>
      <c r="D14" s="69">
        <v>633275773</v>
      </c>
      <c r="E14" s="69">
        <v>3957717438</v>
      </c>
      <c r="F14" s="70">
        <v>10934919</v>
      </c>
      <c r="G14" s="69">
        <v>53532220</v>
      </c>
      <c r="H14" s="71">
        <v>190445935</v>
      </c>
      <c r="I14" s="69">
        <v>7064744</v>
      </c>
      <c r="J14" s="69">
        <v>79780640</v>
      </c>
      <c r="K14" s="69">
        <v>649838293</v>
      </c>
      <c r="L14" s="69">
        <v>1566995</v>
      </c>
      <c r="N14" s="56" t="s">
        <v>106</v>
      </c>
      <c r="O14" s="68">
        <v>20</v>
      </c>
      <c r="P14" s="69">
        <f t="shared" si="0"/>
        <v>388198.04884899996</v>
      </c>
      <c r="Q14" s="69">
        <f t="shared" si="1"/>
        <v>2426080.7894939999</v>
      </c>
      <c r="R14" s="69">
        <f t="shared" si="4"/>
        <v>63723.240472499994</v>
      </c>
      <c r="S14" s="69">
        <f t="shared" si="5"/>
        <v>347268.86436199996</v>
      </c>
      <c r="T14" s="69">
        <f t="shared" si="6"/>
        <v>950191.90349549998</v>
      </c>
      <c r="U14" s="69">
        <f t="shared" si="7"/>
        <v>25177.334667200001</v>
      </c>
      <c r="V14" s="72">
        <f t="shared" si="2"/>
        <v>14328602.944</v>
      </c>
      <c r="W14" s="72">
        <f t="shared" si="3"/>
        <v>116710957.4228</v>
      </c>
      <c r="X14" s="72">
        <f t="shared" si="8"/>
        <v>13358.005577</v>
      </c>
      <c r="Y14" s="69">
        <f t="shared" si="9"/>
        <v>135253558.5537172</v>
      </c>
      <c r="Z14" s="61">
        <f t="shared" si="10"/>
        <v>141282.81631064223</v>
      </c>
      <c r="AA14" s="69">
        <v>19308.892337595382</v>
      </c>
    </row>
    <row r="15" spans="1:27" x14ac:dyDescent="0.35">
      <c r="A15" s="56" t="s">
        <v>200</v>
      </c>
      <c r="B15" s="56">
        <v>21</v>
      </c>
      <c r="C15" s="56" t="s">
        <v>106</v>
      </c>
      <c r="D15" s="61">
        <v>8603493</v>
      </c>
      <c r="E15" s="61">
        <v>268248639</v>
      </c>
      <c r="F15" s="64">
        <v>3546497</v>
      </c>
      <c r="G15" s="61">
        <v>11679915</v>
      </c>
      <c r="H15" s="62">
        <v>1730399</v>
      </c>
      <c r="I15" s="63">
        <v>26653</v>
      </c>
      <c r="J15" s="63">
        <v>12943222</v>
      </c>
      <c r="K15" s="61">
        <v>1428396</v>
      </c>
      <c r="L15" s="61">
        <v>379696</v>
      </c>
      <c r="N15" s="56" t="s">
        <v>106</v>
      </c>
      <c r="O15" s="56">
        <v>21</v>
      </c>
      <c r="P15" s="61">
        <f t="shared" si="0"/>
        <v>5273.9412089999996</v>
      </c>
      <c r="Q15" s="61">
        <f t="shared" si="1"/>
        <v>164436.41570699998</v>
      </c>
      <c r="R15" s="61">
        <f t="shared" si="4"/>
        <v>20667.211267499999</v>
      </c>
      <c r="S15" s="61">
        <f t="shared" si="5"/>
        <v>75768.7765965</v>
      </c>
      <c r="T15" s="61">
        <f t="shared" si="6"/>
        <v>8633.479730699999</v>
      </c>
      <c r="U15" s="61">
        <f t="shared" si="7"/>
        <v>94.985961399999994</v>
      </c>
      <c r="V15" s="65">
        <f t="shared" si="2"/>
        <v>2324602.6712000002</v>
      </c>
      <c r="W15" s="65">
        <f t="shared" si="3"/>
        <v>256539.9216</v>
      </c>
      <c r="X15" s="65">
        <f t="shared" si="8"/>
        <v>3236.7565215999998</v>
      </c>
      <c r="Y15" s="61">
        <f t="shared" si="9"/>
        <v>2859254.1597937001</v>
      </c>
      <c r="Z15" s="61">
        <f t="shared" si="10"/>
        <v>2986.7123982777521</v>
      </c>
      <c r="AA15" s="61">
        <v>1204.3783066717144</v>
      </c>
    </row>
    <row r="16" spans="1:27" x14ac:dyDescent="0.35">
      <c r="A16" s="56" t="s">
        <v>201</v>
      </c>
      <c r="B16" s="56">
        <v>22</v>
      </c>
      <c r="C16" s="56" t="s">
        <v>108</v>
      </c>
      <c r="D16" s="61">
        <v>56302774</v>
      </c>
      <c r="E16" s="61">
        <v>2219871271</v>
      </c>
      <c r="F16" s="64">
        <v>8290277</v>
      </c>
      <c r="G16" s="61">
        <v>58665927</v>
      </c>
      <c r="H16" s="62">
        <v>7553489</v>
      </c>
      <c r="I16" s="63">
        <v>2600183</v>
      </c>
      <c r="J16" s="63">
        <v>37585875</v>
      </c>
      <c r="K16" s="61">
        <v>5621104</v>
      </c>
      <c r="L16" s="61">
        <v>1458288</v>
      </c>
      <c r="N16" s="56" t="s">
        <v>108</v>
      </c>
      <c r="O16" s="56">
        <v>22</v>
      </c>
      <c r="P16" s="61">
        <f t="shared" si="0"/>
        <v>34513.600461999995</v>
      </c>
      <c r="Q16" s="61">
        <f t="shared" si="1"/>
        <v>1360781.0891229999</v>
      </c>
      <c r="R16" s="61">
        <f t="shared" si="4"/>
        <v>48311.589217499997</v>
      </c>
      <c r="S16" s="61">
        <f t="shared" si="5"/>
        <v>380571.73504170001</v>
      </c>
      <c r="T16" s="61">
        <f t="shared" si="6"/>
        <v>37686.622667700001</v>
      </c>
      <c r="U16" s="61">
        <f t="shared" si="7"/>
        <v>9266.5321753999997</v>
      </c>
      <c r="V16" s="65">
        <f t="shared" si="2"/>
        <v>6750423.1500000004</v>
      </c>
      <c r="W16" s="65">
        <f t="shared" si="3"/>
        <v>1009550.2784000001</v>
      </c>
      <c r="X16" s="65">
        <f t="shared" si="8"/>
        <v>12431.3218848</v>
      </c>
      <c r="Y16" s="61">
        <f t="shared" si="9"/>
        <v>9643535.9189721011</v>
      </c>
      <c r="Z16" s="61">
        <f t="shared" si="10"/>
        <v>10073.420088862948</v>
      </c>
      <c r="AA16" s="61">
        <v>4937.5472025032741</v>
      </c>
    </row>
    <row r="17" spans="1:27" s="68" customFormat="1" x14ac:dyDescent="0.35">
      <c r="A17" s="68" t="s">
        <v>202</v>
      </c>
      <c r="B17" s="68">
        <v>23</v>
      </c>
      <c r="C17" s="56"/>
      <c r="D17" s="69">
        <v>1226972884</v>
      </c>
      <c r="E17" s="69">
        <v>5240621844</v>
      </c>
      <c r="F17" s="70">
        <v>22942287</v>
      </c>
      <c r="G17" s="69">
        <v>376542329</v>
      </c>
      <c r="H17" s="71">
        <v>1455822653</v>
      </c>
      <c r="I17" s="69">
        <v>176923</v>
      </c>
      <c r="J17" s="69">
        <v>178259565</v>
      </c>
      <c r="K17" s="69">
        <v>52621661</v>
      </c>
      <c r="L17" s="69">
        <v>3342344</v>
      </c>
      <c r="N17" s="56"/>
      <c r="O17" s="68">
        <v>23</v>
      </c>
      <c r="P17" s="69">
        <f t="shared" si="0"/>
        <v>752134.3778919999</v>
      </c>
      <c r="Q17" s="69">
        <f t="shared" si="1"/>
        <v>3212501.1903719995</v>
      </c>
      <c r="R17" s="69">
        <f t="shared" si="4"/>
        <v>133696.17749249999</v>
      </c>
      <c r="S17" s="69">
        <f t="shared" si="5"/>
        <v>2442667.7424558997</v>
      </c>
      <c r="T17" s="69">
        <f t="shared" si="6"/>
        <v>7263535.9626129</v>
      </c>
      <c r="U17" s="69">
        <f t="shared" si="7"/>
        <v>630.5181874000001</v>
      </c>
      <c r="V17" s="72">
        <f t="shared" si="2"/>
        <v>32015417.874000002</v>
      </c>
      <c r="W17" s="72">
        <f t="shared" si="3"/>
        <v>9450850.3156000003</v>
      </c>
      <c r="X17" s="72">
        <f t="shared" si="8"/>
        <v>28492.145662399998</v>
      </c>
      <c r="Y17" s="69">
        <f t="shared" si="9"/>
        <v>55299926.304275103</v>
      </c>
      <c r="Z17" s="61">
        <f t="shared" si="10"/>
        <v>57765.055600633059</v>
      </c>
      <c r="AA17" s="69">
        <v>112716.22058529004</v>
      </c>
    </row>
    <row r="18" spans="1:27" x14ac:dyDescent="0.35">
      <c r="A18" s="56" t="s">
        <v>203</v>
      </c>
      <c r="B18" s="56">
        <v>24</v>
      </c>
      <c r="D18" s="61">
        <v>276769433</v>
      </c>
      <c r="E18" s="61">
        <v>1003657556</v>
      </c>
      <c r="F18" s="64">
        <v>7784829</v>
      </c>
      <c r="G18" s="61">
        <v>169828958</v>
      </c>
      <c r="H18" s="62">
        <v>7146750</v>
      </c>
      <c r="I18" s="63">
        <v>129786</v>
      </c>
      <c r="J18" s="63">
        <v>83413483</v>
      </c>
      <c r="K18" s="61">
        <v>10181944</v>
      </c>
      <c r="L18" s="61">
        <v>2399925</v>
      </c>
      <c r="O18" s="56">
        <v>24</v>
      </c>
      <c r="P18" s="61">
        <f t="shared" si="0"/>
        <v>169659.66242899999</v>
      </c>
      <c r="Q18" s="61">
        <f t="shared" si="1"/>
        <v>615242.08182799991</v>
      </c>
      <c r="R18" s="61">
        <f t="shared" si="4"/>
        <v>45366.090997499996</v>
      </c>
      <c r="S18" s="61">
        <f t="shared" si="5"/>
        <v>1101697.4334417998</v>
      </c>
      <c r="T18" s="61">
        <f t="shared" si="6"/>
        <v>35657.279774999995</v>
      </c>
      <c r="U18" s="61">
        <f t="shared" si="7"/>
        <v>462.53134679999999</v>
      </c>
      <c r="V18" s="65">
        <f t="shared" si="2"/>
        <v>14981061.546800001</v>
      </c>
      <c r="W18" s="65">
        <f t="shared" si="3"/>
        <v>1828677.1424</v>
      </c>
      <c r="X18" s="65">
        <f t="shared" si="8"/>
        <v>20458.400654999998</v>
      </c>
      <c r="Y18" s="61">
        <f t="shared" si="9"/>
        <v>18798282.169673104</v>
      </c>
      <c r="Z18" s="61">
        <f t="shared" si="10"/>
        <v>19636.261516023194</v>
      </c>
      <c r="AA18" s="61">
        <v>62478.334185675369</v>
      </c>
    </row>
    <row r="19" spans="1:27" x14ac:dyDescent="0.35">
      <c r="A19" s="56" t="s">
        <v>204</v>
      </c>
      <c r="B19" s="56">
        <v>25</v>
      </c>
      <c r="D19" s="61">
        <v>73052953</v>
      </c>
      <c r="E19" s="61">
        <v>455004458</v>
      </c>
      <c r="F19" s="64">
        <v>15206604</v>
      </c>
      <c r="G19" s="61">
        <v>17864574</v>
      </c>
      <c r="H19" s="62">
        <v>4017180</v>
      </c>
      <c r="I19" s="63">
        <v>775162</v>
      </c>
      <c r="J19" s="63">
        <v>38164334</v>
      </c>
      <c r="K19" s="61">
        <v>1966324</v>
      </c>
      <c r="L19" s="61">
        <v>2674940</v>
      </c>
      <c r="O19" s="56">
        <v>25</v>
      </c>
      <c r="P19" s="61">
        <f t="shared" si="0"/>
        <v>44781.460188999998</v>
      </c>
      <c r="Q19" s="61">
        <f t="shared" si="1"/>
        <v>278917.732754</v>
      </c>
      <c r="R19" s="61">
        <f t="shared" si="4"/>
        <v>88616.484810000009</v>
      </c>
      <c r="S19" s="61">
        <f t="shared" si="5"/>
        <v>115889.2779954</v>
      </c>
      <c r="T19" s="61">
        <f t="shared" si="6"/>
        <v>20042.916173999998</v>
      </c>
      <c r="U19" s="61">
        <f t="shared" si="7"/>
        <v>2762.5223355999997</v>
      </c>
      <c r="V19" s="65">
        <f t="shared" si="2"/>
        <v>6854314.3864000002</v>
      </c>
      <c r="W19" s="65">
        <f t="shared" si="3"/>
        <v>353151.7904</v>
      </c>
      <c r="X19" s="65">
        <f t="shared" si="8"/>
        <v>22802.793524000001</v>
      </c>
      <c r="Y19" s="61">
        <f t="shared" si="9"/>
        <v>7781279.3645820003</v>
      </c>
      <c r="Z19" s="61">
        <f t="shared" si="10"/>
        <v>8128.1488996195858</v>
      </c>
      <c r="AA19" s="61">
        <v>27722.258151487749</v>
      </c>
    </row>
    <row r="20" spans="1:27" x14ac:dyDescent="0.35">
      <c r="A20" s="56" t="s">
        <v>205</v>
      </c>
      <c r="B20" s="56">
        <v>26</v>
      </c>
      <c r="C20" s="56" t="s">
        <v>118</v>
      </c>
      <c r="D20" s="61">
        <v>4306462</v>
      </c>
      <c r="E20" s="61">
        <v>230515720</v>
      </c>
      <c r="F20" s="64">
        <v>933092</v>
      </c>
      <c r="G20" s="61">
        <v>5183050</v>
      </c>
      <c r="H20" s="62">
        <v>271173</v>
      </c>
      <c r="I20" s="63"/>
      <c r="J20" s="63">
        <v>5035399</v>
      </c>
      <c r="K20" s="61"/>
      <c r="L20" s="61">
        <v>1029562</v>
      </c>
      <c r="N20" s="56" t="s">
        <v>118</v>
      </c>
      <c r="O20" s="56">
        <v>26</v>
      </c>
      <c r="P20" s="61">
        <f t="shared" si="0"/>
        <v>2639.8612059999996</v>
      </c>
      <c r="Q20" s="61">
        <f t="shared" si="1"/>
        <v>141306.13635999997</v>
      </c>
      <c r="R20" s="61">
        <f t="shared" si="4"/>
        <v>5437.5936300000003</v>
      </c>
      <c r="S20" s="61">
        <f t="shared" si="5"/>
        <v>33622.963655</v>
      </c>
      <c r="T20" s="61">
        <f t="shared" si="6"/>
        <v>1352.9634489</v>
      </c>
      <c r="U20" s="61">
        <f t="shared" si="7"/>
        <v>0</v>
      </c>
      <c r="V20" s="65">
        <f t="shared" si="2"/>
        <v>904357.66040000005</v>
      </c>
      <c r="W20" s="65">
        <f t="shared" si="3"/>
        <v>0</v>
      </c>
      <c r="X20" s="65">
        <f t="shared" si="8"/>
        <v>8776.6042251999988</v>
      </c>
      <c r="Y20" s="61">
        <f t="shared" si="9"/>
        <v>1097493.7829250998</v>
      </c>
      <c r="Z20" s="61">
        <f t="shared" si="10"/>
        <v>1146.4172491513148</v>
      </c>
      <c r="AA20" s="61">
        <v>400.1256984056028</v>
      </c>
    </row>
    <row r="21" spans="1:27" x14ac:dyDescent="0.35">
      <c r="A21" s="56" t="s">
        <v>206</v>
      </c>
      <c r="B21" s="56">
        <v>27</v>
      </c>
      <c r="C21" s="56" t="s">
        <v>120</v>
      </c>
      <c r="D21" s="61">
        <v>24590699</v>
      </c>
      <c r="E21" s="61">
        <v>257164864</v>
      </c>
      <c r="F21" s="64">
        <v>5294515</v>
      </c>
      <c r="G21" s="61">
        <v>11000682</v>
      </c>
      <c r="H21" s="62">
        <v>66</v>
      </c>
      <c r="I21" s="63">
        <v>518</v>
      </c>
      <c r="J21" s="63">
        <v>9018249</v>
      </c>
      <c r="K21" s="61">
        <v>5644</v>
      </c>
      <c r="L21" s="61">
        <v>531540</v>
      </c>
      <c r="N21" s="56" t="s">
        <v>120</v>
      </c>
      <c r="O21" s="56">
        <v>27</v>
      </c>
      <c r="P21" s="61">
        <f t="shared" si="0"/>
        <v>15074.098486999999</v>
      </c>
      <c r="Q21" s="61">
        <f t="shared" si="1"/>
        <v>157642.061632</v>
      </c>
      <c r="R21" s="61">
        <f t="shared" si="4"/>
        <v>30853.786162499997</v>
      </c>
      <c r="S21" s="61">
        <f t="shared" si="5"/>
        <v>71362.524202200002</v>
      </c>
      <c r="T21" s="61">
        <f t="shared" si="6"/>
        <v>0.32929380000000003</v>
      </c>
      <c r="U21" s="61">
        <f t="shared" si="7"/>
        <v>1.8460484000000001</v>
      </c>
      <c r="V21" s="65">
        <f t="shared" si="2"/>
        <v>1619677.5204</v>
      </c>
      <c r="W21" s="65">
        <f t="shared" si="3"/>
        <v>1013.6624</v>
      </c>
      <c r="X21" s="65">
        <f t="shared" si="8"/>
        <v>4531.165884</v>
      </c>
      <c r="Y21" s="61">
        <f t="shared" si="9"/>
        <v>1900156.9945099</v>
      </c>
      <c r="Z21" s="61">
        <f t="shared" si="10"/>
        <v>1984.8611340610535</v>
      </c>
      <c r="AA21" s="61">
        <v>2972.5588817740877</v>
      </c>
    </row>
    <row r="22" spans="1:27" x14ac:dyDescent="0.35">
      <c r="A22" s="56" t="s">
        <v>207</v>
      </c>
      <c r="B22" s="56">
        <v>28</v>
      </c>
      <c r="C22" s="56" t="s">
        <v>122</v>
      </c>
      <c r="D22" s="61">
        <v>20968154</v>
      </c>
      <c r="E22" s="61">
        <v>280603985</v>
      </c>
      <c r="F22" s="64">
        <v>4415018</v>
      </c>
      <c r="G22" s="61">
        <v>17558319</v>
      </c>
      <c r="H22" s="62">
        <v>563849</v>
      </c>
      <c r="I22" s="63">
        <v>91746</v>
      </c>
      <c r="J22" s="63">
        <v>8267977</v>
      </c>
      <c r="K22" s="61">
        <v>1408008</v>
      </c>
      <c r="L22" s="61">
        <v>1051426</v>
      </c>
      <c r="N22" s="56" t="s">
        <v>122</v>
      </c>
      <c r="O22" s="56">
        <v>28</v>
      </c>
      <c r="P22" s="61">
        <f t="shared" si="0"/>
        <v>12853.478402000001</v>
      </c>
      <c r="Q22" s="61">
        <f t="shared" si="1"/>
        <v>172010.24280500002</v>
      </c>
      <c r="R22" s="61">
        <f t="shared" si="4"/>
        <v>25728.517394999999</v>
      </c>
      <c r="S22" s="61">
        <f t="shared" si="5"/>
        <v>113902.57118490001</v>
      </c>
      <c r="T22" s="61">
        <f t="shared" si="6"/>
        <v>2813.2118157</v>
      </c>
      <c r="U22" s="61">
        <f t="shared" si="7"/>
        <v>326.96439480000004</v>
      </c>
      <c r="V22" s="65">
        <f t="shared" si="2"/>
        <v>1484928.6692000001</v>
      </c>
      <c r="W22" s="65">
        <f t="shared" si="3"/>
        <v>252878.23680000001</v>
      </c>
      <c r="X22" s="65">
        <f t="shared" si="8"/>
        <v>8962.9860795999994</v>
      </c>
      <c r="Y22" s="61">
        <f t="shared" si="9"/>
        <v>2074404.8780770001</v>
      </c>
      <c r="Z22" s="61">
        <f t="shared" si="10"/>
        <v>2166.8765426741397</v>
      </c>
      <c r="AA22" s="61">
        <v>483.74349972465671</v>
      </c>
    </row>
    <row r="23" spans="1:27" x14ac:dyDescent="0.35">
      <c r="A23" s="56" t="s">
        <v>208</v>
      </c>
      <c r="B23" s="56">
        <v>29</v>
      </c>
      <c r="C23" s="56" t="s">
        <v>124</v>
      </c>
      <c r="D23" s="61">
        <v>15650091</v>
      </c>
      <c r="E23" s="61">
        <v>704257519</v>
      </c>
      <c r="F23" s="64">
        <v>27004708</v>
      </c>
      <c r="G23" s="61">
        <v>284556200</v>
      </c>
      <c r="H23" s="62"/>
      <c r="I23" s="63">
        <v>78641</v>
      </c>
      <c r="J23" s="63">
        <v>30938135</v>
      </c>
      <c r="K23" s="61">
        <v>16969245</v>
      </c>
      <c r="L23" s="61">
        <v>2559160</v>
      </c>
      <c r="N23" s="56" t="s">
        <v>124</v>
      </c>
      <c r="O23" s="56">
        <v>29</v>
      </c>
      <c r="P23" s="61">
        <f t="shared" si="0"/>
        <v>9593.5057830000005</v>
      </c>
      <c r="Q23" s="61">
        <f t="shared" si="1"/>
        <v>431709.85914700001</v>
      </c>
      <c r="R23" s="61">
        <f t="shared" si="4"/>
        <v>157369.93587000002</v>
      </c>
      <c r="S23" s="61">
        <f t="shared" si="5"/>
        <v>1845944.5250200001</v>
      </c>
      <c r="T23" s="61">
        <f t="shared" si="6"/>
        <v>0</v>
      </c>
      <c r="U23" s="61">
        <f t="shared" si="7"/>
        <v>280.26079580000004</v>
      </c>
      <c r="V23" s="65">
        <f t="shared" si="2"/>
        <v>5556489.0460000001</v>
      </c>
      <c r="W23" s="65">
        <f t="shared" si="3"/>
        <v>3047676.4020000002</v>
      </c>
      <c r="X23" s="65">
        <f t="shared" si="8"/>
        <v>21815.815336</v>
      </c>
      <c r="Y23" s="61">
        <f t="shared" si="9"/>
        <v>11070879.3499518</v>
      </c>
      <c r="Z23" s="61">
        <f t="shared" si="10"/>
        <v>11564.390839855912</v>
      </c>
      <c r="AA23" s="61">
        <v>3381.6830072994071</v>
      </c>
    </row>
    <row r="24" spans="1:27" x14ac:dyDescent="0.35">
      <c r="A24" s="56" t="s">
        <v>209</v>
      </c>
      <c r="B24" s="56">
        <v>30</v>
      </c>
      <c r="C24" s="56" t="s">
        <v>126</v>
      </c>
      <c r="D24" s="61">
        <v>72865025</v>
      </c>
      <c r="E24" s="61">
        <v>386567127</v>
      </c>
      <c r="F24" s="64">
        <v>7110536</v>
      </c>
      <c r="G24" s="61">
        <v>25008986</v>
      </c>
      <c r="H24" s="62">
        <v>1153</v>
      </c>
      <c r="I24" s="63"/>
      <c r="J24" s="63">
        <v>32748313</v>
      </c>
      <c r="K24" s="61">
        <v>2080036</v>
      </c>
      <c r="L24" s="61">
        <v>3718332</v>
      </c>
      <c r="N24" s="56" t="s">
        <v>126</v>
      </c>
      <c r="O24" s="56">
        <v>30</v>
      </c>
      <c r="P24" s="61">
        <f t="shared" si="0"/>
        <v>44666.260324999996</v>
      </c>
      <c r="Q24" s="61">
        <f t="shared" si="1"/>
        <v>236965.64885099998</v>
      </c>
      <c r="R24" s="61">
        <f t="shared" si="4"/>
        <v>41436.648540000002</v>
      </c>
      <c r="S24" s="61">
        <f t="shared" si="5"/>
        <v>162235.79308060001</v>
      </c>
      <c r="T24" s="61">
        <f t="shared" si="6"/>
        <v>5.7526629000000007</v>
      </c>
      <c r="U24" s="61">
        <f t="shared" si="7"/>
        <v>0</v>
      </c>
      <c r="V24" s="65">
        <f t="shared" si="2"/>
        <v>5881597.0148</v>
      </c>
      <c r="W24" s="65">
        <f t="shared" si="3"/>
        <v>373574.4656</v>
      </c>
      <c r="X24" s="65">
        <f t="shared" si="8"/>
        <v>31697.292967199999</v>
      </c>
      <c r="Y24" s="61">
        <f t="shared" si="9"/>
        <v>6772178.8768266998</v>
      </c>
      <c r="Z24" s="61">
        <f t="shared" si="10"/>
        <v>7074.0652926889097</v>
      </c>
      <c r="AA24" s="61">
        <v>633.56382789795839</v>
      </c>
    </row>
    <row r="25" spans="1:27" x14ac:dyDescent="0.35">
      <c r="A25" s="56" t="s">
        <v>210</v>
      </c>
      <c r="B25" s="56">
        <v>31</v>
      </c>
      <c r="C25" s="56" t="s">
        <v>128</v>
      </c>
      <c r="D25" s="61">
        <v>12716648</v>
      </c>
      <c r="E25" s="61">
        <v>247726182</v>
      </c>
      <c r="F25" s="64">
        <v>7830895</v>
      </c>
      <c r="G25" s="61">
        <v>8704412</v>
      </c>
      <c r="H25" s="62">
        <v>29</v>
      </c>
      <c r="I25" s="63">
        <v>8974</v>
      </c>
      <c r="J25" s="63">
        <v>106073</v>
      </c>
      <c r="K25" s="61">
        <v>236277</v>
      </c>
      <c r="L25" s="61">
        <v>2024626</v>
      </c>
      <c r="N25" s="56" t="s">
        <v>128</v>
      </c>
      <c r="O25" s="56">
        <v>31</v>
      </c>
      <c r="P25" s="61">
        <f t="shared" si="0"/>
        <v>7795.3052239999997</v>
      </c>
      <c r="Q25" s="61">
        <f t="shared" si="1"/>
        <v>151856.14956599998</v>
      </c>
      <c r="R25" s="61">
        <f t="shared" si="4"/>
        <v>45634.540612499994</v>
      </c>
      <c r="S25" s="61">
        <f t="shared" si="5"/>
        <v>56466.391085199997</v>
      </c>
      <c r="T25" s="61">
        <f t="shared" si="6"/>
        <v>0.1446897</v>
      </c>
      <c r="U25" s="61">
        <f t="shared" si="7"/>
        <v>31.981541199999999</v>
      </c>
      <c r="V25" s="65">
        <f t="shared" si="2"/>
        <v>19050.710800000001</v>
      </c>
      <c r="W25" s="65">
        <f t="shared" si="3"/>
        <v>42435.349200000004</v>
      </c>
      <c r="X25" s="65">
        <f t="shared" si="8"/>
        <v>17259.126799599999</v>
      </c>
      <c r="Y25" s="61">
        <f t="shared" si="9"/>
        <v>340529.69951820001</v>
      </c>
      <c r="Z25" s="61">
        <f t="shared" si="10"/>
        <v>355.70964268744416</v>
      </c>
      <c r="AA25" s="61">
        <v>272.47173451749052</v>
      </c>
    </row>
    <row r="26" spans="1:27" x14ac:dyDescent="0.35">
      <c r="A26" s="56" t="s">
        <v>211</v>
      </c>
      <c r="B26" s="56">
        <v>32</v>
      </c>
      <c r="C26" s="56" t="s">
        <v>128</v>
      </c>
      <c r="D26" s="61">
        <v>8517157</v>
      </c>
      <c r="E26" s="61">
        <v>139518340</v>
      </c>
      <c r="F26" s="64">
        <v>2502063</v>
      </c>
      <c r="G26" s="61">
        <v>5104746</v>
      </c>
      <c r="H26" s="62">
        <v>259714</v>
      </c>
      <c r="I26" s="63"/>
      <c r="J26" s="63">
        <v>2865724</v>
      </c>
      <c r="K26" s="61">
        <v>77741</v>
      </c>
      <c r="L26" s="61">
        <v>1611710</v>
      </c>
      <c r="N26" s="56" t="s">
        <v>128</v>
      </c>
      <c r="O26" s="56">
        <v>32</v>
      </c>
      <c r="P26" s="61">
        <f t="shared" si="0"/>
        <v>5221.0172409999996</v>
      </c>
      <c r="Q26" s="61">
        <f t="shared" si="1"/>
        <v>85524.742419999995</v>
      </c>
      <c r="R26" s="61">
        <f t="shared" si="4"/>
        <v>14580.772132499998</v>
      </c>
      <c r="S26" s="61">
        <f t="shared" si="5"/>
        <v>33114.997776600001</v>
      </c>
      <c r="T26" s="61">
        <f t="shared" si="6"/>
        <v>1295.7910601999999</v>
      </c>
      <c r="U26" s="61">
        <f t="shared" si="7"/>
        <v>0</v>
      </c>
      <c r="V26" s="65">
        <f t="shared" si="2"/>
        <v>514684.03040000005</v>
      </c>
      <c r="W26" s="65">
        <f t="shared" si="3"/>
        <v>13962.283600000001</v>
      </c>
      <c r="X26" s="65">
        <f t="shared" si="8"/>
        <v>13739.183066</v>
      </c>
      <c r="Y26" s="61">
        <f t="shared" si="9"/>
        <v>682122.81769629999</v>
      </c>
      <c r="Z26" s="61">
        <f t="shared" si="10"/>
        <v>712.5301085191702</v>
      </c>
      <c r="AA26" s="61">
        <v>381.32681867898555</v>
      </c>
    </row>
    <row r="27" spans="1:27" x14ac:dyDescent="0.35">
      <c r="A27" s="56" t="s">
        <v>212</v>
      </c>
      <c r="B27" s="56">
        <v>33</v>
      </c>
      <c r="D27" s="61">
        <v>412695311</v>
      </c>
      <c r="E27" s="61">
        <v>376304644</v>
      </c>
      <c r="F27" s="64">
        <v>4395983</v>
      </c>
      <c r="G27" s="61">
        <v>9653054</v>
      </c>
      <c r="H27" s="62"/>
      <c r="I27" s="63"/>
      <c r="J27" s="63">
        <v>180882</v>
      </c>
      <c r="K27" s="61">
        <v>116137</v>
      </c>
      <c r="L27" s="61">
        <v>1486286</v>
      </c>
      <c r="O27" s="56">
        <v>33</v>
      </c>
      <c r="P27" s="61">
        <f t="shared" si="0"/>
        <v>252982.22564300001</v>
      </c>
      <c r="Q27" s="61">
        <f t="shared" si="1"/>
        <v>230674.74677199998</v>
      </c>
      <c r="R27" s="61">
        <f t="shared" si="4"/>
        <v>25617.590932499996</v>
      </c>
      <c r="S27" s="61">
        <f t="shared" si="5"/>
        <v>62620.326603399997</v>
      </c>
      <c r="T27" s="61">
        <f t="shared" si="6"/>
        <v>0</v>
      </c>
      <c r="U27" s="61">
        <f t="shared" si="7"/>
        <v>0</v>
      </c>
      <c r="V27" s="65">
        <f t="shared" si="2"/>
        <v>32486.407200000001</v>
      </c>
      <c r="W27" s="65">
        <f t="shared" si="3"/>
        <v>20858.2052</v>
      </c>
      <c r="X27" s="65">
        <f t="shared" si="8"/>
        <v>12669.993635599998</v>
      </c>
      <c r="Y27" s="61">
        <f t="shared" si="9"/>
        <v>637909.49598649982</v>
      </c>
      <c r="Z27" s="61">
        <f t="shared" si="10"/>
        <v>666.34586999410294</v>
      </c>
      <c r="AA27" s="61">
        <v>104.35179954458836</v>
      </c>
    </row>
    <row r="28" spans="1:27" x14ac:dyDescent="0.35">
      <c r="D28" s="61">
        <f>SUM(D4:D27)</f>
        <v>10175952433</v>
      </c>
      <c r="E28" s="61">
        <f t="shared" ref="E28:L28" si="11">SUM(E4:E27)</f>
        <v>30228001071</v>
      </c>
      <c r="F28" s="61">
        <f t="shared" si="11"/>
        <v>333279387</v>
      </c>
      <c r="G28" s="61">
        <f t="shared" si="11"/>
        <v>1749928295</v>
      </c>
      <c r="H28" s="62">
        <f t="shared" si="11"/>
        <v>2028658793</v>
      </c>
      <c r="I28" s="73">
        <f t="shared" si="11"/>
        <v>45198653</v>
      </c>
      <c r="J28" s="73">
        <f t="shared" si="11"/>
        <v>898864431</v>
      </c>
      <c r="K28" s="61">
        <f t="shared" si="11"/>
        <v>886048932</v>
      </c>
      <c r="L28" s="61">
        <f t="shared" si="11"/>
        <v>164503992</v>
      </c>
      <c r="P28" s="64">
        <f>SUM(P4:P27)</f>
        <v>6237858.841428997</v>
      </c>
      <c r="Q28" s="64">
        <f t="shared" ref="Q28:Y28" si="12">SUM(Q4:Q27)</f>
        <v>18529764.656522997</v>
      </c>
      <c r="R28" s="64">
        <f t="shared" si="12"/>
        <v>1942185.6277425</v>
      </c>
      <c r="S28" s="64">
        <f t="shared" si="12"/>
        <v>11351959.842494497</v>
      </c>
      <c r="T28" s="64">
        <f t="shared" si="12"/>
        <v>10121587.315914901</v>
      </c>
      <c r="U28" s="64">
        <f t="shared" si="12"/>
        <v>161078.95956139997</v>
      </c>
      <c r="V28" s="64">
        <f t="shared" si="12"/>
        <v>161436051.80760005</v>
      </c>
      <c r="W28" s="64">
        <f t="shared" si="12"/>
        <v>159134388.18720004</v>
      </c>
      <c r="X28" s="64">
        <f t="shared" si="12"/>
        <v>1402330.7302031999</v>
      </c>
      <c r="Y28" s="64">
        <f t="shared" si="12"/>
        <v>370317205.96866846</v>
      </c>
      <c r="Z28" s="74">
        <v>386825</v>
      </c>
      <c r="AA28" s="64">
        <f>SUM(AA4:AA27)</f>
        <v>339909</v>
      </c>
    </row>
    <row r="29" spans="1:27" x14ac:dyDescent="0.35">
      <c r="B29" s="56" t="s">
        <v>213</v>
      </c>
      <c r="D29" s="61">
        <v>10175862433</v>
      </c>
      <c r="E29" s="61">
        <v>30228001071</v>
      </c>
      <c r="F29" s="61">
        <v>333279397</v>
      </c>
      <c r="G29" s="61">
        <v>1750928295</v>
      </c>
      <c r="H29" s="62">
        <v>2028658793</v>
      </c>
      <c r="I29" s="63">
        <v>45198653</v>
      </c>
      <c r="J29" s="63">
        <v>898864431</v>
      </c>
      <c r="K29" s="61">
        <v>886048932</v>
      </c>
      <c r="L29" s="61">
        <v>164503992</v>
      </c>
    </row>
    <row r="30" spans="1:27" x14ac:dyDescent="0.35">
      <c r="E30" s="64">
        <f>E29/1000000</f>
        <v>30228.001070999999</v>
      </c>
      <c r="R30" s="56" t="s">
        <v>214</v>
      </c>
      <c r="S30" s="64">
        <f>P28+Q28</f>
        <v>24767623.497951992</v>
      </c>
    </row>
    <row r="31" spans="1:27" x14ac:dyDescent="0.35">
      <c r="D31" s="56" t="s">
        <v>170</v>
      </c>
      <c r="E31" s="61">
        <v>10175952433</v>
      </c>
      <c r="R31" s="56" t="s">
        <v>181</v>
      </c>
      <c r="S31" s="64">
        <f>R28</f>
        <v>1942185.6277425</v>
      </c>
    </row>
    <row r="32" spans="1:27" x14ac:dyDescent="0.35">
      <c r="D32" s="56" t="s">
        <v>171</v>
      </c>
      <c r="E32" s="61">
        <v>30228001071</v>
      </c>
      <c r="R32" s="56" t="s">
        <v>182</v>
      </c>
      <c r="S32" s="64">
        <f>S28</f>
        <v>11351959.842494497</v>
      </c>
    </row>
    <row r="33" spans="4:19" x14ac:dyDescent="0.35">
      <c r="D33" s="56" t="s">
        <v>172</v>
      </c>
      <c r="E33" s="61">
        <v>333279387</v>
      </c>
      <c r="R33" s="56" t="s">
        <v>183</v>
      </c>
      <c r="S33" s="64">
        <f>T28</f>
        <v>10121587.315914901</v>
      </c>
    </row>
    <row r="34" spans="4:19" x14ac:dyDescent="0.35">
      <c r="D34" s="56" t="s">
        <v>173</v>
      </c>
      <c r="E34" s="61">
        <v>1749928295</v>
      </c>
      <c r="R34" s="56" t="s">
        <v>184</v>
      </c>
      <c r="S34" s="64">
        <f>U28</f>
        <v>161078.95956139997</v>
      </c>
    </row>
    <row r="35" spans="4:19" x14ac:dyDescent="0.35">
      <c r="D35" s="56" t="s">
        <v>174</v>
      </c>
      <c r="E35" s="61">
        <v>2028658793</v>
      </c>
      <c r="F35" s="64"/>
      <c r="R35" s="56" t="s">
        <v>215</v>
      </c>
      <c r="S35" s="64">
        <f>V28+W28</f>
        <v>320570439.99480009</v>
      </c>
    </row>
    <row r="36" spans="4:19" x14ac:dyDescent="0.35">
      <c r="D36" s="56" t="s">
        <v>175</v>
      </c>
      <c r="E36" s="61">
        <v>45198653</v>
      </c>
      <c r="R36" s="56" t="s">
        <v>187</v>
      </c>
      <c r="S36" s="64">
        <f>X28</f>
        <v>1402330.7302031999</v>
      </c>
    </row>
    <row r="37" spans="4:19" x14ac:dyDescent="0.35">
      <c r="D37" s="56" t="s">
        <v>176</v>
      </c>
      <c r="E37" s="61">
        <v>898864431</v>
      </c>
    </row>
    <row r="38" spans="4:19" x14ac:dyDescent="0.35">
      <c r="D38" s="56" t="s">
        <v>177</v>
      </c>
      <c r="E38" s="61">
        <v>886048932</v>
      </c>
    </row>
    <row r="39" spans="4:19" x14ac:dyDescent="0.35">
      <c r="D39" s="56" t="s">
        <v>178</v>
      </c>
      <c r="E39" s="61">
        <v>164503992</v>
      </c>
    </row>
  </sheetData>
  <mergeCells count="2">
    <mergeCell ref="D1:L1"/>
    <mergeCell ref="O1:Z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workbookViewId="0"/>
    <sheetView workbookViewId="1"/>
  </sheetViews>
  <sheetFormatPr defaultColWidth="14.453125" defaultRowHeight="15" customHeight="1" x14ac:dyDescent="0.35"/>
  <cols>
    <col min="1" max="1" width="8.7265625" customWidth="1"/>
    <col min="2" max="2" width="26" customWidth="1"/>
    <col min="3" max="3" width="41.81640625" customWidth="1"/>
    <col min="4" max="6" width="12.26953125" customWidth="1"/>
    <col min="7" max="26" width="8.7265625" customWidth="1"/>
  </cols>
  <sheetData>
    <row r="1" spans="2:6" ht="14.5" x14ac:dyDescent="0.35">
      <c r="B1" s="1" t="s">
        <v>135</v>
      </c>
      <c r="C1" s="1" t="s">
        <v>136</v>
      </c>
      <c r="D1" s="1" t="s">
        <v>137</v>
      </c>
    </row>
    <row r="2" spans="2:6" ht="14.5" x14ac:dyDescent="0.35">
      <c r="B2" s="3" t="s">
        <v>78</v>
      </c>
      <c r="C2" s="29" t="s">
        <v>94</v>
      </c>
      <c r="D2" s="30"/>
      <c r="E2" s="30"/>
      <c r="F2" s="30"/>
    </row>
    <row r="3" spans="2:6" ht="14.5" x14ac:dyDescent="0.35">
      <c r="B3" s="3" t="s">
        <v>57</v>
      </c>
      <c r="C3" s="29" t="s">
        <v>112</v>
      </c>
      <c r="D3" s="30" t="s">
        <v>110</v>
      </c>
      <c r="E3" s="30"/>
      <c r="F3" s="30"/>
    </row>
    <row r="4" spans="2:6" ht="14.5" x14ac:dyDescent="0.35">
      <c r="B4" s="3" t="s">
        <v>52</v>
      </c>
      <c r="C4" s="29" t="s">
        <v>106</v>
      </c>
      <c r="D4" s="30"/>
      <c r="E4" s="30"/>
      <c r="F4" s="30"/>
    </row>
    <row r="5" spans="2:6" ht="14.5" x14ac:dyDescent="0.35">
      <c r="B5" s="3" t="s">
        <v>79</v>
      </c>
      <c r="C5" s="29" t="s">
        <v>79</v>
      </c>
      <c r="D5" s="30"/>
      <c r="E5" s="30"/>
      <c r="F5" s="30"/>
    </row>
    <row r="6" spans="2:6" ht="14.5" x14ac:dyDescent="0.35">
      <c r="B6" s="3" t="s">
        <v>80</v>
      </c>
      <c r="C6" s="29" t="s">
        <v>80</v>
      </c>
      <c r="D6" s="30"/>
      <c r="E6" s="30"/>
      <c r="F6" s="30"/>
    </row>
    <row r="7" spans="2:6" ht="14.5" x14ac:dyDescent="0.35">
      <c r="B7" s="3" t="s">
        <v>81</v>
      </c>
      <c r="C7" s="29" t="s">
        <v>81</v>
      </c>
      <c r="D7" s="30"/>
      <c r="E7" s="30"/>
      <c r="F7" s="30"/>
    </row>
    <row r="8" spans="2:6" ht="14.5" x14ac:dyDescent="0.35">
      <c r="B8" s="3" t="s">
        <v>37</v>
      </c>
      <c r="C8" s="29" t="s">
        <v>100</v>
      </c>
      <c r="D8" s="30"/>
      <c r="E8" s="30"/>
      <c r="F8" s="30"/>
    </row>
    <row r="9" spans="2:6" ht="14.5" x14ac:dyDescent="0.35">
      <c r="B9" s="3" t="s">
        <v>59</v>
      </c>
      <c r="C9" s="29" t="s">
        <v>59</v>
      </c>
      <c r="D9" s="30"/>
      <c r="E9" s="30"/>
      <c r="F9" s="30"/>
    </row>
    <row r="10" spans="2:6" ht="14.5" x14ac:dyDescent="0.35">
      <c r="B10" s="3" t="s">
        <v>61</v>
      </c>
      <c r="C10" s="29" t="s">
        <v>116</v>
      </c>
      <c r="D10" s="30" t="s">
        <v>118</v>
      </c>
      <c r="E10" s="30" t="s">
        <v>120</v>
      </c>
      <c r="F10" s="30" t="s">
        <v>122</v>
      </c>
    </row>
    <row r="11" spans="2:6" ht="14.5" x14ac:dyDescent="0.35">
      <c r="B11" s="3" t="s">
        <v>83</v>
      </c>
      <c r="C11" s="29" t="s">
        <v>83</v>
      </c>
      <c r="D11" s="30"/>
      <c r="E11" s="30"/>
      <c r="F11" s="30"/>
    </row>
    <row r="12" spans="2:6" ht="14.5" x14ac:dyDescent="0.35">
      <c r="B12" s="3" t="s">
        <v>54</v>
      </c>
      <c r="C12" s="29" t="s">
        <v>128</v>
      </c>
      <c r="D12" s="30" t="s">
        <v>108</v>
      </c>
      <c r="E12" s="30"/>
      <c r="F12" s="30"/>
    </row>
    <row r="13" spans="2:6" ht="14.5" x14ac:dyDescent="0.35">
      <c r="B13" s="3" t="s">
        <v>84</v>
      </c>
      <c r="C13" s="29" t="s">
        <v>84</v>
      </c>
      <c r="D13" s="30"/>
      <c r="E13" s="30"/>
      <c r="F13" s="30"/>
    </row>
    <row r="14" spans="2:6" ht="14.5" x14ac:dyDescent="0.35">
      <c r="B14" s="3" t="s">
        <v>85</v>
      </c>
      <c r="C14" s="29" t="s">
        <v>98</v>
      </c>
      <c r="D14" s="30"/>
      <c r="E14" s="30"/>
      <c r="F14" s="30"/>
    </row>
    <row r="15" spans="2:6" ht="14.5" x14ac:dyDescent="0.35">
      <c r="B15" s="3" t="s">
        <v>47</v>
      </c>
      <c r="C15" s="29" t="s">
        <v>47</v>
      </c>
      <c r="D15" s="30"/>
      <c r="E15" s="30"/>
      <c r="F15" s="30"/>
    </row>
    <row r="16" spans="2:6" ht="14.5" x14ac:dyDescent="0.35">
      <c r="B16" s="3" t="s">
        <v>50</v>
      </c>
      <c r="C16" s="29" t="s">
        <v>50</v>
      </c>
      <c r="D16" s="30"/>
      <c r="E16" s="30"/>
      <c r="F16" s="30"/>
    </row>
    <row r="17" spans="2:6" ht="14.5" x14ac:dyDescent="0.35">
      <c r="B17" s="3" t="s">
        <v>66</v>
      </c>
      <c r="C17" s="29" t="s">
        <v>124</v>
      </c>
      <c r="D17" s="30" t="s">
        <v>126</v>
      </c>
      <c r="E17" s="30"/>
      <c r="F17" s="30"/>
    </row>
    <row r="18" spans="2:6" ht="14.5" x14ac:dyDescent="0.35">
      <c r="B18" s="3" t="s">
        <v>41</v>
      </c>
      <c r="C18" s="29" t="s">
        <v>41</v>
      </c>
      <c r="D18" s="30"/>
      <c r="E18" s="30"/>
      <c r="F18" s="30"/>
    </row>
    <row r="19" spans="2:6" ht="14.5" x14ac:dyDescent="0.35">
      <c r="B19" s="3" t="s">
        <v>45</v>
      </c>
      <c r="C19" s="29" t="s">
        <v>45</v>
      </c>
      <c r="D19" s="30"/>
      <c r="E19" s="30"/>
      <c r="F19" s="30"/>
    </row>
    <row r="21" spans="2:6" ht="15.75" customHeight="1" x14ac:dyDescent="0.35"/>
    <row r="22" spans="2:6" ht="15.75" customHeight="1" x14ac:dyDescent="0.35"/>
    <row r="23" spans="2:6" ht="15.75" customHeight="1" x14ac:dyDescent="0.35"/>
    <row r="24" spans="2:6" ht="15.75" customHeight="1" x14ac:dyDescent="0.35"/>
    <row r="25" spans="2:6" ht="15.75" customHeight="1" x14ac:dyDescent="0.35"/>
    <row r="26" spans="2:6" ht="15.75" customHeight="1" x14ac:dyDescent="0.35"/>
    <row r="27" spans="2:6" ht="15.75" customHeight="1" x14ac:dyDescent="0.35"/>
    <row r="28" spans="2:6" ht="15.75" customHeight="1" x14ac:dyDescent="0.35"/>
    <row r="29" spans="2:6" ht="15.75" customHeight="1" x14ac:dyDescent="0.35"/>
    <row r="30" spans="2:6" ht="15.75" customHeight="1" x14ac:dyDescent="0.35"/>
    <row r="31" spans="2:6" ht="15.75" customHeight="1" x14ac:dyDescent="0.35"/>
    <row r="32" spans="2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  <sheetView tabSelected="1" workbookViewId="1"/>
  </sheetViews>
  <sheetFormatPr defaultColWidth="14.453125" defaultRowHeight="15" customHeight="1" x14ac:dyDescent="0.35"/>
  <cols>
    <col min="1" max="33" width="8.7265625" customWidth="1"/>
  </cols>
  <sheetData>
    <row r="1" spans="1:33" ht="14.5" x14ac:dyDescent="0.35">
      <c r="A1" s="3" t="s">
        <v>138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 ht="14.5" x14ac:dyDescent="0.35">
      <c r="A2" s="3" t="s">
        <v>93</v>
      </c>
      <c r="B2" s="3">
        <v>0</v>
      </c>
      <c r="C2" s="3">
        <v>0</v>
      </c>
      <c r="D2" s="3">
        <v>4.4329088675229326E-2</v>
      </c>
      <c r="E2" s="3">
        <v>4.2447432668423969E-2</v>
      </c>
      <c r="F2" s="3">
        <v>4.0719015020036428E-2</v>
      </c>
      <c r="G2" s="3">
        <v>3.9125848987454658E-2</v>
      </c>
      <c r="H2" s="3">
        <v>3.7652656822626446E-2</v>
      </c>
      <c r="I2" s="3">
        <v>3.6286378274134452E-2</v>
      </c>
      <c r="J2" s="3">
        <v>3.5015782350209974E-2</v>
      </c>
      <c r="K2" s="3">
        <v>3.3831157888924462E-2</v>
      </c>
      <c r="L2" s="3">
        <v>3.2724064883088905E-2</v>
      </c>
      <c r="M2" s="3">
        <v>3.1687133084086196E-2</v>
      </c>
      <c r="N2" s="3">
        <v>3.0713897719516856E-2</v>
      </c>
      <c r="O2" s="3">
        <v>2.9798664583333748E-2</v>
      </c>
      <c r="P2" s="3">
        <v>2.8936398548723308E-2</v>
      </c>
      <c r="Q2" s="3">
        <v>2.8122630892965812E-2</v>
      </c>
      <c r="R2" s="3">
        <v>2.7353381832036058E-2</v>
      </c>
      <c r="S2" s="3">
        <v>2.6625095430406975E-2</v>
      </c>
      <c r="T2" s="3">
        <v>2.5934584639434075E-2</v>
      </c>
      <c r="U2" s="3">
        <v>2.5278984671862695E-2</v>
      </c>
      <c r="V2" s="3">
        <v>2.4655713273943097E-2</v>
      </c>
      <c r="W2" s="3">
        <v>2.4062436733171527E-2</v>
      </c>
      <c r="X2" s="3">
        <v>2.3497040678430045E-2</v>
      </c>
      <c r="Y2" s="3">
        <v>2.2957604902164561E-2</v>
      </c>
      <c r="Z2" s="3">
        <v>2.2442381572954723E-2</v>
      </c>
      <c r="AA2" s="3">
        <v>2.194977631739323E-2</v>
      </c>
      <c r="AB2" s="3">
        <v>2.147833174002883E-2</v>
      </c>
      <c r="AC2" s="3">
        <v>2.1026713022332784E-2</v>
      </c>
      <c r="AD2" s="3">
        <v>2.0593695301170899E-2</v>
      </c>
      <c r="AE2" s="3">
        <v>2.0178152575289751E-2</v>
      </c>
      <c r="AF2" s="3">
        <v>1.9779047928396597E-2</v>
      </c>
      <c r="AG2" s="3">
        <v>1.9395424889912298E-2</v>
      </c>
    </row>
    <row r="3" spans="1:33" ht="14.5" x14ac:dyDescent="0.35">
      <c r="A3" s="3" t="s">
        <v>95</v>
      </c>
      <c r="B3" s="3">
        <v>0</v>
      </c>
      <c r="C3" s="3">
        <v>0</v>
      </c>
      <c r="D3" s="3">
        <v>4.446922130886221E-2</v>
      </c>
      <c r="E3" s="3">
        <v>4.257590401098825E-2</v>
      </c>
      <c r="F3" s="3">
        <v>4.0837222352037621E-2</v>
      </c>
      <c r="G3" s="3">
        <v>3.9234974955805066E-2</v>
      </c>
      <c r="H3" s="3">
        <v>3.7753709123829159E-2</v>
      </c>
      <c r="I3" s="3">
        <v>3.6380220848083164E-2</v>
      </c>
      <c r="J3" s="3">
        <v>3.5103160130072766E-2</v>
      </c>
      <c r="K3" s="3">
        <v>3.3912716608530034E-2</v>
      </c>
      <c r="L3" s="3">
        <v>3.2800367055895813E-2</v>
      </c>
      <c r="M3" s="3">
        <v>3.1758670990209514E-2</v>
      </c>
      <c r="N3" s="3">
        <v>3.078110403447434E-2</v>
      </c>
      <c r="O3" s="3">
        <v>2.9861921133387506E-2</v>
      </c>
      <c r="P3" s="3">
        <v>2.899604356721355E-2</v>
      </c>
      <c r="Q3" s="3">
        <v>2.8178965068401063E-2</v>
      </c>
      <c r="R3" s="3">
        <v>2.7406673376688145E-2</v>
      </c>
      <c r="S3" s="3">
        <v>2.6675584349285401E-2</v>
      </c>
      <c r="T3" s="3">
        <v>2.5982486343241438E-2</v>
      </c>
      <c r="U3" s="3">
        <v>2.5324493048451448E-2</v>
      </c>
      <c r="V3" s="3">
        <v>2.4699003310811967E-2</v>
      </c>
      <c r="W3" s="3">
        <v>2.4103666765558102E-2</v>
      </c>
      <c r="X3" s="3">
        <v>2.3536354324063209E-2</v>
      </c>
      <c r="Y3" s="3">
        <v>2.299513273233781E-2</v>
      </c>
      <c r="Z3" s="3">
        <v>2.2478242561064492E-2</v>
      </c>
      <c r="AA3" s="3">
        <v>2.1984079098596742E-2</v>
      </c>
      <c r="AB3" s="3">
        <v>2.1511175710285699E-2</v>
      </c>
      <c r="AC3" s="3">
        <v>2.1058189300103197E-2</v>
      </c>
      <c r="AD3" s="3">
        <v>2.0623887571525334E-2</v>
      </c>
      <c r="AE3" s="3">
        <v>2.0207137832713915E-2</v>
      </c>
      <c r="AF3" s="3">
        <v>1.9806897132322684E-2</v>
      </c>
      <c r="AG3" s="3">
        <v>1.9422203544637934E-2</v>
      </c>
    </row>
    <row r="4" spans="1:33" ht="14.5" x14ac:dyDescent="0.35">
      <c r="A4" s="3" t="s">
        <v>96</v>
      </c>
      <c r="B4" s="3">
        <v>0</v>
      </c>
      <c r="C4" s="3">
        <v>0</v>
      </c>
      <c r="D4" s="3">
        <v>4.446922130886221E-2</v>
      </c>
      <c r="E4" s="3">
        <v>4.257590401098825E-2</v>
      </c>
      <c r="F4" s="3">
        <v>4.0837222352037621E-2</v>
      </c>
      <c r="G4" s="3">
        <v>3.9234974955805066E-2</v>
      </c>
      <c r="H4" s="3">
        <v>3.7753709123829159E-2</v>
      </c>
      <c r="I4" s="3">
        <v>3.6380220848083164E-2</v>
      </c>
      <c r="J4" s="3">
        <v>3.5103160130072766E-2</v>
      </c>
      <c r="K4" s="3">
        <v>3.3912716608530034E-2</v>
      </c>
      <c r="L4" s="3">
        <v>3.2800367055895813E-2</v>
      </c>
      <c r="M4" s="3">
        <v>3.1758670990209514E-2</v>
      </c>
      <c r="N4" s="3">
        <v>3.078110403447434E-2</v>
      </c>
      <c r="O4" s="3">
        <v>2.9861921133387506E-2</v>
      </c>
      <c r="P4" s="3">
        <v>2.899604356721355E-2</v>
      </c>
      <c r="Q4" s="3">
        <v>2.8178965068401063E-2</v>
      </c>
      <c r="R4" s="3">
        <v>2.7406673376688145E-2</v>
      </c>
      <c r="S4" s="3">
        <v>2.6675584349285401E-2</v>
      </c>
      <c r="T4" s="3">
        <v>2.5982486343241438E-2</v>
      </c>
      <c r="U4" s="3">
        <v>2.5324493048451448E-2</v>
      </c>
      <c r="V4" s="3">
        <v>2.4699003310811967E-2</v>
      </c>
      <c r="W4" s="3">
        <v>2.4103666765558102E-2</v>
      </c>
      <c r="X4" s="3">
        <v>2.3536354324063209E-2</v>
      </c>
      <c r="Y4" s="3">
        <v>2.299513273233781E-2</v>
      </c>
      <c r="Z4" s="3">
        <v>2.2478242561064492E-2</v>
      </c>
      <c r="AA4" s="3">
        <v>2.1984079098596742E-2</v>
      </c>
      <c r="AB4" s="3">
        <v>2.1511175710285699E-2</v>
      </c>
      <c r="AC4" s="3">
        <v>2.1058189300103197E-2</v>
      </c>
      <c r="AD4" s="3">
        <v>2.0623887571525334E-2</v>
      </c>
      <c r="AE4" s="3">
        <v>2.0207137832713915E-2</v>
      </c>
      <c r="AF4" s="3">
        <v>1.9806897132322684E-2</v>
      </c>
      <c r="AG4" s="3">
        <v>1.9422203544637934E-2</v>
      </c>
    </row>
    <row r="5" spans="1:33" ht="14.5" x14ac:dyDescent="0.35">
      <c r="A5" s="3" t="s">
        <v>97</v>
      </c>
      <c r="B5" s="3">
        <v>0</v>
      </c>
      <c r="C5" s="3">
        <v>0</v>
      </c>
      <c r="D5" s="3">
        <v>4.4166654695644722E-2</v>
      </c>
      <c r="E5" s="3">
        <v>4.2298472659528186E-2</v>
      </c>
      <c r="F5" s="3">
        <v>4.0581919449242776E-2</v>
      </c>
      <c r="G5" s="3">
        <v>3.8999254831106327E-2</v>
      </c>
      <c r="H5" s="3">
        <v>3.7535402118682948E-2</v>
      </c>
      <c r="I5" s="3">
        <v>3.6177466370827298E-2</v>
      </c>
      <c r="J5" s="3">
        <v>3.4914353520473035E-2</v>
      </c>
      <c r="K5" s="3">
        <v>3.3736466599108041E-2</v>
      </c>
      <c r="L5" s="3">
        <v>3.2635461444150964E-2</v>
      </c>
      <c r="M5" s="3">
        <v>3.1604048730325962E-2</v>
      </c>
      <c r="N5" s="3">
        <v>3.0635832390567511E-2</v>
      </c>
      <c r="O5" s="3">
        <v>2.9725176854661209E-2</v>
      </c>
      <c r="P5" s="3">
        <v>2.8867097282660147E-2</v>
      </c>
      <c r="Q5" s="3">
        <v>2.8057168276545152E-2</v>
      </c>
      <c r="R5" s="3">
        <v>2.7291447540387648E-2</v>
      </c>
      <c r="S5" s="3">
        <v>2.6566411708903927E-2</v>
      </c>
      <c r="T5" s="3">
        <v>2.5878902140070374E-2</v>
      </c>
      <c r="U5" s="3">
        <v>2.5226078912521391E-2</v>
      </c>
      <c r="V5" s="3">
        <v>2.4605381614247676E-2</v>
      </c>
      <c r="W5" s="3">
        <v>2.4014495781275649E-2</v>
      </c>
      <c r="X5" s="3">
        <v>2.3451324058594351E-2</v>
      </c>
      <c r="Y5" s="3">
        <v>2.291396132608093E-2</v>
      </c>
      <c r="Z5" s="3">
        <v>2.240067316744394E-2</v>
      </c>
      <c r="AA5" s="3">
        <v>2.1909877169823875E-2</v>
      </c>
      <c r="AB5" s="3">
        <v>2.144012662887965E-2</v>
      </c>
      <c r="AC5" s="3">
        <v>2.0990096306114484E-2</v>
      </c>
      <c r="AD5" s="3">
        <v>2.0558569943102265E-2</v>
      </c>
      <c r="AE5" s="3">
        <v>2.0144429284689108E-2</v>
      </c>
      <c r="AF5" s="3">
        <v>1.9746644402904887E-2</v>
      </c>
      <c r="AG5" s="3">
        <v>1.9364265144963724E-2</v>
      </c>
    </row>
    <row r="6" spans="1:33" ht="14.5" x14ac:dyDescent="0.35">
      <c r="A6" s="3" t="s">
        <v>139</v>
      </c>
      <c r="B6" s="3">
        <v>0</v>
      </c>
      <c r="C6" s="3">
        <v>0</v>
      </c>
      <c r="D6" s="3">
        <v>4.6815030817588962E-2</v>
      </c>
      <c r="E6" s="3">
        <v>4.4721397228147594E-2</v>
      </c>
      <c r="F6" s="3">
        <v>4.2807008018421674E-2</v>
      </c>
      <c r="G6" s="3">
        <v>4.1049789356279114E-2</v>
      </c>
      <c r="H6" s="3">
        <v>3.9431148995920519E-2</v>
      </c>
      <c r="I6" s="3">
        <v>3.7935315902379203E-2</v>
      </c>
      <c r="J6" s="3">
        <v>3.6548824691822031E-2</v>
      </c>
      <c r="K6" s="3">
        <v>3.5260109144099813E-2</v>
      </c>
      <c r="L6" s="3">
        <v>3.4059178782857837E-2</v>
      </c>
      <c r="M6" s="3">
        <v>3.2937359371402963E-2</v>
      </c>
      <c r="N6" s="3">
        <v>3.1887083057424194E-2</v>
      </c>
      <c r="O6" s="3">
        <v>3.0901717427205828E-2</v>
      </c>
      <c r="P6" s="3">
        <v>2.9975425304689943E-2</v>
      </c>
      <c r="Q6" s="3">
        <v>2.9103049032274605E-2</v>
      </c>
      <c r="R6" s="3">
        <v>2.8280014386938116E-2</v>
      </c>
      <c r="S6" s="3">
        <v>2.7502250351338211E-2</v>
      </c>
      <c r="T6" s="3">
        <v>2.676612176949042E-2</v>
      </c>
      <c r="U6" s="3">
        <v>2.6068372535863069E-2</v>
      </c>
      <c r="V6" s="3">
        <v>2.5406077444368288E-2</v>
      </c>
      <c r="W6" s="3">
        <v>2.4776601195593013E-2</v>
      </c>
      <c r="X6" s="3">
        <v>2.4177563350566846E-2</v>
      </c>
      <c r="Y6" s="3">
        <v>2.3606808248630887E-2</v>
      </c>
      <c r="Z6" s="3">
        <v>2.3062379087756591E-2</v>
      </c>
      <c r="AA6" s="3">
        <v>2.2542495510697404E-2</v>
      </c>
      <c r="AB6" s="3">
        <v>2.2045534155955844E-2</v>
      </c>
      <c r="AC6" s="3">
        <v>2.1570011725712285E-2</v>
      </c>
      <c r="AD6" s="3">
        <v>2.1114570198944627E-2</v>
      </c>
      <c r="AE6" s="3">
        <v>2.0677963879042537E-2</v>
      </c>
      <c r="AF6" s="3">
        <v>2.0259048015945035E-2</v>
      </c>
      <c r="AG6" s="3">
        <v>1.9856768783720651E-2</v>
      </c>
    </row>
    <row r="7" spans="1:33" ht="14.5" x14ac:dyDescent="0.35">
      <c r="A7" s="3" t="s">
        <v>99</v>
      </c>
      <c r="B7" s="3">
        <v>0</v>
      </c>
      <c r="C7" s="3">
        <v>0</v>
      </c>
      <c r="D7" s="3">
        <v>4.487159854570491E-2</v>
      </c>
      <c r="E7" s="3">
        <v>4.2944605450219581E-2</v>
      </c>
      <c r="F7" s="3">
        <v>4.1176305266663472E-2</v>
      </c>
      <c r="G7" s="3">
        <v>3.9547870094985976E-2</v>
      </c>
      <c r="H7" s="3">
        <v>3.8043337139801355E-2</v>
      </c>
      <c r="I7" s="3">
        <v>3.6649083693003626E-2</v>
      </c>
      <c r="J7" s="3">
        <v>3.5353413483416529E-2</v>
      </c>
      <c r="K7" s="3">
        <v>3.4146227774007838E-2</v>
      </c>
      <c r="L7" s="3">
        <v>3.3018761618965713E-2</v>
      </c>
      <c r="M7" s="3">
        <v>3.1963370701242749E-2</v>
      </c>
      <c r="N7" s="3">
        <v>3.0973357784514099E-2</v>
      </c>
      <c r="O7" s="3">
        <v>3.0042830448183035E-2</v>
      </c>
      <c r="P7" s="3">
        <v>2.9166583718767371E-2</v>
      </c>
      <c r="Q7" s="3">
        <v>2.8340002658621983E-2</v>
      </c>
      <c r="R7" s="3">
        <v>2.7558981062066352E-2</v>
      </c>
      <c r="S7" s="3">
        <v>2.6819853234684287E-2</v>
      </c>
      <c r="T7" s="3">
        <v>2.6119336464129009E-2</v>
      </c>
      <c r="U7" s="3">
        <v>2.5454482277015435E-2</v>
      </c>
      <c r="V7" s="3">
        <v>2.4822634955472538E-2</v>
      </c>
      <c r="W7" s="3">
        <v>2.4221396082396571E-2</v>
      </c>
      <c r="X7" s="3">
        <v>2.3648594117495345E-2</v>
      </c>
      <c r="Y7" s="3">
        <v>2.310225819035408E-2</v>
      </c>
      <c r="Z7" s="3">
        <v>2.2580595444307749E-2</v>
      </c>
      <c r="AA7" s="3">
        <v>2.2081971381919835E-2</v>
      </c>
      <c r="AB7" s="3">
        <v>2.1604892758321143E-2</v>
      </c>
      <c r="AC7" s="3">
        <v>2.1147992645159375E-2</v>
      </c>
      <c r="AD7" s="3">
        <v>2.0710017350557792E-2</v>
      </c>
      <c r="AE7" s="3">
        <v>2.0289814931291145E-2</v>
      </c>
      <c r="AF7" s="3">
        <v>1.988632507583888E-2</v>
      </c>
      <c r="AG7" s="3">
        <v>1.9498570170906185E-2</v>
      </c>
    </row>
    <row r="8" spans="1:33" ht="14.5" x14ac:dyDescent="0.35">
      <c r="A8" s="3" t="s">
        <v>101</v>
      </c>
      <c r="B8" s="3">
        <v>0</v>
      </c>
      <c r="C8" s="3">
        <v>0</v>
      </c>
      <c r="D8" s="3">
        <v>4.3822254480991835E-2</v>
      </c>
      <c r="E8" s="3">
        <v>4.1982487241370693E-2</v>
      </c>
      <c r="F8" s="3">
        <v>4.0290972022493918E-2</v>
      </c>
      <c r="G8" s="3">
        <v>3.8730483207162492E-2</v>
      </c>
      <c r="H8" s="3">
        <v>3.7286364300768857E-2</v>
      </c>
      <c r="I8" s="3">
        <v>3.5946066181929866E-2</v>
      </c>
      <c r="J8" s="3">
        <v>3.4698781486194791E-2</v>
      </c>
      <c r="K8" s="3">
        <v>3.3535152555551465E-2</v>
      </c>
      <c r="L8" s="3">
        <v>3.2447036245107898E-2</v>
      </c>
      <c r="M8" s="3">
        <v>3.1427313078561461E-2</v>
      </c>
      <c r="N8" s="3">
        <v>3.0469731293772433E-2</v>
      </c>
      <c r="O8" s="3">
        <v>2.9568778556461423E-2</v>
      </c>
      <c r="P8" s="3">
        <v>2.8719575779997421E-2</v>
      </c>
      <c r="Q8" s="3">
        <v>2.7917788730929535E-2</v>
      </c>
      <c r="R8" s="3">
        <v>2.7159554039226461E-2</v>
      </c>
      <c r="S8" s="3">
        <v>2.6441416946795668E-2</v>
      </c>
      <c r="T8" s="3">
        <v>2.5760278677615194E-2</v>
      </c>
      <c r="U8" s="3">
        <v>2.5113351738307421E-2</v>
      </c>
      <c r="V8" s="3">
        <v>2.4498121788886509E-2</v>
      </c>
      <c r="W8" s="3">
        <v>2.3912314984158869E-2</v>
      </c>
      <c r="X8" s="3">
        <v>2.335386989122093E-2</v>
      </c>
      <c r="Y8" s="3">
        <v>2.2820913252327241E-2</v>
      </c>
      <c r="Z8" s="3">
        <v>2.2311738992268203E-2</v>
      </c>
      <c r="AA8" s="3">
        <v>2.1824789974797199E-2</v>
      </c>
      <c r="AB8" s="3">
        <v>2.1358642096885802E-2</v>
      </c>
      <c r="AC8" s="3">
        <v>2.0911990378850418E-2</v>
      </c>
      <c r="AD8" s="3">
        <v>2.048363676391236E-2</v>
      </c>
      <c r="AE8" s="3">
        <v>2.0072479387200925E-2</v>
      </c>
      <c r="AF8" s="3">
        <v>1.9677503111601716E-2</v>
      </c>
      <c r="AG8" s="3">
        <v>1.9297771159555756E-2</v>
      </c>
    </row>
    <row r="9" spans="1:33" ht="14.5" x14ac:dyDescent="0.35">
      <c r="A9" s="3" t="s">
        <v>102</v>
      </c>
      <c r="B9" s="3">
        <v>0</v>
      </c>
      <c r="C9" s="3">
        <v>0</v>
      </c>
      <c r="D9" s="3">
        <v>4.4912277109221084E-2</v>
      </c>
      <c r="E9" s="3">
        <v>4.2981863734494474E-2</v>
      </c>
      <c r="F9" s="3">
        <v>4.1210557181316235E-2</v>
      </c>
      <c r="G9" s="3">
        <v>3.9579465360845965E-2</v>
      </c>
      <c r="H9" s="3">
        <v>3.8072573266073884E-2</v>
      </c>
      <c r="I9" s="3">
        <v>3.6676215369293788E-2</v>
      </c>
      <c r="J9" s="3">
        <v>3.5378660015112473E-2</v>
      </c>
      <c r="K9" s="3">
        <v>3.4169779020350358E-2</v>
      </c>
      <c r="L9" s="3">
        <v>3.3040782774302335E-2</v>
      </c>
      <c r="M9" s="3">
        <v>3.1984006174044795E-2</v>
      </c>
      <c r="N9" s="3">
        <v>3.0992734366717855E-2</v>
      </c>
      <c r="O9" s="3">
        <v>3.0061059921771962E-2</v>
      </c>
      <c r="P9" s="3">
        <v>2.9183765012981974E-2</v>
      </c>
      <c r="Q9" s="3">
        <v>2.8356223645449673E-2</v>
      </c>
      <c r="R9" s="3">
        <v>2.7574320058993358E-2</v>
      </c>
      <c r="S9" s="3">
        <v>2.6834380268867374E-2</v>
      </c>
      <c r="T9" s="3">
        <v>2.6133114341037478E-2</v>
      </c>
      <c r="U9" s="3">
        <v>2.5467567487881478E-2</v>
      </c>
      <c r="V9" s="3">
        <v>2.4835078451361521E-2</v>
      </c>
      <c r="W9" s="3">
        <v>2.4233243937047223E-2</v>
      </c>
      <c r="X9" s="3">
        <v>2.3659888097269439E-2</v>
      </c>
      <c r="Y9" s="3">
        <v>2.3113036246092331E-2</v>
      </c>
      <c r="Z9" s="3">
        <v>2.2590892137297692E-2</v>
      </c>
      <c r="AA9" s="3">
        <v>2.2091818253998679E-2</v>
      </c>
      <c r="AB9" s="3">
        <v>2.1614318654603181E-2</v>
      </c>
      <c r="AC9" s="3">
        <v>2.1157023996161189E-2</v>
      </c>
      <c r="AD9" s="3">
        <v>2.0718678419673169E-2</v>
      </c>
      <c r="AE9" s="3">
        <v>2.0298128032442016E-2</v>
      </c>
      <c r="AF9" s="3">
        <v>1.9894310765408565E-2</v>
      </c>
      <c r="AG9" s="3">
        <v>1.9506247417424776E-2</v>
      </c>
    </row>
    <row r="10" spans="1:33" ht="14.5" x14ac:dyDescent="0.35">
      <c r="A10" s="3" t="s">
        <v>103</v>
      </c>
      <c r="B10" s="3">
        <v>0</v>
      </c>
      <c r="C10" s="3">
        <v>0</v>
      </c>
      <c r="D10" s="3">
        <v>4.5412947283167922E-2</v>
      </c>
      <c r="E10" s="3">
        <v>4.34401997805774E-2</v>
      </c>
      <c r="F10" s="3">
        <v>4.1631709981748713E-2</v>
      </c>
      <c r="G10" s="3">
        <v>3.9967782838022638E-2</v>
      </c>
      <c r="H10" s="3">
        <v>3.8431750961520912E-2</v>
      </c>
      <c r="I10" s="3">
        <v>3.7009414365385872E-2</v>
      </c>
      <c r="J10" s="3">
        <v>3.5688600173446217E-2</v>
      </c>
      <c r="K10" s="3">
        <v>3.4458813360955666E-2</v>
      </c>
      <c r="L10" s="3">
        <v>3.33109573004753E-2</v>
      </c>
      <c r="M10" s="3">
        <v>3.2237108360380767E-2</v>
      </c>
      <c r="N10" s="3">
        <v>3.1230332739719674E-2</v>
      </c>
      <c r="O10" s="3">
        <v>3.0284536585302852E-2</v>
      </c>
      <c r="P10" s="3">
        <v>2.9394342543143999E-2</v>
      </c>
      <c r="Q10" s="3">
        <v>2.8554987460417312E-2</v>
      </c>
      <c r="R10" s="3">
        <v>2.7762237127381316E-2</v>
      </c>
      <c r="S10" s="3">
        <v>2.701231483749408E-2</v>
      </c>
      <c r="T10" s="3">
        <v>2.6301841221610164E-2</v>
      </c>
      <c r="U10" s="3">
        <v>2.5627783333518884E-2</v>
      </c>
      <c r="V10" s="3">
        <v>2.4987411368883106E-2</v>
      </c>
      <c r="W10" s="3">
        <v>2.4378261714953275E-2</v>
      </c>
      <c r="X10" s="3">
        <v>2.3798105276217747E-2</v>
      </c>
      <c r="Y10" s="3">
        <v>2.3244920217730978E-2</v>
      </c>
      <c r="Z10" s="3">
        <v>2.2716868423627072E-2</v>
      </c>
      <c r="AA10" s="3">
        <v>2.2212275092958492E-2</v>
      </c>
      <c r="AB10" s="3">
        <v>2.1729610995848334E-2</v>
      </c>
      <c r="AC10" s="3">
        <v>2.1267476993907571E-2</v>
      </c>
      <c r="AD10" s="3">
        <v>2.0824590494661885E-2</v>
      </c>
      <c r="AE10" s="3">
        <v>2.0399773564000804E-2</v>
      </c>
      <c r="AF10" s="3">
        <v>1.9991942464618065E-2</v>
      </c>
      <c r="AG10" s="3">
        <v>1.9600098424618888E-2</v>
      </c>
    </row>
    <row r="11" spans="1:33" ht="14.5" x14ac:dyDescent="0.35">
      <c r="A11" s="3" t="s">
        <v>104</v>
      </c>
      <c r="B11" s="3">
        <v>0</v>
      </c>
      <c r="C11" s="3">
        <v>0</v>
      </c>
      <c r="D11" s="3">
        <v>4.5048755828185412E-2</v>
      </c>
      <c r="E11" s="3">
        <v>4.3106846046146778E-2</v>
      </c>
      <c r="F11" s="3">
        <v>4.1325436804029066E-2</v>
      </c>
      <c r="G11" s="3">
        <v>3.9685419508120809E-2</v>
      </c>
      <c r="H11" s="3">
        <v>3.8170603110791089E-2</v>
      </c>
      <c r="I11" s="3">
        <v>3.6767177760958863E-2</v>
      </c>
      <c r="J11" s="3">
        <v>3.546329257874159E-2</v>
      </c>
      <c r="K11" s="3">
        <v>3.4248720194039219E-2</v>
      </c>
      <c r="L11" s="3">
        <v>3.3114587937442097E-2</v>
      </c>
      <c r="M11" s="3">
        <v>3.2053160727834457E-2</v>
      </c>
      <c r="N11" s="3">
        <v>3.1057664418412328E-2</v>
      </c>
      <c r="O11" s="3">
        <v>3.0122141069499724E-2</v>
      </c>
      <c r="P11" s="3">
        <v>2.9241329613824023E-2</v>
      </c>
      <c r="Q11" s="3">
        <v>2.8410566863637507E-2</v>
      </c>
      <c r="R11" s="3">
        <v>2.7625704926674096E-2</v>
      </c>
      <c r="S11" s="3">
        <v>2.6883041942430429E-2</v>
      </c>
      <c r="T11" s="3">
        <v>2.61792636984144E-2</v>
      </c>
      <c r="U11" s="3">
        <v>2.5511394182788975E-2</v>
      </c>
      <c r="V11" s="3">
        <v>2.4876753517798472E-2</v>
      </c>
      <c r="W11" s="3">
        <v>2.427292201957049E-2</v>
      </c>
      <c r="X11" s="3">
        <v>2.3697709368028508E-2</v>
      </c>
      <c r="Y11" s="3">
        <v>2.3149128059168224E-2</v>
      </c>
      <c r="Z11" s="3">
        <v>2.262537046097211E-2</v>
      </c>
      <c r="AA11" s="3">
        <v>2.2124788915399141E-2</v>
      </c>
      <c r="AB11" s="3">
        <v>2.1645878424363163E-2</v>
      </c>
      <c r="AC11" s="3">
        <v>2.1187261536996516E-2</v>
      </c>
      <c r="AD11" s="3">
        <v>2.0747675117979068E-2</v>
      </c>
      <c r="AE11" s="3">
        <v>2.0325958729799753E-2</v>
      </c>
      <c r="AF11" s="3">
        <v>1.9921044403401703E-2</v>
      </c>
      <c r="AG11" s="3">
        <v>1.9531947607813828E-2</v>
      </c>
    </row>
    <row r="12" spans="1:33" ht="14.5" x14ac:dyDescent="0.35">
      <c r="A12" s="3" t="s">
        <v>105</v>
      </c>
      <c r="B12" s="3">
        <v>0</v>
      </c>
      <c r="C12" s="3">
        <v>0</v>
      </c>
      <c r="D12" s="3">
        <v>4.4912275585269716E-2</v>
      </c>
      <c r="E12" s="3">
        <v>4.2981862338762583E-2</v>
      </c>
      <c r="F12" s="3">
        <v>4.1210555898240533E-2</v>
      </c>
      <c r="G12" s="3">
        <v>3.957946417732075E-2</v>
      </c>
      <c r="H12" s="3">
        <v>3.8072572170959003E-2</v>
      </c>
      <c r="I12" s="3">
        <v>3.6676214353045133E-2</v>
      </c>
      <c r="J12" s="3">
        <v>3.5378659069473878E-2</v>
      </c>
      <c r="K12" s="3">
        <v>3.4169778138256307E-2</v>
      </c>
      <c r="L12" s="3">
        <v>3.3040781949526483E-2</v>
      </c>
      <c r="M12" s="3">
        <v>3.1984005401179294E-2</v>
      </c>
      <c r="N12" s="3">
        <v>3.0992733641021442E-2</v>
      </c>
      <c r="O12" s="3">
        <v>3.0061059239045288E-2</v>
      </c>
      <c r="P12" s="3">
        <v>2.9183764369527632E-2</v>
      </c>
      <c r="Q12" s="3">
        <v>2.8356223037977524E-2</v>
      </c>
      <c r="R12" s="3">
        <v>2.7574319484541115E-2</v>
      </c>
      <c r="S12" s="3">
        <v>2.6834379724850567E-2</v>
      </c>
      <c r="T12" s="3">
        <v>2.613311382507574E-2</v>
      </c>
      <c r="U12" s="3">
        <v>2.5467566997861537E-2</v>
      </c>
      <c r="V12" s="3">
        <v>2.4835077985382745E-2</v>
      </c>
      <c r="W12" s="3">
        <v>2.423324349338574E-2</v>
      </c>
      <c r="X12" s="3">
        <v>2.3659887674336858E-2</v>
      </c>
      <c r="Y12" s="3">
        <v>2.3113035842500643E-2</v>
      </c>
      <c r="Z12" s="3">
        <v>2.2590891751728879E-2</v>
      </c>
      <c r="AA12" s="3">
        <v>2.2091817885273941E-2</v>
      </c>
      <c r="AB12" s="3">
        <v>2.1614318301649154E-2</v>
      </c>
      <c r="AC12" s="3">
        <v>2.115702365798984E-2</v>
      </c>
      <c r="AD12" s="3">
        <v>2.0718678095354954E-2</v>
      </c>
      <c r="AE12" s="3">
        <v>2.0298127721170615E-2</v>
      </c>
      <c r="AF12" s="3">
        <v>1.9894310466399025E-2</v>
      </c>
      <c r="AG12" s="3">
        <v>1.9506247129952803E-2</v>
      </c>
    </row>
    <row r="13" spans="1:33" ht="14.5" x14ac:dyDescent="0.35">
      <c r="A13" s="3" t="s">
        <v>140</v>
      </c>
      <c r="B13" s="3">
        <v>0</v>
      </c>
      <c r="C13" s="3">
        <v>0</v>
      </c>
      <c r="D13" s="3">
        <v>3.7377487786768991E-2</v>
      </c>
      <c r="E13" s="3">
        <v>3.6030748909447192E-2</v>
      </c>
      <c r="F13" s="3">
        <v>3.4777682947512989E-2</v>
      </c>
      <c r="G13" s="3">
        <v>3.3608845185432029E-2</v>
      </c>
      <c r="H13" s="3">
        <v>3.2516019325853206E-2</v>
      </c>
      <c r="I13" s="3">
        <v>3.149202406282553E-2</v>
      </c>
      <c r="J13" s="3">
        <v>3.0530555087354059E-2</v>
      </c>
      <c r="K13" s="3">
        <v>2.9626055177737958E-2</v>
      </c>
      <c r="L13" s="3">
        <v>2.8773606717455533E-2</v>
      </c>
      <c r="M13" s="3">
        <v>2.7968842250205562E-2</v>
      </c>
      <c r="N13" s="3">
        <v>2.7207869636389312E-2</v>
      </c>
      <c r="O13" s="3">
        <v>2.6487209104046762E-2</v>
      </c>
      <c r="P13" s="3">
        <v>2.5803740045794978E-2</v>
      </c>
      <c r="Q13" s="3">
        <v>2.51546558454111E-2</v>
      </c>
      <c r="R13" s="3">
        <v>2.4537425355266897E-2</v>
      </c>
      <c r="S13" s="3">
        <v>2.3949759909224818E-2</v>
      </c>
      <c r="T13" s="3">
        <v>2.3389584964931376E-2</v>
      </c>
      <c r="U13" s="3">
        <v>2.2855015634871474E-2</v>
      </c>
      <c r="V13" s="3">
        <v>2.2344335497713808E-2</v>
      </c>
      <c r="W13" s="3">
        <v>2.1855978188446888E-2</v>
      </c>
      <c r="X13" s="3">
        <v>2.1388511350872556E-2</v>
      </c>
      <c r="Y13" s="3">
        <v>2.0940622606557855E-2</v>
      </c>
      <c r="Z13" s="3">
        <v>2.0511107250390837E-2</v>
      </c>
      <c r="AA13" s="3">
        <v>2.0098857430027307E-2</v>
      </c>
      <c r="AB13" s="3">
        <v>1.9702852604569037E-2</v>
      </c>
      <c r="AC13" s="3">
        <v>1.9322151109254494E-2</v>
      </c>
      <c r="AD13" s="3">
        <v>1.8955882679713355E-2</v>
      </c>
      <c r="AE13" s="3">
        <v>1.860324181048597E-2</v>
      </c>
      <c r="AF13" s="3">
        <v>1.8263481841487361E-2</v>
      </c>
      <c r="AG13" s="3">
        <v>1.7935909680728102E-2</v>
      </c>
    </row>
    <row r="14" spans="1:33" ht="14.5" x14ac:dyDescent="0.35">
      <c r="A14" s="3" t="s">
        <v>107</v>
      </c>
      <c r="B14" s="3">
        <v>0</v>
      </c>
      <c r="C14" s="3">
        <v>0</v>
      </c>
      <c r="D14" s="3">
        <v>4.4912345136818133E-2</v>
      </c>
      <c r="E14" s="3">
        <v>4.2981926039882906E-2</v>
      </c>
      <c r="F14" s="3">
        <v>4.1210614457212261E-2</v>
      </c>
      <c r="G14" s="3">
        <v>3.9579518192575797E-2</v>
      </c>
      <c r="H14" s="3">
        <v>3.8072622151491764E-2</v>
      </c>
      <c r="I14" s="3">
        <v>3.667626073461324E-2</v>
      </c>
      <c r="J14" s="3">
        <v>3.5378702227283905E-2</v>
      </c>
      <c r="K14" s="3">
        <v>3.4169818397044124E-2</v>
      </c>
      <c r="L14" s="3">
        <v>3.3040819591899424E-2</v>
      </c>
      <c r="M14" s="3">
        <v>3.1984040674164389E-2</v>
      </c>
      <c r="N14" s="3">
        <v>3.099276676146093E-2</v>
      </c>
      <c r="O14" s="3">
        <v>3.0061090398164524E-2</v>
      </c>
      <c r="P14" s="3">
        <v>2.9183793736481927E-2</v>
      </c>
      <c r="Q14" s="3">
        <v>2.8356250763072462E-2</v>
      </c>
      <c r="R14" s="3">
        <v>2.7574345701726653E-2</v>
      </c>
      <c r="S14" s="3">
        <v>2.6834404553858566E-2</v>
      </c>
      <c r="T14" s="3">
        <v>2.6133137373328976E-2</v>
      </c>
      <c r="U14" s="3">
        <v>2.546758936195773E-2</v>
      </c>
      <c r="V14" s="3">
        <v>2.4835099252433296E-2</v>
      </c>
      <c r="W14" s="3">
        <v>2.4233263742185721E-2</v>
      </c>
      <c r="X14" s="3">
        <v>2.3659906976320092E-2</v>
      </c>
      <c r="Y14" s="3">
        <v>2.3113054262523205E-2</v>
      </c>
      <c r="Z14" s="3">
        <v>2.2590909348902285E-2</v>
      </c>
      <c r="AA14" s="3">
        <v>2.209183471353782E-2</v>
      </c>
      <c r="AB14" s="3">
        <v>2.1614334410302288E-2</v>
      </c>
      <c r="AC14" s="3">
        <v>2.1157039092237182E-2</v>
      </c>
      <c r="AD14" s="3">
        <v>2.0718692896675939E-2</v>
      </c>
      <c r="AE14" s="3">
        <v>2.0298141927702726E-2</v>
      </c>
      <c r="AF14" s="3">
        <v>1.9894324113295336E-2</v>
      </c>
      <c r="AG14" s="3">
        <v>1.9506260249650503E-2</v>
      </c>
    </row>
    <row r="15" spans="1:33" ht="14.5" x14ac:dyDescent="0.35">
      <c r="A15" s="3" t="s">
        <v>109</v>
      </c>
      <c r="B15" s="3">
        <v>0</v>
      </c>
      <c r="C15" s="3">
        <v>0</v>
      </c>
      <c r="D15" s="3">
        <v>4.49124250649061E-2</v>
      </c>
      <c r="E15" s="3">
        <v>4.2981999244689144E-2</v>
      </c>
      <c r="F15" s="3">
        <v>4.1210681752731425E-2</v>
      </c>
      <c r="G15" s="3">
        <v>3.9579580266453099E-2</v>
      </c>
      <c r="H15" s="3">
        <v>3.8072679588712695E-2</v>
      </c>
      <c r="I15" s="3">
        <v>3.6676314035927811E-2</v>
      </c>
      <c r="J15" s="3">
        <v>3.5378751823846893E-2</v>
      </c>
      <c r="K15" s="3">
        <v>3.4169864662102624E-2</v>
      </c>
      <c r="L15" s="3">
        <v>3.3040862850192448E-2</v>
      </c>
      <c r="M15" s="3">
        <v>3.1984081209566445E-2</v>
      </c>
      <c r="N15" s="3">
        <v>3.0992804823181157E-2</v>
      </c>
      <c r="O15" s="3">
        <v>3.006112620591618E-2</v>
      </c>
      <c r="P15" s="3">
        <v>2.9183827484733822E-2</v>
      </c>
      <c r="Q15" s="3">
        <v>2.8356282624504257E-2</v>
      </c>
      <c r="R15" s="3">
        <v>2.7574375830266909E-2</v>
      </c>
      <c r="S15" s="3">
        <v>2.6834433087130231E-2</v>
      </c>
      <c r="T15" s="3">
        <v>2.613316443475781E-2</v>
      </c>
      <c r="U15" s="3">
        <v>2.5467615062559942E-2</v>
      </c>
      <c r="V15" s="3">
        <v>2.4835123692332553E-2</v>
      </c>
      <c r="W15" s="3">
        <v>2.4233287011926105E-2</v>
      </c>
      <c r="X15" s="3">
        <v>2.3659929157953213E-2</v>
      </c>
      <c r="Y15" s="3">
        <v>2.3113075430641797E-2</v>
      </c>
      <c r="Z15" s="3">
        <v>2.2590929571415438E-2</v>
      </c>
      <c r="AA15" s="3">
        <v>2.2091854052409522E-2</v>
      </c>
      <c r="AB15" s="3">
        <v>2.1614352922214683E-2</v>
      </c>
      <c r="AC15" s="3">
        <v>2.1157056829114843E-2</v>
      </c>
      <c r="AD15" s="3">
        <v>2.0718709906208804E-2</v>
      </c>
      <c r="AE15" s="3">
        <v>2.0298158253714327E-2</v>
      </c>
      <c r="AF15" s="3">
        <v>1.9894339796178336E-2</v>
      </c>
      <c r="AG15" s="3">
        <v>1.9506275326676849E-2</v>
      </c>
    </row>
    <row r="16" spans="1:33" ht="14.5" x14ac:dyDescent="0.35">
      <c r="A16" s="3" t="s">
        <v>111</v>
      </c>
      <c r="B16" s="3">
        <v>0</v>
      </c>
      <c r="C16" s="3">
        <v>0</v>
      </c>
      <c r="D16" s="3">
        <v>4.49124250649061E-2</v>
      </c>
      <c r="E16" s="3">
        <v>4.2981999244689144E-2</v>
      </c>
      <c r="F16" s="3">
        <v>4.1210681752731425E-2</v>
      </c>
      <c r="G16" s="3">
        <v>3.9579580266453099E-2</v>
      </c>
      <c r="H16" s="3">
        <v>3.8072679588712695E-2</v>
      </c>
      <c r="I16" s="3">
        <v>3.6676314035927811E-2</v>
      </c>
      <c r="J16" s="3">
        <v>3.5378751823846893E-2</v>
      </c>
      <c r="K16" s="3">
        <v>3.4169864662102624E-2</v>
      </c>
      <c r="L16" s="3">
        <v>3.3040862850192448E-2</v>
      </c>
      <c r="M16" s="3">
        <v>3.1984081209566445E-2</v>
      </c>
      <c r="N16" s="3">
        <v>3.0992804823181157E-2</v>
      </c>
      <c r="O16" s="3">
        <v>3.006112620591618E-2</v>
      </c>
      <c r="P16" s="3">
        <v>2.9183827484733822E-2</v>
      </c>
      <c r="Q16" s="3">
        <v>2.8356282624504257E-2</v>
      </c>
      <c r="R16" s="3">
        <v>2.7574375830266909E-2</v>
      </c>
      <c r="S16" s="3">
        <v>2.6834433087130231E-2</v>
      </c>
      <c r="T16" s="3">
        <v>2.613316443475781E-2</v>
      </c>
      <c r="U16" s="3">
        <v>2.5467615062559942E-2</v>
      </c>
      <c r="V16" s="3">
        <v>2.4835123692332553E-2</v>
      </c>
      <c r="W16" s="3">
        <v>2.4233287011926105E-2</v>
      </c>
      <c r="X16" s="3">
        <v>2.3659929157953213E-2</v>
      </c>
      <c r="Y16" s="3">
        <v>2.3113075430641797E-2</v>
      </c>
      <c r="Z16" s="3">
        <v>2.2590929571415438E-2</v>
      </c>
      <c r="AA16" s="3">
        <v>2.2091854052409522E-2</v>
      </c>
      <c r="AB16" s="3">
        <v>2.1614352922214683E-2</v>
      </c>
      <c r="AC16" s="3">
        <v>2.1157056829114843E-2</v>
      </c>
      <c r="AD16" s="3">
        <v>2.0718709906208804E-2</v>
      </c>
      <c r="AE16" s="3">
        <v>2.0298158253714327E-2</v>
      </c>
      <c r="AF16" s="3">
        <v>1.9894339796178336E-2</v>
      </c>
      <c r="AG16" s="3">
        <v>1.9506275326676849E-2</v>
      </c>
    </row>
    <row r="17" spans="1:33" ht="14.5" x14ac:dyDescent="0.35">
      <c r="A17" s="3" t="s">
        <v>113</v>
      </c>
      <c r="B17" s="3">
        <v>0</v>
      </c>
      <c r="C17" s="3">
        <v>0</v>
      </c>
      <c r="D17" s="3">
        <v>4.4871397162580366E-2</v>
      </c>
      <c r="E17" s="3">
        <v>4.2944420992317059E-2</v>
      </c>
      <c r="F17" s="3">
        <v>4.1176135686556793E-2</v>
      </c>
      <c r="G17" s="3">
        <v>3.9547713662688819E-2</v>
      </c>
      <c r="H17" s="3">
        <v>3.8043192383491901E-2</v>
      </c>
      <c r="I17" s="3">
        <v>3.6648949352617421E-2</v>
      </c>
      <c r="J17" s="3">
        <v>3.5353288473877066E-2</v>
      </c>
      <c r="K17" s="3">
        <v>3.4146111155932621E-2</v>
      </c>
      <c r="L17" s="3">
        <v>3.3018652574891262E-2</v>
      </c>
      <c r="M17" s="3">
        <v>3.1963268516584209E-2</v>
      </c>
      <c r="N17" s="3">
        <v>3.0973261831819299E-2</v>
      </c>
      <c r="O17" s="3">
        <v>3.0042740174256729E-2</v>
      </c>
      <c r="P17" s="3">
        <v>2.9166498634002575E-2</v>
      </c>
      <c r="Q17" s="3">
        <v>2.8339922328131394E-2</v>
      </c>
      <c r="R17" s="3">
        <v>2.7558905098190464E-2</v>
      </c>
      <c r="S17" s="3">
        <v>2.6819781290851264E-2</v>
      </c>
      <c r="T17" s="3">
        <v>2.6119268229460067E-2</v>
      </c>
      <c r="U17" s="3">
        <v>2.5454417471887189E-2</v>
      </c>
      <c r="V17" s="3">
        <v>2.4822573327677944E-2</v>
      </c>
      <c r="W17" s="3">
        <v>2.4221337403875807E-2</v>
      </c>
      <c r="X17" s="3">
        <v>2.3648538181473888E-2</v>
      </c>
      <c r="Y17" s="3">
        <v>2.3102204808972668E-2</v>
      </c>
      <c r="Z17" s="3">
        <v>2.2580544446472159E-2</v>
      </c>
      <c r="AA17" s="3">
        <v>2.2081922611472387E-2</v>
      </c>
      <c r="AB17" s="3">
        <v>2.1604846072474908E-2</v>
      </c>
      <c r="AC17" s="3">
        <v>2.1147947913064437E-2</v>
      </c>
      <c r="AD17" s="3">
        <v>2.070997445207114E-2</v>
      </c>
      <c r="AE17" s="3">
        <v>2.028977375594717E-2</v>
      </c>
      <c r="AF17" s="3">
        <v>1.9886285521862414E-2</v>
      </c>
      <c r="AG17" s="3">
        <v>1.9498532144382023E-2</v>
      </c>
    </row>
    <row r="18" spans="1:33" ht="14.5" x14ac:dyDescent="0.35">
      <c r="A18" s="3" t="s">
        <v>114</v>
      </c>
      <c r="B18" s="3">
        <v>0</v>
      </c>
      <c r="C18" s="3">
        <v>0</v>
      </c>
      <c r="D18" s="3">
        <v>4.4871397162580366E-2</v>
      </c>
      <c r="E18" s="3">
        <v>4.2944420992317059E-2</v>
      </c>
      <c r="F18" s="3">
        <v>4.1176135686556793E-2</v>
      </c>
      <c r="G18" s="3">
        <v>3.9547713662688819E-2</v>
      </c>
      <c r="H18" s="3">
        <v>3.8043192383491901E-2</v>
      </c>
      <c r="I18" s="3">
        <v>3.6648949352617421E-2</v>
      </c>
      <c r="J18" s="3">
        <v>3.5353288473877066E-2</v>
      </c>
      <c r="K18" s="3">
        <v>3.4146111155932621E-2</v>
      </c>
      <c r="L18" s="3">
        <v>3.3018652574891262E-2</v>
      </c>
      <c r="M18" s="3">
        <v>3.1963268516584209E-2</v>
      </c>
      <c r="N18" s="3">
        <v>3.0973261831819299E-2</v>
      </c>
      <c r="O18" s="3">
        <v>3.0042740174256729E-2</v>
      </c>
      <c r="P18" s="3">
        <v>2.9166498634002575E-2</v>
      </c>
      <c r="Q18" s="3">
        <v>2.8339922328131394E-2</v>
      </c>
      <c r="R18" s="3">
        <v>2.7558905098190464E-2</v>
      </c>
      <c r="S18" s="3">
        <v>2.6819781290851264E-2</v>
      </c>
      <c r="T18" s="3">
        <v>2.6119268229460067E-2</v>
      </c>
      <c r="U18" s="3">
        <v>2.5454417471887189E-2</v>
      </c>
      <c r="V18" s="3">
        <v>2.4822573327677944E-2</v>
      </c>
      <c r="W18" s="3">
        <v>2.4221337403875807E-2</v>
      </c>
      <c r="X18" s="3">
        <v>2.3648538181473888E-2</v>
      </c>
      <c r="Y18" s="3">
        <v>2.3102204808972668E-2</v>
      </c>
      <c r="Z18" s="3">
        <v>2.2580544446472159E-2</v>
      </c>
      <c r="AA18" s="3">
        <v>2.2081922611472387E-2</v>
      </c>
      <c r="AB18" s="3">
        <v>2.1604846072474908E-2</v>
      </c>
      <c r="AC18" s="3">
        <v>2.1147947913064437E-2</v>
      </c>
      <c r="AD18" s="3">
        <v>2.070997445207114E-2</v>
      </c>
      <c r="AE18" s="3">
        <v>2.028977375594717E-2</v>
      </c>
      <c r="AF18" s="3">
        <v>1.9886285521862414E-2</v>
      </c>
      <c r="AG18" s="3">
        <v>1.9498532144382023E-2</v>
      </c>
    </row>
    <row r="19" spans="1:33" ht="14.5" x14ac:dyDescent="0.35">
      <c r="A19" s="3" t="s">
        <v>115</v>
      </c>
      <c r="B19" s="3">
        <v>0</v>
      </c>
      <c r="C19" s="3">
        <v>0</v>
      </c>
      <c r="D19" s="3">
        <v>4.4912326431848434E-2</v>
      </c>
      <c r="E19" s="3">
        <v>4.2981908908295112E-2</v>
      </c>
      <c r="F19" s="3">
        <v>4.1210598708561884E-2</v>
      </c>
      <c r="G19" s="3">
        <v>3.9579503665888992E-2</v>
      </c>
      <c r="H19" s="3">
        <v>3.8072608709886095E-2</v>
      </c>
      <c r="I19" s="3">
        <v>3.6676248260914486E-2</v>
      </c>
      <c r="J19" s="3">
        <v>3.5378690620556513E-2</v>
      </c>
      <c r="K19" s="3">
        <v>3.4169807569985951E-2</v>
      </c>
      <c r="L19" s="3">
        <v>3.3040809468479912E-2</v>
      </c>
      <c r="M19" s="3">
        <v>3.198403118796446E-2</v>
      </c>
      <c r="N19" s="3">
        <v>3.0992757854166539E-2</v>
      </c>
      <c r="O19" s="3">
        <v>3.0061082018327825E-2</v>
      </c>
      <c r="P19" s="3">
        <v>2.9183785838627525E-2</v>
      </c>
      <c r="Q19" s="3">
        <v>2.8356243306784157E-2</v>
      </c>
      <c r="R19" s="3">
        <v>2.75743386509642E-2</v>
      </c>
      <c r="S19" s="3">
        <v>2.6834397876433984E-2</v>
      </c>
      <c r="T19" s="3">
        <v>2.6133131040331693E-2</v>
      </c>
      <c r="U19" s="3">
        <v>2.5467583347432668E-2</v>
      </c>
      <c r="V19" s="3">
        <v>2.4835093532949569E-2</v>
      </c>
      <c r="W19" s="3">
        <v>2.4233258296538541E-2</v>
      </c>
      <c r="X19" s="3">
        <v>2.3659901785304523E-2</v>
      </c>
      <c r="Y19" s="3">
        <v>2.3113049308709527E-2</v>
      </c>
      <c r="Z19" s="3">
        <v>2.2590904616375109E-2</v>
      </c>
      <c r="AA19" s="3">
        <v>2.2091830187808775E-2</v>
      </c>
      <c r="AB19" s="3">
        <v>2.1614330078092856E-2</v>
      </c>
      <c r="AC19" s="3">
        <v>2.1157034941395782E-2</v>
      </c>
      <c r="AD19" s="3">
        <v>2.0718688916065799E-2</v>
      </c>
      <c r="AE19" s="3">
        <v>2.0298138107043642E-2</v>
      </c>
      <c r="AF19" s="3">
        <v>1.9894320443142943E-2</v>
      </c>
      <c r="AG19" s="3">
        <v>1.950625672129009E-2</v>
      </c>
    </row>
    <row r="20" spans="1:33" ht="14.5" x14ac:dyDescent="0.35">
      <c r="A20" s="3" t="s">
        <v>117</v>
      </c>
      <c r="B20" s="3">
        <v>0</v>
      </c>
      <c r="C20" s="3">
        <v>0</v>
      </c>
      <c r="D20" s="3">
        <v>4.1286265749143881E-2</v>
      </c>
      <c r="E20" s="3">
        <v>3.9649294442043619E-2</v>
      </c>
      <c r="F20" s="3">
        <v>3.8137182080532551E-2</v>
      </c>
      <c r="G20" s="3">
        <v>3.6736168146979928E-2</v>
      </c>
      <c r="H20" s="3">
        <v>3.543444250878279E-2</v>
      </c>
      <c r="I20" s="3">
        <v>3.4221811689901467E-2</v>
      </c>
      <c r="J20" s="3">
        <v>3.3089431399626348E-2</v>
      </c>
      <c r="K20" s="3">
        <v>3.202959046323501E-2</v>
      </c>
      <c r="L20" s="3">
        <v>3.1035534987761369E-2</v>
      </c>
      <c r="M20" s="3">
        <v>3.0101324284751981E-2</v>
      </c>
      <c r="N20" s="3">
        <v>2.9221712054057162E-2</v>
      </c>
      <c r="O20" s="3">
        <v>2.8392047808368476E-2</v>
      </c>
      <c r="P20" s="3">
        <v>2.7608194626633654E-2</v>
      </c>
      <c r="Q20" s="3">
        <v>2.6866460165457018E-2</v>
      </c>
      <c r="R20" s="3">
        <v>2.6163538500538E-2</v>
      </c>
      <c r="S20" s="3">
        <v>2.549646086507391E-2</v>
      </c>
      <c r="T20" s="3">
        <v>2.4862553736719837E-2</v>
      </c>
      <c r="U20" s="3">
        <v>2.4259403025374326E-2</v>
      </c>
      <c r="V20" s="3">
        <v>2.3684823350144612E-2</v>
      </c>
      <c r="W20" s="3">
        <v>2.3136831581260411E-2</v>
      </c>
      <c r="X20" s="3">
        <v>2.261362397197297E-2</v>
      </c>
      <c r="Y20" s="3">
        <v>2.2113556324571872E-2</v>
      </c>
      <c r="Z20" s="3">
        <v>2.1635126731016294E-2</v>
      </c>
      <c r="AA20" s="3">
        <v>2.1176960506671172E-2</v>
      </c>
      <c r="AB20" s="3">
        <v>2.0737796998641034E-2</v>
      </c>
      <c r="AC20" s="3">
        <v>2.0316478002106002E-2</v>
      </c>
      <c r="AD20" s="3">
        <v>1.9911937560670112E-2</v>
      </c>
      <c r="AE20" s="3">
        <v>1.9523192961442087E-2</v>
      </c>
      <c r="AF20" s="3">
        <v>1.9149336764701187E-2</v>
      </c>
      <c r="AG20" s="3">
        <v>1.8789529732203925E-2</v>
      </c>
    </row>
    <row r="21" spans="1:33" ht="15.75" customHeight="1" x14ac:dyDescent="0.35">
      <c r="A21" s="3" t="s">
        <v>119</v>
      </c>
      <c r="B21" s="3">
        <v>0</v>
      </c>
      <c r="C21" s="3">
        <v>0</v>
      </c>
      <c r="D21" s="3">
        <v>4.5350691451594212E-2</v>
      </c>
      <c r="E21" s="3">
        <v>4.3383231888065588E-2</v>
      </c>
      <c r="F21" s="3">
        <v>4.1579383837277224E-2</v>
      </c>
      <c r="G21" s="3">
        <v>3.9919553403704261E-2</v>
      </c>
      <c r="H21" s="3">
        <v>3.8387155307394435E-2</v>
      </c>
      <c r="I21" s="3">
        <v>3.6968056770724081E-2</v>
      </c>
      <c r="J21" s="3">
        <v>3.5650140358071632E-2</v>
      </c>
      <c r="K21" s="3">
        <v>3.4422957105723302E-2</v>
      </c>
      <c r="L21" s="3">
        <v>3.327744890932955E-2</v>
      </c>
      <c r="M21" s="3">
        <v>3.2205724555834814E-2</v>
      </c>
      <c r="N21" s="3">
        <v>3.1200877683257959E-2</v>
      </c>
      <c r="O21" s="3">
        <v>3.0256837788350709E-2</v>
      </c>
      <c r="P21" s="3">
        <v>2.93682474879788E-2</v>
      </c>
      <c r="Q21" s="3">
        <v>2.8530360791337472E-2</v>
      </c>
      <c r="R21" s="3">
        <v>2.7738958302969421E-2</v>
      </c>
      <c r="S21" s="3">
        <v>2.699027615804404E-2</v>
      </c>
      <c r="T21" s="3">
        <v>2.6280946163399207E-2</v>
      </c>
      <c r="U21" s="3">
        <v>2.5607945135926638E-2</v>
      </c>
      <c r="V21" s="3">
        <v>2.4968551830519554E-2</v>
      </c>
      <c r="W21" s="3">
        <v>2.4360310163599595E-2</v>
      </c>
      <c r="X21" s="3">
        <v>2.3780997684017095E-2</v>
      </c>
      <c r="Y21" s="3">
        <v>2.3228598438351691E-2</v>
      </c>
      <c r="Z21" s="3">
        <v>2.2701279532057854E-2</v>
      </c>
      <c r="AA21" s="3">
        <v>2.2197370812376098E-2</v>
      </c>
      <c r="AB21" s="3">
        <v>2.1715347198296028E-2</v>
      </c>
      <c r="AC21" s="3">
        <v>2.1253813263980934E-2</v>
      </c>
      <c r="AD21" s="3">
        <v>2.0811489747143582E-2</v>
      </c>
      <c r="AE21" s="3">
        <v>2.0387201707834219E-2</v>
      </c>
      <c r="AF21" s="3">
        <v>1.997986810664806E-2</v>
      </c>
      <c r="AG21" s="3">
        <v>1.9588492607927686E-2</v>
      </c>
    </row>
    <row r="22" spans="1:33" ht="15.75" customHeight="1" x14ac:dyDescent="0.35">
      <c r="A22" s="3" t="s">
        <v>121</v>
      </c>
      <c r="B22" s="3">
        <v>0</v>
      </c>
      <c r="C22" s="3">
        <v>0</v>
      </c>
      <c r="D22" s="3">
        <v>4.491240927209679E-2</v>
      </c>
      <c r="E22" s="3">
        <v>4.2981984780316194E-2</v>
      </c>
      <c r="F22" s="3">
        <v>4.1210668455971045E-2</v>
      </c>
      <c r="G22" s="3">
        <v>3.9579568001418625E-2</v>
      </c>
      <c r="H22" s="3">
        <v>3.8072668239825025E-2</v>
      </c>
      <c r="I22" s="3">
        <v>3.6676303504244778E-2</v>
      </c>
      <c r="J22" s="3">
        <v>3.5378742024168013E-2</v>
      </c>
      <c r="K22" s="3">
        <v>3.4169855520698143E-2</v>
      </c>
      <c r="L22" s="3">
        <v>3.3040854302900359E-2</v>
      </c>
      <c r="M22" s="3">
        <v>3.1984073200264772E-2</v>
      </c>
      <c r="N22" s="3">
        <v>3.0992797302655663E-2</v>
      </c>
      <c r="O22" s="3">
        <v>3.0061119130745485E-2</v>
      </c>
      <c r="P22" s="3">
        <v>2.9183820816490631E-2</v>
      </c>
      <c r="Q22" s="3">
        <v>2.8356276329090459E-2</v>
      </c>
      <c r="R22" s="3">
        <v>2.7574369877240296E-2</v>
      </c>
      <c r="S22" s="3">
        <v>2.6834427449309077E-2</v>
      </c>
      <c r="T22" s="3">
        <v>2.6133159087747659E-2</v>
      </c>
      <c r="U22" s="3">
        <v>2.5467609984439588E-2</v>
      </c>
      <c r="V22" s="3">
        <v>2.4835118863311571E-2</v>
      </c>
      <c r="W22" s="3">
        <v>2.423328241411803E-2</v>
      </c>
      <c r="X22" s="3">
        <v>2.3659924775136312E-2</v>
      </c>
      <c r="Y22" s="3">
        <v>2.3113071248084271E-2</v>
      </c>
      <c r="Z22" s="3">
        <v>2.2590925575693106E-2</v>
      </c>
      <c r="AA22" s="3">
        <v>2.2091850231288707E-2</v>
      </c>
      <c r="AB22" s="3">
        <v>2.1614349264490809E-2</v>
      </c>
      <c r="AC22" s="3">
        <v>2.1157053324534929E-2</v>
      </c>
      <c r="AD22" s="3">
        <v>2.0718706545332043E-2</v>
      </c>
      <c r="AE22" s="3">
        <v>2.0298155027897384E-2</v>
      </c>
      <c r="AF22" s="3">
        <v>1.9894336697435646E-2</v>
      </c>
      <c r="AG22" s="3">
        <v>1.9506272347639821E-2</v>
      </c>
    </row>
    <row r="23" spans="1:33" ht="15.75" customHeight="1" x14ac:dyDescent="0.35">
      <c r="A23" s="3" t="s">
        <v>123</v>
      </c>
      <c r="B23" s="3">
        <v>0</v>
      </c>
      <c r="C23" s="3">
        <v>0</v>
      </c>
      <c r="D23" s="3">
        <v>4.4912286243241124E-2</v>
      </c>
      <c r="E23" s="3">
        <v>4.2981872100194919E-2</v>
      </c>
      <c r="F23" s="3">
        <v>4.1210564871713505E-2</v>
      </c>
      <c r="G23" s="3">
        <v>3.9579472454527129E-2</v>
      </c>
      <c r="H23" s="3">
        <v>3.8072579829887758E-2</v>
      </c>
      <c r="I23" s="3">
        <v>3.667622146046548E-2</v>
      </c>
      <c r="J23" s="3">
        <v>3.537866568291289E-2</v>
      </c>
      <c r="K23" s="3">
        <v>3.4169784307433608E-2</v>
      </c>
      <c r="L23" s="3">
        <v>3.3040787717778443E-2</v>
      </c>
      <c r="M23" s="3">
        <v>3.1984010806362297E-2</v>
      </c>
      <c r="N23" s="3">
        <v>3.099273871633192E-2</v>
      </c>
      <c r="O23" s="3">
        <v>3.0061064013824711E-2</v>
      </c>
      <c r="P23" s="3">
        <v>2.918376886966122E-2</v>
      </c>
      <c r="Q23" s="3">
        <v>2.8356227286523449E-2</v>
      </c>
      <c r="R23" s="3">
        <v>2.7574323502020538E-2</v>
      </c>
      <c r="S23" s="3">
        <v>2.6834383529605196E-2</v>
      </c>
      <c r="T23" s="3">
        <v>2.6133117433561701E-2</v>
      </c>
      <c r="U23" s="3">
        <v>2.5467570424907007E-2</v>
      </c>
      <c r="V23" s="3">
        <v>2.4835081244302712E-2</v>
      </c>
      <c r="W23" s="3">
        <v>2.42332465962775E-2</v>
      </c>
      <c r="X23" s="3">
        <v>2.3659890632141457E-2</v>
      </c>
      <c r="Y23" s="3">
        <v>2.3113038665153716E-2</v>
      </c>
      <c r="Z23" s="3">
        <v>2.2590894448284014E-2</v>
      </c>
      <c r="AA23" s="3">
        <v>2.2091820464016934E-2</v>
      </c>
      <c r="AB23" s="3">
        <v>2.1614320770106239E-2</v>
      </c>
      <c r="AC23" s="3">
        <v>2.1157026023107029E-2</v>
      </c>
      <c r="AD23" s="3">
        <v>2.0718680363486713E-2</v>
      </c>
      <c r="AE23" s="3">
        <v>2.0298129898155767E-2</v>
      </c>
      <c r="AF23" s="3">
        <v>1.989431255762655E-2</v>
      </c>
      <c r="AG23" s="3">
        <v>1.9506249140395334E-2</v>
      </c>
    </row>
    <row r="24" spans="1:33" ht="15.75" customHeight="1" x14ac:dyDescent="0.35">
      <c r="A24" s="3" t="s">
        <v>125</v>
      </c>
      <c r="B24" s="3">
        <v>0</v>
      </c>
      <c r="C24" s="3">
        <v>0</v>
      </c>
      <c r="D24" s="3">
        <v>4.2634632299604881E-2</v>
      </c>
      <c r="E24" s="3">
        <v>4.0891248936921407E-2</v>
      </c>
      <c r="F24" s="3">
        <v>3.9284842656397645E-2</v>
      </c>
      <c r="G24" s="3">
        <v>3.779988030614026E-2</v>
      </c>
      <c r="H24" s="3">
        <v>3.6423091795876564E-2</v>
      </c>
      <c r="I24" s="3">
        <v>3.5143072442320775E-2</v>
      </c>
      <c r="J24" s="3">
        <v>3.3949966316640719E-2</v>
      </c>
      <c r="K24" s="3">
        <v>3.2835211976064545E-2</v>
      </c>
      <c r="L24" s="3">
        <v>3.1791336696618037E-2</v>
      </c>
      <c r="M24" s="3">
        <v>3.0811788746357521E-2</v>
      </c>
      <c r="N24" s="3">
        <v>2.9890799739329618E-2</v>
      </c>
      <c r="O24" s="3">
        <v>2.902327095930474E-2</v>
      </c>
      <c r="P24" s="3">
        <v>2.8204678920669943E-2</v>
      </c>
      <c r="Q24" s="3">
        <v>2.7430996472692735E-2</v>
      </c>
      <c r="R24" s="3">
        <v>2.6698626542179596E-2</v>
      </c>
      <c r="S24" s="3">
        <v>2.6004346214134867E-2</v>
      </c>
      <c r="T24" s="3">
        <v>2.5345259315994715E-2</v>
      </c>
      <c r="U24" s="3">
        <v>2.4718756034335668E-2</v>
      </c>
      <c r="V24" s="3">
        <v>2.4122478376405757E-2</v>
      </c>
      <c r="W24" s="3">
        <v>2.3554290512845851E-2</v>
      </c>
      <c r="X24" s="3">
        <v>2.3012253215251043E-2</v>
      </c>
      <c r="Y24" s="3">
        <v>2.2494601743943195E-2</v>
      </c>
      <c r="Z24" s="3">
        <v>2.1999726654377365E-2</v>
      </c>
      <c r="AA24" s="3">
        <v>2.1526157082640093E-2</v>
      </c>
      <c r="AB24" s="3">
        <v>2.1072546144208674E-2</v>
      </c>
      <c r="AC24" s="3">
        <v>2.0637658140736415E-2</v>
      </c>
      <c r="AD24" s="3">
        <v>2.0220357318898773E-2</v>
      </c>
      <c r="AE24" s="3">
        <v>1.9819597966107168E-2</v>
      </c>
      <c r="AF24" s="3">
        <v>1.9434415660999932E-2</v>
      </c>
      <c r="AG24" s="3">
        <v>1.9063919524826597E-2</v>
      </c>
    </row>
    <row r="25" spans="1:33" ht="15.75" customHeight="1" x14ac:dyDescent="0.35">
      <c r="A25" s="3" t="s">
        <v>127</v>
      </c>
      <c r="B25" s="3">
        <v>0</v>
      </c>
      <c r="C25" s="3">
        <v>0</v>
      </c>
      <c r="D25" s="3">
        <v>4.5628474333091244E-2</v>
      </c>
      <c r="E25" s="3">
        <v>4.3637367815762267E-2</v>
      </c>
      <c r="F25" s="3">
        <v>4.1812768650739102E-2</v>
      </c>
      <c r="G25" s="3">
        <v>4.0134628705780974E-2</v>
      </c>
      <c r="H25" s="3">
        <v>3.8585994157058247E-2</v>
      </c>
      <c r="I25" s="3">
        <v>3.7152430683760458E-2</v>
      </c>
      <c r="J25" s="3">
        <v>3.5821572205428157E-2</v>
      </c>
      <c r="K25" s="3">
        <v>3.4582763254433525E-2</v>
      </c>
      <c r="L25" s="3">
        <v>3.3426773074827103E-2</v>
      </c>
      <c r="M25" s="3">
        <v>3.2345565206697666E-2</v>
      </c>
      <c r="N25" s="3">
        <v>3.1332110387096893E-2</v>
      </c>
      <c r="O25" s="3">
        <v>3.038023355574258E-2</v>
      </c>
      <c r="P25" s="3">
        <v>2.9484487926281461E-2</v>
      </c>
      <c r="Q25" s="3">
        <v>2.8640050697278985E-2</v>
      </c>
      <c r="R25" s="3">
        <v>2.7842636185383702E-2</v>
      </c>
      <c r="S25" s="3">
        <v>2.7088423076829665E-2</v>
      </c>
      <c r="T25" s="3">
        <v>2.6373993191035845E-2</v>
      </c>
      <c r="U25" s="3">
        <v>2.5696279685573573E-2</v>
      </c>
      <c r="V25" s="3">
        <v>2.5052523046549285E-2</v>
      </c>
      <c r="W25" s="3">
        <v>2.4440233532699397E-2</v>
      </c>
      <c r="X25" s="3">
        <v>2.3857158995432951E-2</v>
      </c>
      <c r="Y25" s="3">
        <v>2.3301257197666281E-2</v>
      </c>
      <c r="Z25" s="3">
        <v>2.277067191481549E-2</v>
      </c>
      <c r="AA25" s="3">
        <v>2.2263712228072271E-2</v>
      </c>
      <c r="AB25" s="3">
        <v>2.1778834523568828E-2</v>
      </c>
      <c r="AC25" s="3">
        <v>2.1314626793697267E-2</v>
      </c>
      <c r="AD25" s="3">
        <v>2.086979490406371E-2</v>
      </c>
      <c r="AE25" s="3">
        <v>2.0443150544989474E-2</v>
      </c>
      <c r="AF25" s="3">
        <v>2.0033600631325098E-2</v>
      </c>
      <c r="AG25" s="3">
        <v>1.9640137951272289E-2</v>
      </c>
    </row>
    <row r="26" spans="1:33" ht="15.75" customHeight="1" x14ac:dyDescent="0.35">
      <c r="A26" s="3" t="s">
        <v>141</v>
      </c>
      <c r="B26" s="3">
        <v>0</v>
      </c>
      <c r="C26" s="3">
        <v>0</v>
      </c>
      <c r="D26" s="3">
        <v>4.4673121438662838E-2</v>
      </c>
      <c r="E26" s="3">
        <v>4.2762774806670269E-2</v>
      </c>
      <c r="F26" s="3">
        <v>4.1009111410405447E-2</v>
      </c>
      <c r="G26" s="3">
        <v>3.9393614293005065E-2</v>
      </c>
      <c r="H26" s="3">
        <v>3.7900573710759784E-2</v>
      </c>
      <c r="I26" s="3">
        <v>3.6516574584071718E-2</v>
      </c>
      <c r="J26" s="3">
        <v>3.5230092291312284E-2</v>
      </c>
      <c r="K26" s="3">
        <v>3.403117099631673E-2</v>
      </c>
      <c r="L26" s="3">
        <v>3.2911165495659284E-2</v>
      </c>
      <c r="M26" s="3">
        <v>3.1862532418135227E-2</v>
      </c>
      <c r="N26" s="3">
        <v>3.0878660109371785E-2</v>
      </c>
      <c r="O26" s="3">
        <v>2.9953729089799659E-2</v>
      </c>
      <c r="P26" s="3">
        <v>2.9082596862162583E-2</v>
      </c>
      <c r="Q26" s="3">
        <v>2.8260702251539451E-2</v>
      </c>
      <c r="R26" s="3">
        <v>2.74839855200711E-2</v>
      </c>
      <c r="S26" s="3">
        <v>2.6748821302697953E-2</v>
      </c>
      <c r="T26" s="3">
        <v>2.6051962025893202E-2</v>
      </c>
      <c r="U26" s="3">
        <v>2.5390489946001155E-2</v>
      </c>
      <c r="V26" s="3">
        <v>2.4761776313468896E-2</v>
      </c>
      <c r="W26" s="3">
        <v>2.4163446457330005E-2</v>
      </c>
      <c r="X26" s="3">
        <v>2.359334981238928E-2</v>
      </c>
      <c r="Y26" s="3">
        <v>2.3049534091554639E-2</v>
      </c>
      <c r="Z26" s="3">
        <v>2.2530222949587789E-2</v>
      </c>
      <c r="AA26" s="3">
        <v>2.2033796599760441E-2</v>
      </c>
      <c r="AB26" s="3">
        <v>2.1558774937848555E-2</v>
      </c>
      <c r="AC26" s="3">
        <v>2.1103802802888347E-2</v>
      </c>
      <c r="AD26" s="3">
        <v>2.0667637065849002E-2</v>
      </c>
      <c r="AE26" s="3">
        <v>2.0249135286843252E-2</v>
      </c>
      <c r="AF26" s="3">
        <v>1.9847245723124483E-2</v>
      </c>
      <c r="AG26" s="3">
        <v>1.9460998503802163E-2</v>
      </c>
    </row>
    <row r="27" spans="1:33" ht="15.75" customHeight="1" x14ac:dyDescent="0.35">
      <c r="A27" s="3" t="s">
        <v>129</v>
      </c>
      <c r="B27" s="3">
        <v>0</v>
      </c>
      <c r="C27" s="3">
        <v>0</v>
      </c>
      <c r="D27" s="3">
        <v>4.4673121438662838E-2</v>
      </c>
      <c r="E27" s="3">
        <v>4.2762774806670269E-2</v>
      </c>
      <c r="F27" s="3">
        <v>4.1009111410405447E-2</v>
      </c>
      <c r="G27" s="3">
        <v>3.9393614293005065E-2</v>
      </c>
      <c r="H27" s="3">
        <v>3.7900573710759784E-2</v>
      </c>
      <c r="I27" s="3">
        <v>3.6516574584071718E-2</v>
      </c>
      <c r="J27" s="3">
        <v>3.5230092291312284E-2</v>
      </c>
      <c r="K27" s="3">
        <v>3.403117099631673E-2</v>
      </c>
      <c r="L27" s="3">
        <v>3.2911165495659284E-2</v>
      </c>
      <c r="M27" s="3">
        <v>3.1862532418135227E-2</v>
      </c>
      <c r="N27" s="3">
        <v>3.0878660109371785E-2</v>
      </c>
      <c r="O27" s="3">
        <v>2.9953729089799659E-2</v>
      </c>
      <c r="P27" s="3">
        <v>2.9082596862162583E-2</v>
      </c>
      <c r="Q27" s="3">
        <v>2.8260702251539451E-2</v>
      </c>
      <c r="R27" s="3">
        <v>2.74839855200711E-2</v>
      </c>
      <c r="S27" s="3">
        <v>2.6748821302697953E-2</v>
      </c>
      <c r="T27" s="3">
        <v>2.6051962025893202E-2</v>
      </c>
      <c r="U27" s="3">
        <v>2.5390489946001155E-2</v>
      </c>
      <c r="V27" s="3">
        <v>2.4761776313468896E-2</v>
      </c>
      <c r="W27" s="3">
        <v>2.4163446457330005E-2</v>
      </c>
      <c r="X27" s="3">
        <v>2.359334981238928E-2</v>
      </c>
      <c r="Y27" s="3">
        <v>2.3049534091554639E-2</v>
      </c>
      <c r="Z27" s="3">
        <v>2.2530222949587789E-2</v>
      </c>
      <c r="AA27" s="3">
        <v>2.2033796599760441E-2</v>
      </c>
      <c r="AB27" s="3">
        <v>2.1558774937848555E-2</v>
      </c>
      <c r="AC27" s="3">
        <v>2.1103802802888347E-2</v>
      </c>
      <c r="AD27" s="3">
        <v>2.0667637065849002E-2</v>
      </c>
      <c r="AE27" s="3">
        <v>2.0249135286843252E-2</v>
      </c>
      <c r="AF27" s="3">
        <v>1.9847245723124483E-2</v>
      </c>
      <c r="AG27" s="3">
        <v>1.9460998503802163E-2</v>
      </c>
    </row>
    <row r="28" spans="1:33" ht="15.75" customHeight="1" x14ac:dyDescent="0.35">
      <c r="A28" s="3" t="s">
        <v>130</v>
      </c>
      <c r="B28" s="3">
        <v>0</v>
      </c>
      <c r="C28" s="3">
        <v>0</v>
      </c>
      <c r="D28" s="3">
        <v>4.4074053492810426E-2</v>
      </c>
      <c r="E28" s="3">
        <v>4.2213532024269078E-2</v>
      </c>
      <c r="F28" s="3">
        <v>4.0503726661731819E-2</v>
      </c>
      <c r="G28" s="3">
        <v>3.8927036611070401E-2</v>
      </c>
      <c r="H28" s="3">
        <v>3.7468498979546537E-2</v>
      </c>
      <c r="I28" s="3">
        <v>3.6115312432522563E-2</v>
      </c>
      <c r="J28" s="3">
        <v>3.4856460472274496E-2</v>
      </c>
      <c r="K28" s="3">
        <v>3.3682410849862121E-2</v>
      </c>
      <c r="L28" s="3">
        <v>3.2584873744908045E-2</v>
      </c>
      <c r="M28" s="3">
        <v>3.1556605731334661E-2</v>
      </c>
      <c r="N28" s="3">
        <v>3.0591249724936053E-2</v>
      </c>
      <c r="O28" s="3">
        <v>2.9683203435978335E-2</v>
      </c>
      <c r="P28" s="3">
        <v>2.8827510575037948E-2</v>
      </c>
      <c r="Q28" s="3">
        <v>2.8019770348992237E-2</v>
      </c>
      <c r="R28" s="3">
        <v>2.7256061757907082E-2</v>
      </c>
      <c r="S28" s="3">
        <v>2.6532879943560621E-2</v>
      </c>
      <c r="T28" s="3">
        <v>2.5847082409108428E-2</v>
      </c>
      <c r="U28" s="3">
        <v>2.5195843369178288E-2</v>
      </c>
      <c r="V28" s="3">
        <v>2.4576614831333804E-2</v>
      </c>
      <c r="W28" s="3">
        <v>2.3987093278904238E-2</v>
      </c>
      <c r="X28" s="3">
        <v>2.342519103643707E-2</v>
      </c>
      <c r="Y28" s="3">
        <v>2.2889011567825541E-2</v>
      </c>
      <c r="Z28" s="3">
        <v>2.237682809079538E-2</v>
      </c>
      <c r="AA28" s="3">
        <v>2.1887064999889298E-2</v>
      </c>
      <c r="AB28" s="3">
        <v>2.1418281676646597E-2</v>
      </c>
      <c r="AC28" s="3">
        <v>2.0969158336865412E-2</v>
      </c>
      <c r="AD28" s="3">
        <v>2.0538483621792947E-2</v>
      </c>
      <c r="AE28" s="3">
        <v>2.0125143687782992E-2</v>
      </c>
      <c r="AF28" s="3">
        <v>1.9728112587275318E-2</v>
      </c>
      <c r="AG28" s="3">
        <v>1.9346443766479322E-2</v>
      </c>
    </row>
    <row r="29" spans="1:33" ht="15.75" customHeight="1" x14ac:dyDescent="0.35">
      <c r="A29" s="3" t="s">
        <v>132</v>
      </c>
      <c r="B29" s="3">
        <v>0</v>
      </c>
      <c r="C29" s="3">
        <v>0</v>
      </c>
      <c r="D29" s="3">
        <v>4.4673100028574421E-2</v>
      </c>
      <c r="E29" s="3">
        <v>4.2762755188539364E-2</v>
      </c>
      <c r="F29" s="3">
        <v>4.1009093368336809E-2</v>
      </c>
      <c r="G29" s="3">
        <v>3.9393597644411339E-2</v>
      </c>
      <c r="H29" s="3">
        <v>3.7900558300233388E-2</v>
      </c>
      <c r="I29" s="3">
        <v>3.6516560278475059E-2</v>
      </c>
      <c r="J29" s="3">
        <v>3.5230078975934893E-2</v>
      </c>
      <c r="K29" s="3">
        <v>3.4031158571816773E-2</v>
      </c>
      <c r="L29" s="3">
        <v>3.2911153875489312E-2</v>
      </c>
      <c r="M29" s="3">
        <v>3.1862521526664175E-2</v>
      </c>
      <c r="N29" s="3">
        <v>3.0878649880143771E-2</v>
      </c>
      <c r="O29" s="3">
        <v>2.9953719464208786E-2</v>
      </c>
      <c r="P29" s="3">
        <v>2.9082587788296803E-2</v>
      </c>
      <c r="Q29" s="3">
        <v>2.8260693683294234E-2</v>
      </c>
      <c r="R29" s="3">
        <v>2.748397741633268E-2</v>
      </c>
      <c r="S29" s="3">
        <v>2.6748813626702689E-2</v>
      </c>
      <c r="T29" s="3">
        <v>2.6051954744634419E-2</v>
      </c>
      <c r="U29" s="3">
        <v>2.5390483029790842E-2</v>
      </c>
      <c r="V29" s="3">
        <v>2.4761769735533196E-2</v>
      </c>
      <c r="W29" s="3">
        <v>2.4163440193444789E-2</v>
      </c>
      <c r="X29" s="3">
        <v>2.359334384058933E-2</v>
      </c>
      <c r="Y29" s="3">
        <v>2.3049528391882613E-2</v>
      </c>
      <c r="Z29" s="3">
        <v>2.2530217503846171E-2</v>
      </c>
      <c r="AA29" s="3">
        <v>2.2033791391364362E-2</v>
      </c>
      <c r="AB29" s="3">
        <v>2.155876995159647E-2</v>
      </c>
      <c r="AC29" s="3">
        <v>2.1103798024878988E-2</v>
      </c>
      <c r="AD29" s="3">
        <v>2.0667632483293417E-2</v>
      </c>
      <c r="AE29" s="3">
        <v>2.0249130887994248E-2</v>
      </c>
      <c r="AF29" s="3">
        <v>1.9847241497152772E-2</v>
      </c>
      <c r="AG29" s="3">
        <v>1.9460994440713187E-2</v>
      </c>
    </row>
    <row r="30" spans="1:33" ht="15.75" customHeight="1" x14ac:dyDescent="0.35">
      <c r="A30" s="3" t="s">
        <v>142</v>
      </c>
      <c r="B30" s="3">
        <v>0</v>
      </c>
      <c r="C30" s="3">
        <v>0</v>
      </c>
      <c r="D30" s="3">
        <v>4.4673101422185994E-2</v>
      </c>
      <c r="E30" s="3">
        <v>4.2762756465510025E-2</v>
      </c>
      <c r="F30" s="3">
        <v>4.1009094542709082E-2</v>
      </c>
      <c r="G30" s="3">
        <v>3.9393598728091242E-2</v>
      </c>
      <c r="H30" s="3">
        <v>3.7900559303325802E-2</v>
      </c>
      <c r="I30" s="3">
        <v>3.6516561209646081E-2</v>
      </c>
      <c r="J30" s="3">
        <v>3.5230079842638616E-2</v>
      </c>
      <c r="K30" s="3">
        <v>3.4031159380537301E-2</v>
      </c>
      <c r="L30" s="3">
        <v>3.2911154631862873E-2</v>
      </c>
      <c r="M30" s="3">
        <v>3.1862522235605685E-2</v>
      </c>
      <c r="N30" s="3">
        <v>3.0878650545978933E-2</v>
      </c>
      <c r="O30" s="3">
        <v>2.9953720090744755E-2</v>
      </c>
      <c r="P30" s="3">
        <v>2.9082588378928E-2</v>
      </c>
      <c r="Q30" s="3">
        <v>2.8260694241013854E-2</v>
      </c>
      <c r="R30" s="3">
        <v>2.7483977943816875E-2</v>
      </c>
      <c r="S30" s="3">
        <v>2.6748814126345149E-2</v>
      </c>
      <c r="T30" s="3">
        <v>2.6051955218575604E-2</v>
      </c>
      <c r="U30" s="3">
        <v>2.5390483479977251E-2</v>
      </c>
      <c r="V30" s="3">
        <v>2.4761770163700812E-2</v>
      </c>
      <c r="W30" s="3">
        <v>2.4163440601170396E-2</v>
      </c>
      <c r="X30" s="3">
        <v>2.3593344229294249E-2</v>
      </c>
      <c r="Y30" s="3">
        <v>2.3049528762877095E-2</v>
      </c>
      <c r="Z30" s="3">
        <v>2.2530217858317908E-2</v>
      </c>
      <c r="AA30" s="3">
        <v>2.2033791730387477E-2</v>
      </c>
      <c r="AB30" s="3">
        <v>2.1558770276159312E-2</v>
      </c>
      <c r="AC30" s="3">
        <v>2.1103798335881649E-2</v>
      </c>
      <c r="AD30" s="3">
        <v>2.0667632781579143E-2</v>
      </c>
      <c r="AE30" s="3">
        <v>2.0249131174322227E-2</v>
      </c>
      <c r="AF30" s="3">
        <v>1.9847241772227898E-2</v>
      </c>
      <c r="AG30" s="3">
        <v>1.9460994705186023E-2</v>
      </c>
    </row>
    <row r="31" spans="1:33" ht="15.75" customHeight="1" x14ac:dyDescent="0.35">
      <c r="A31" s="3" t="s">
        <v>143</v>
      </c>
      <c r="B31" s="3">
        <v>0</v>
      </c>
      <c r="C31" s="3">
        <v>0</v>
      </c>
      <c r="D31" s="3">
        <v>4.8649070232573574E-2</v>
      </c>
      <c r="E31" s="3">
        <v>4.6392135952370024E-2</v>
      </c>
      <c r="F31" s="3">
        <v>4.4335325504091624E-2</v>
      </c>
      <c r="G31" s="3">
        <v>4.245315122583581E-2</v>
      </c>
      <c r="H31" s="3">
        <v>4.0724277322102362E-2</v>
      </c>
      <c r="I31" s="3">
        <v>3.9130707536587039E-2</v>
      </c>
      <c r="J31" s="3">
        <v>3.7657156364224877E-2</v>
      </c>
      <c r="K31" s="3">
        <v>3.6290557178040195E-2</v>
      </c>
      <c r="L31" s="3">
        <v>3.5019673707006628E-2</v>
      </c>
      <c r="M31" s="3">
        <v>3.3834790387697183E-2</v>
      </c>
      <c r="N31" s="3">
        <v>3.2727463519578982E-2</v>
      </c>
      <c r="O31" s="3">
        <v>3.1690319736491016E-2</v>
      </c>
      <c r="P31" s="3">
        <v>3.0716891619738885E-2</v>
      </c>
      <c r="Q31" s="3">
        <v>2.9801482705381278E-2</v>
      </c>
      <c r="R31" s="3">
        <v>2.893905593054626E-2</v>
      </c>
      <c r="S31" s="3">
        <v>2.8125140904846416E-2</v>
      </c>
      <c r="T31" s="3">
        <v>2.7355756401505591E-2</v>
      </c>
      <c r="U31" s="3">
        <v>2.6627345231718023E-2</v>
      </c>
      <c r="V31" s="3">
        <v>2.5936719253973946E-2</v>
      </c>
      <c r="W31" s="3">
        <v>2.5281012724473743E-2</v>
      </c>
      <c r="X31" s="3">
        <v>2.4657642549435095E-2</v>
      </c>
      <c r="Y31" s="3">
        <v>2.4064274276114187E-2</v>
      </c>
      <c r="Z31" s="3">
        <v>2.3498792879122099E-2</v>
      </c>
      <c r="AA31" s="3">
        <v>2.2959277570822563E-2</v>
      </c>
      <c r="AB31" s="3">
        <v>2.2443980004122236E-2</v>
      </c>
      <c r="AC31" s="3">
        <v>2.1951305345867096E-2</v>
      </c>
      <c r="AD31" s="3">
        <v>2.1479795789727849E-2</v>
      </c>
      <c r="AE31" s="3">
        <v>2.1028116148996946E-2</v>
      </c>
      <c r="AF31" s="3">
        <v>2.0595041229920792E-2</v>
      </c>
      <c r="AG31" s="3">
        <v>2.0179444733641978E-2</v>
      </c>
    </row>
    <row r="32" spans="1:33" ht="15.75" customHeight="1" x14ac:dyDescent="0.35">
      <c r="A32" s="3" t="s">
        <v>144</v>
      </c>
      <c r="B32" s="3">
        <v>0</v>
      </c>
      <c r="C32" s="3">
        <v>0</v>
      </c>
      <c r="D32" s="3">
        <v>4.4673114415238468E-2</v>
      </c>
      <c r="E32" s="3">
        <v>4.2762768371084663E-2</v>
      </c>
      <c r="F32" s="3">
        <v>4.1009105491832072E-2</v>
      </c>
      <c r="G32" s="3">
        <v>3.939360883155487E-2</v>
      </c>
      <c r="H32" s="3">
        <v>3.7900568655448642E-2</v>
      </c>
      <c r="I32" s="3">
        <v>3.6516569891224787E-2</v>
      </c>
      <c r="J32" s="3">
        <v>3.5230087923299618E-2</v>
      </c>
      <c r="K32" s="3">
        <v>3.4031166920555946E-2</v>
      </c>
      <c r="L32" s="3">
        <v>3.2911161683746949E-2</v>
      </c>
      <c r="M32" s="3">
        <v>3.1862528845267309E-2</v>
      </c>
      <c r="N32" s="3">
        <v>3.0878656753747909E-2</v>
      </c>
      <c r="O32" s="3">
        <v>2.9953725932191914E-2</v>
      </c>
      <c r="P32" s="3">
        <v>2.9082593885547001E-2</v>
      </c>
      <c r="Q32" s="3">
        <v>2.8260699440789027E-2</v>
      </c>
      <c r="R32" s="3">
        <v>2.7483982861698762E-2</v>
      </c>
      <c r="S32" s="3">
        <v>2.6748818784650734E-2</v>
      </c>
      <c r="T32" s="3">
        <v>2.6051959637326844E-2</v>
      </c>
      <c r="U32" s="3">
        <v>2.5390487677195712E-2</v>
      </c>
      <c r="V32" s="3">
        <v>2.4761774155624784E-2</v>
      </c>
      <c r="W32" s="3">
        <v>2.4163444402507891E-2</v>
      </c>
      <c r="X32" s="3">
        <v>2.3593347853383625E-2</v>
      </c>
      <c r="Y32" s="3">
        <v>2.3049532221816535E-2</v>
      </c>
      <c r="Z32" s="3">
        <v>2.2530221163151815E-2</v>
      </c>
      <c r="AA32" s="3">
        <v>2.2033794891189784E-2</v>
      </c>
      <c r="AB32" s="3">
        <v>2.155877330214467E-2</v>
      </c>
      <c r="AC32" s="3">
        <v>2.1103801235495108E-2</v>
      </c>
      <c r="AD32" s="3">
        <v>2.0667635562574879E-2</v>
      </c>
      <c r="AE32" s="3">
        <v>2.0249133843832742E-2</v>
      </c>
      <c r="AF32" s="3">
        <v>1.984724433682512E-2</v>
      </c>
      <c r="AG32" s="3">
        <v>1.9460997170935305E-2</v>
      </c>
    </row>
    <row r="33" spans="1:33" ht="15.75" customHeight="1" x14ac:dyDescent="0.35">
      <c r="A33" s="3" t="s">
        <v>145</v>
      </c>
      <c r="B33" s="3">
        <v>0</v>
      </c>
      <c r="C33" s="3">
        <v>0</v>
      </c>
      <c r="D33" s="3">
        <v>4.321376158874185E-2</v>
      </c>
      <c r="E33" s="3">
        <v>4.1423688202627144E-2</v>
      </c>
      <c r="F33" s="3">
        <v>3.9776018801837974E-2</v>
      </c>
      <c r="G33" s="3">
        <v>3.8254410644778053E-2</v>
      </c>
      <c r="H33" s="3">
        <v>3.6844929578504028E-2</v>
      </c>
      <c r="I33" s="3">
        <v>3.5535622085244849E-2</v>
      </c>
      <c r="J33" s="3">
        <v>3.4316175443281437E-2</v>
      </c>
      <c r="K33" s="3">
        <v>3.3177645538208324E-2</v>
      </c>
      <c r="L33" s="3">
        <v>3.2112237117668738E-2</v>
      </c>
      <c r="M33" s="3">
        <v>3.1113125068013017E-2</v>
      </c>
      <c r="N33" s="3">
        <v>3.0174308047878618E-2</v>
      </c>
      <c r="O33" s="3">
        <v>2.9290487844777655E-2</v>
      </c>
      <c r="P33" s="3">
        <v>2.8456969330503335E-2</v>
      </c>
      <c r="Q33" s="3">
        <v>2.7669577025695131E-2</v>
      </c>
      <c r="R33" s="3">
        <v>2.6924585143190728E-2</v>
      </c>
      <c r="S33" s="3">
        <v>2.62186586364033E-2</v>
      </c>
      <c r="T33" s="3">
        <v>2.5548803284509682E-2</v>
      </c>
      <c r="U33" s="3">
        <v>2.491232323872342E-2</v>
      </c>
      <c r="V33" s="3">
        <v>2.430678475989094E-2</v>
      </c>
      <c r="W33" s="3">
        <v>2.3729985119242108E-2</v>
      </c>
      <c r="X33" s="3">
        <v>2.3179925824364792E-2</v>
      </c>
      <c r="Y33" s="3">
        <v>2.2654789484546408E-2</v>
      </c>
      <c r="Z33" s="3">
        <v>2.2152919751116808E-2</v>
      </c>
      <c r="AA33" s="3">
        <v>2.1672803866292271E-2</v>
      </c>
      <c r="AB33" s="3">
        <v>2.1213057433132617E-2</v>
      </c>
      <c r="AC33" s="3">
        <v>2.0772411083787592E-2</v>
      </c>
      <c r="AD33" s="3">
        <v>2.034969877539386E-2</v>
      </c>
      <c r="AE33" s="3">
        <v>1.9943847486618774E-2</v>
      </c>
      <c r="AF33" s="3">
        <v>1.9553868123000202E-2</v>
      </c>
      <c r="AG33" s="3">
        <v>1.9178847468843303E-2</v>
      </c>
    </row>
    <row r="34" spans="1:33" ht="15.75" customHeight="1" x14ac:dyDescent="0.35">
      <c r="A34" s="3" t="s">
        <v>146</v>
      </c>
      <c r="B34" s="3">
        <v>0</v>
      </c>
      <c r="C34" s="3">
        <v>0</v>
      </c>
      <c r="D34" s="3">
        <v>4.3281204885495562E-2</v>
      </c>
      <c r="E34" s="3">
        <v>4.1485655720449648E-2</v>
      </c>
      <c r="F34" s="3">
        <v>3.983315131858621E-2</v>
      </c>
      <c r="G34" s="3">
        <v>3.830725272423266E-2</v>
      </c>
      <c r="H34" s="3">
        <v>3.6893946973514072E-2</v>
      </c>
      <c r="I34" s="3">
        <v>3.5581215495760314E-2</v>
      </c>
      <c r="J34" s="3">
        <v>3.4358691489712503E-2</v>
      </c>
      <c r="K34" s="3">
        <v>3.3217385586259397E-2</v>
      </c>
      <c r="L34" s="3">
        <v>3.2149464429899688E-2</v>
      </c>
      <c r="M34" s="3">
        <v>3.1148070640774118E-2</v>
      </c>
      <c r="N34" s="3">
        <v>3.0207175407336084E-2</v>
      </c>
      <c r="O34" s="3">
        <v>2.9321457012163314E-2</v>
      </c>
      <c r="P34" s="3">
        <v>2.8486200119907563E-2</v>
      </c>
      <c r="Q34" s="3">
        <v>2.7697211801759186E-2</v>
      </c>
      <c r="R34" s="3">
        <v>2.6950751139239178E-2</v>
      </c>
      <c r="S34" s="3">
        <v>2.6243469912594724E-2</v>
      </c>
      <c r="T34" s="3">
        <v>2.5572362389628539E-2</v>
      </c>
      <c r="U34" s="3">
        <v>2.4934722626544188E-2</v>
      </c>
      <c r="V34" s="3">
        <v>2.432810800149203E-2</v>
      </c>
      <c r="W34" s="3">
        <v>2.3750307944743611E-2</v>
      </c>
      <c r="X34" s="3">
        <v>2.319931702137815E-2</v>
      </c>
      <c r="Y34" s="3">
        <v>2.2673311675884784E-2</v>
      </c>
      <c r="Z34" s="3">
        <v>2.2170630070251236E-2</v>
      </c>
      <c r="AA34" s="3">
        <v>2.1689754545899546E-2</v>
      </c>
      <c r="AB34" s="3">
        <v>2.1229296319551817E-2</v>
      </c>
      <c r="AC34" s="3">
        <v>2.07879820879165E-2</v>
      </c>
      <c r="AD34" s="3">
        <v>2.0364642269197594E-2</v>
      </c>
      <c r="AE34" s="3">
        <v>1.9958200652571118E-2</v>
      </c>
      <c r="AF34" s="3">
        <v>1.9567665262950798E-2</v>
      </c>
      <c r="AG34" s="3">
        <v>1.9192120277671042E-2</v>
      </c>
    </row>
    <row r="35" spans="1:33" ht="15.75" customHeight="1" x14ac:dyDescent="0.35">
      <c r="A35" s="3" t="s">
        <v>147</v>
      </c>
      <c r="B35" s="3">
        <v>0</v>
      </c>
      <c r="C35" s="3">
        <v>0</v>
      </c>
      <c r="D35" s="3">
        <v>4.9984641924961958E-2</v>
      </c>
      <c r="E35" s="3">
        <v>4.7605117188498983E-2</v>
      </c>
      <c r="F35" s="3">
        <v>4.5441852476111225E-2</v>
      </c>
      <c r="G35" s="3">
        <v>4.3466647493098705E-2</v>
      </c>
      <c r="H35" s="3">
        <v>4.1656000790754731E-2</v>
      </c>
      <c r="I35" s="3">
        <v>3.9990170228110154E-2</v>
      </c>
      <c r="J35" s="3">
        <v>3.8452450198982434E-2</v>
      </c>
      <c r="K35" s="3">
        <v>3.7028609438590619E-2</v>
      </c>
      <c r="L35" s="3">
        <v>3.5706449273985363E-2</v>
      </c>
      <c r="M35" s="3">
        <v>3.4475453251271194E-2</v>
      </c>
      <c r="N35" s="3">
        <v>3.3326506823257801E-2</v>
      </c>
      <c r="O35" s="3">
        <v>3.2251671280274272E-2</v>
      </c>
      <c r="P35" s="3">
        <v>3.1244000060831466E-2</v>
      </c>
      <c r="Q35" s="3">
        <v>3.0297388454127668E-2</v>
      </c>
      <c r="R35" s="3">
        <v>2.9406449820861481E-2</v>
      </c>
      <c r="S35" s="3">
        <v>2.8566413029533621E-2</v>
      </c>
      <c r="T35" s="3">
        <v>2.777303698396516E-2</v>
      </c>
      <c r="U35" s="3">
        <v>2.7022539008676544E-2</v>
      </c>
      <c r="V35" s="3">
        <v>2.6311534540186223E-2</v>
      </c>
      <c r="W35" s="3">
        <v>2.5636986095040296E-2</v>
      </c>
      <c r="X35" s="3">
        <v>2.4996159891473194E-2</v>
      </c>
      <c r="Y35" s="3">
        <v>2.4386588818166688E-2</v>
      </c>
      <c r="Z35" s="3">
        <v>2.3806040692412284E-2</v>
      </c>
      <c r="AA35" s="3">
        <v>2.3252490946744558E-2</v>
      </c>
      <c r="AB35" s="3">
        <v>2.2724099039544442E-2</v>
      </c>
      <c r="AC35" s="3">
        <v>2.2219188010613015E-2</v>
      </c>
      <c r="AD35" s="3">
        <v>2.1736226702860843E-2</v>
      </c>
      <c r="AE35" s="3">
        <v>2.127381425341408E-2</v>
      </c>
      <c r="AF35" s="3">
        <v>2.0830666523028365E-2</v>
      </c>
      <c r="AG35" s="3">
        <v>2.0405604187007893E-2</v>
      </c>
    </row>
    <row r="36" spans="1:33" ht="15.75" customHeight="1" x14ac:dyDescent="0.35">
      <c r="A36" s="3" t="s">
        <v>148</v>
      </c>
      <c r="B36" s="3">
        <v>0</v>
      </c>
      <c r="C36" s="3">
        <v>0</v>
      </c>
      <c r="D36" s="3">
        <v>4.560588747818161E-2</v>
      </c>
      <c r="E36" s="3">
        <v>4.3616708766029452E-2</v>
      </c>
      <c r="F36" s="3">
        <v>4.1793800731306584E-2</v>
      </c>
      <c r="G36" s="3">
        <v>4.0117152455666993E-2</v>
      </c>
      <c r="H36" s="3">
        <v>3.8569840292463506E-2</v>
      </c>
      <c r="I36" s="3">
        <v>3.7137454599685038E-2</v>
      </c>
      <c r="J36" s="3">
        <v>3.5807649636970612E-2</v>
      </c>
      <c r="K36" s="3">
        <v>3.4569786822409028E-2</v>
      </c>
      <c r="L36" s="3">
        <v>3.3414649512032546E-2</v>
      </c>
      <c r="M36" s="3">
        <v>3.2334213113594426E-2</v>
      </c>
      <c r="N36" s="3">
        <v>3.1321458402565894E-2</v>
      </c>
      <c r="O36" s="3">
        <v>3.0370218856001836E-2</v>
      </c>
      <c r="P36" s="3">
        <v>2.9475054985305421E-2</v>
      </c>
      <c r="Q36" s="3">
        <v>2.8631150257182429E-2</v>
      </c>
      <c r="R36" s="3">
        <v>2.7834224396202617E-2</v>
      </c>
      <c r="S36" s="3">
        <v>2.708046077425932E-2</v>
      </c>
      <c r="T36" s="3">
        <v>2.6366445286910487E-2</v>
      </c>
      <c r="U36" s="3">
        <v>2.5689114650995836E-2</v>
      </c>
      <c r="V36" s="3">
        <v>2.5045712471792093E-2</v>
      </c>
      <c r="W36" s="3">
        <v>2.4433751750833569E-2</v>
      </c>
      <c r="X36" s="3">
        <v>2.385098275908468E-2</v>
      </c>
      <c r="Y36" s="3">
        <v>2.3295365400549595E-2</v>
      </c>
      <c r="Z36" s="3">
        <v>2.2765045350743932E-2</v>
      </c>
      <c r="AA36" s="3">
        <v>2.2258333381873604E-2</v>
      </c>
      <c r="AB36" s="3">
        <v>2.1773687389016184E-2</v>
      </c>
      <c r="AC36" s="3">
        <v>2.1309696714402047E-2</v>
      </c>
      <c r="AD36" s="3">
        <v>2.0865068434145172E-2</v>
      </c>
      <c r="AE36" s="3">
        <v>2.0438615326655338E-2</v>
      </c>
      <c r="AF36" s="3">
        <v>2.0029245286952099E-2</v>
      </c>
      <c r="AG36" s="3">
        <v>1.9635951988138851E-2</v>
      </c>
    </row>
    <row r="37" spans="1:33" ht="15.75" customHeight="1" x14ac:dyDescent="0.35">
      <c r="A37" s="3" t="s">
        <v>149</v>
      </c>
      <c r="B37" s="3">
        <v>0</v>
      </c>
      <c r="C37" s="3">
        <v>0</v>
      </c>
      <c r="D37" s="3">
        <v>4.432936915690569E-2</v>
      </c>
      <c r="E37" s="3">
        <v>4.2447689843955166E-2</v>
      </c>
      <c r="F37" s="3">
        <v>4.071925167805792E-2</v>
      </c>
      <c r="G37" s="3">
        <v>3.9126067488798398E-2</v>
      </c>
      <c r="H37" s="3">
        <v>3.7652859179399006E-2</v>
      </c>
      <c r="I37" s="3">
        <v>3.6286566211724991E-2</v>
      </c>
      <c r="J37" s="3">
        <v>3.5015957356636464E-2</v>
      </c>
      <c r="K37" s="3">
        <v>3.3831321254277992E-2</v>
      </c>
      <c r="L37" s="3">
        <v>3.2724217731411667E-2</v>
      </c>
      <c r="M37" s="3">
        <v>3.1687276399208542E-2</v>
      </c>
      <c r="N37" s="3">
        <v>3.071403236628387E-2</v>
      </c>
      <c r="O37" s="3">
        <v>2.9798791325050141E-2</v>
      </c>
      <c r="P37" s="3">
        <v>2.8936518061664709E-2</v>
      </c>
      <c r="Q37" s="3">
        <v>2.8122743778370873E-2</v>
      </c>
      <c r="R37" s="3">
        <v>2.7353488626289162E-2</v>
      </c>
      <c r="S37" s="3">
        <v>2.6625196613547768E-2</v>
      </c>
      <c r="T37" s="3">
        <v>2.5934680642336002E-2</v>
      </c>
      <c r="U37" s="3">
        <v>2.5279075882392768E-2</v>
      </c>
      <c r="V37" s="3">
        <v>2.4655800042185264E-2</v>
      </c>
      <c r="W37" s="3">
        <v>2.4062519375940856E-2</v>
      </c>
      <c r="X37" s="3">
        <v>2.3497119483099967E-2</v>
      </c>
      <c r="Y37" s="3">
        <v>2.2957680130029866E-2</v>
      </c>
      <c r="Z37" s="3">
        <v>2.2442453462119347E-2</v>
      </c>
      <c r="AA37" s="3">
        <v>2.1949845085286312E-2</v>
      </c>
      <c r="AB37" s="3">
        <v>2.1478397585602157E-2</v>
      </c>
      <c r="AC37" s="3">
        <v>2.1026776127981914E-2</v>
      </c>
      <c r="AD37" s="3">
        <v>2.0593755834417301E-2</v>
      </c>
      <c r="AE37" s="3">
        <v>2.0178210690286118E-2</v>
      </c>
      <c r="AF37" s="3">
        <v>1.9779103767206395E-2</v>
      </c>
      <c r="AG37" s="3">
        <v>1.9395478583685059E-2</v>
      </c>
    </row>
    <row r="38" spans="1:33" ht="15.75" customHeight="1" x14ac:dyDescent="0.35">
      <c r="A38" s="3" t="s">
        <v>150</v>
      </c>
      <c r="B38" s="3">
        <v>0</v>
      </c>
      <c r="C38" s="3">
        <v>0</v>
      </c>
      <c r="D38" s="3">
        <v>4.5080473598461415E-2</v>
      </c>
      <c r="E38" s="3">
        <v>4.313588736688824E-2</v>
      </c>
      <c r="F38" s="3">
        <v>4.1352126687691351E-2</v>
      </c>
      <c r="G38" s="3">
        <v>3.9710032397242939E-2</v>
      </c>
      <c r="H38" s="3">
        <v>3.8193372344085229E-2</v>
      </c>
      <c r="I38" s="3">
        <v>3.6788302990078153E-2</v>
      </c>
      <c r="J38" s="3">
        <v>3.5482945635087179E-2</v>
      </c>
      <c r="K38" s="3">
        <v>3.426704977097618E-2</v>
      </c>
      <c r="L38" s="3">
        <v>3.3131723357692121E-2</v>
      </c>
      <c r="M38" s="3">
        <v>3.2069214998066059E-2</v>
      </c>
      <c r="N38" s="3">
        <v>3.107273672351283E-2</v>
      </c>
      <c r="O38" s="3">
        <v>3.0136318822901905E-2</v>
      </c>
      <c r="P38" s="3">
        <v>2.9254690153374598E-2</v>
      </c>
      <c r="Q38" s="3">
        <v>2.84231788625861E-2</v>
      </c>
      <c r="R38" s="3">
        <v>2.7637629573860262E-2</v>
      </c>
      <c r="S38" s="3">
        <v>2.6894333934940506E-2</v>
      </c>
      <c r="T38" s="3">
        <v>2.6189972080062959E-2</v>
      </c>
      <c r="U38" s="3">
        <v>2.5521563056191063E-2</v>
      </c>
      <c r="V38" s="3">
        <v>2.4886422651245209E-2</v>
      </c>
      <c r="W38" s="3">
        <v>2.4282127366734147E-2</v>
      </c>
      <c r="X38" s="3">
        <v>2.3706483514606455E-2</v>
      </c>
      <c r="Y38" s="3">
        <v>2.3157500608198704E-2</v>
      </c>
      <c r="Z38" s="3">
        <v>2.2633368366494263E-2</v>
      </c>
      <c r="AA38" s="3">
        <v>2.2132436772173466E-2</v>
      </c>
      <c r="AB38" s="3">
        <v>2.1653198720582734E-2</v>
      </c>
      <c r="AC38" s="3">
        <v>2.1194274874968683E-2</v>
      </c>
      <c r="AD38" s="3">
        <v>2.0754400407866733E-2</v>
      </c>
      <c r="AE38" s="3">
        <v>2.0332413359733188E-2</v>
      </c>
      <c r="AF38" s="3">
        <v>1.9927244389681756E-2</v>
      </c>
      <c r="AG38" s="3">
        <v>1.9537907727539119E-2</v>
      </c>
    </row>
    <row r="39" spans="1:33" ht="15.75" customHeight="1" x14ac:dyDescent="0.35">
      <c r="A39" s="3" t="s">
        <v>151</v>
      </c>
      <c r="B39" s="3">
        <v>0</v>
      </c>
      <c r="C39" s="3">
        <v>0</v>
      </c>
      <c r="D39" s="3">
        <v>4.4673091892306623E-2</v>
      </c>
      <c r="E39" s="3">
        <v>4.2762747733239091E-2</v>
      </c>
      <c r="F39" s="3">
        <v>4.1009086511969613E-2</v>
      </c>
      <c r="G39" s="3">
        <v>3.9393591317597149E-2</v>
      </c>
      <c r="H39" s="3">
        <v>3.7900552443921619E-2</v>
      </c>
      <c r="I39" s="3">
        <v>3.6516554842048188E-2</v>
      </c>
      <c r="J39" s="3">
        <v>3.5230073915822294E-2</v>
      </c>
      <c r="K39" s="3">
        <v>3.4031153850237701E-2</v>
      </c>
      <c r="L39" s="3">
        <v>3.2911149459580631E-2</v>
      </c>
      <c r="M39" s="3">
        <v>3.1862517387685613E-2</v>
      </c>
      <c r="N39" s="3">
        <v>3.0878645992821852E-2</v>
      </c>
      <c r="O39" s="3">
        <v>2.995371580627916E-2</v>
      </c>
      <c r="P39" s="3">
        <v>2.9082584340036827E-2</v>
      </c>
      <c r="Q39" s="3">
        <v>2.8260690427188907E-2</v>
      </c>
      <c r="R39" s="3">
        <v>2.7483974336749234E-2</v>
      </c>
      <c r="S39" s="3">
        <v>2.674881070965841E-2</v>
      </c>
      <c r="T39" s="3">
        <v>2.6051951977600265E-2</v>
      </c>
      <c r="U39" s="3">
        <v>2.5390480401484984E-2</v>
      </c>
      <c r="V39" s="3">
        <v>2.4761767235786027E-2</v>
      </c>
      <c r="W39" s="3">
        <v>2.416343781303602E-2</v>
      </c>
      <c r="X39" s="3">
        <v>2.3593341571185991E-2</v>
      </c>
      <c r="Y39" s="3">
        <v>2.3049526225884687E-2</v>
      </c>
      <c r="Z39" s="3">
        <v>2.2530215434349108E-2</v>
      </c>
      <c r="AA39" s="3">
        <v>2.203378941206673E-2</v>
      </c>
      <c r="AB39" s="3">
        <v>2.1558768056715059E-2</v>
      </c>
      <c r="AC39" s="3">
        <v>2.1103796209132469E-2</v>
      </c>
      <c r="AD39" s="3">
        <v>2.0667630741825239E-2</v>
      </c>
      <c r="AE39" s="3">
        <v>2.024912921634435E-2</v>
      </c>
      <c r="AF39" s="3">
        <v>1.9847239891199665E-2</v>
      </c>
      <c r="AG39" s="3">
        <v>1.9460992896653075E-2</v>
      </c>
    </row>
    <row r="40" spans="1:33" ht="15.75" customHeight="1" x14ac:dyDescent="0.35">
      <c r="A40" s="3" t="s">
        <v>152</v>
      </c>
      <c r="B40" s="3">
        <v>0</v>
      </c>
      <c r="C40" s="3">
        <v>0</v>
      </c>
      <c r="D40" s="3">
        <v>4.4673100087774607E-2</v>
      </c>
      <c r="E40" s="3">
        <v>4.2762755242784681E-2</v>
      </c>
      <c r="F40" s="3">
        <v>4.1009093418197071E-2</v>
      </c>
      <c r="G40" s="3">
        <v>3.9393597690446737E-2</v>
      </c>
      <c r="H40" s="3">
        <v>3.7900558342845378E-2</v>
      </c>
      <c r="I40" s="3">
        <v>3.6516560318017477E-2</v>
      </c>
      <c r="J40" s="3">
        <v>3.5230079012754031E-2</v>
      </c>
      <c r="K40" s="3">
        <v>3.4031158606163334E-2</v>
      </c>
      <c r="L40" s="3">
        <v>3.291115390762122E-2</v>
      </c>
      <c r="M40" s="3">
        <v>3.1862521556768615E-2</v>
      </c>
      <c r="N40" s="3">
        <v>3.0878649908429843E-2</v>
      </c>
      <c r="O40" s="3">
        <v>2.9953719490817574E-2</v>
      </c>
      <c r="P40" s="3">
        <v>2.908258781337688E-2</v>
      </c>
      <c r="Q40" s="3">
        <v>2.8260693706987854E-2</v>
      </c>
      <c r="R40" s="3">
        <v>2.7483977438741806E-2</v>
      </c>
      <c r="S40" s="3">
        <v>2.6748813647918535E-2</v>
      </c>
      <c r="T40" s="3">
        <v>2.6051954764762384E-2</v>
      </c>
      <c r="U40" s="3">
        <v>2.5390483048916543E-2</v>
      </c>
      <c r="V40" s="3">
        <v>2.4761769753723455E-2</v>
      </c>
      <c r="W40" s="3">
        <v>2.4163440210757121E-2</v>
      </c>
      <c r="X40" s="3">
        <v>2.359334385710363E-2</v>
      </c>
      <c r="Y40" s="3">
        <v>2.3049528407638145E-2</v>
      </c>
      <c r="Z40" s="3">
        <v>2.2530217518897031E-2</v>
      </c>
      <c r="AA40" s="3">
        <v>2.2033791405767902E-2</v>
      </c>
      <c r="AB40" s="3">
        <v>2.1558769965385662E-2</v>
      </c>
      <c r="AC40" s="3">
        <v>2.1103798038086596E-2</v>
      </c>
      <c r="AD40" s="3">
        <v>2.0667632495958228E-2</v>
      </c>
      <c r="AE40" s="3">
        <v>2.0249130900159285E-2</v>
      </c>
      <c r="AF40" s="3">
        <v>1.9847241508839712E-2</v>
      </c>
      <c r="AG40" s="3">
        <v>1.9460994451942052E-2</v>
      </c>
    </row>
    <row r="41" spans="1:33" ht="15.75" customHeight="1" x14ac:dyDescent="0.35">
      <c r="A41" s="3" t="s">
        <v>153</v>
      </c>
      <c r="B41" s="3">
        <v>0</v>
      </c>
      <c r="C41" s="3">
        <v>0</v>
      </c>
      <c r="D41" s="3">
        <v>4.4672996843325603E-2</v>
      </c>
      <c r="E41" s="3">
        <v>4.2762660639562237E-2</v>
      </c>
      <c r="F41" s="3">
        <v>4.1009006415069015E-2</v>
      </c>
      <c r="G41" s="3">
        <v>3.9393517407012697E-2</v>
      </c>
      <c r="H41" s="3">
        <v>3.7900484029656227E-2</v>
      </c>
      <c r="I41" s="3">
        <v>3.6516491333053271E-2</v>
      </c>
      <c r="J41" s="3">
        <v>3.5230014802856355E-2</v>
      </c>
      <c r="K41" s="3">
        <v>3.4031098692173613E-2</v>
      </c>
      <c r="L41" s="3">
        <v>3.2911097872409846E-2</v>
      </c>
      <c r="M41" s="3">
        <v>3.1862469035525053E-2</v>
      </c>
      <c r="N41" s="3">
        <v>3.0878600580663322E-2</v>
      </c>
      <c r="O41" s="3">
        <v>2.9953673073878636E-2</v>
      </c>
      <c r="P41" s="3">
        <v>2.9082544057049346E-2</v>
      </c>
      <c r="Q41" s="3">
        <v>2.8260652388869104E-2</v>
      </c>
      <c r="R41" s="3">
        <v>2.7483938360583549E-2</v>
      </c>
      <c r="S41" s="3">
        <v>2.6748776632397712E-2</v>
      </c>
      <c r="T41" s="3">
        <v>2.6051919652760842E-2</v>
      </c>
      <c r="U41" s="3">
        <v>2.5390449697299332E-2</v>
      </c>
      <c r="V41" s="3">
        <v>2.4761738033335839E-2</v>
      </c>
      <c r="W41" s="3">
        <v>2.4163410004814652E-2</v>
      </c>
      <c r="X41" s="3">
        <v>2.359331505965543E-2</v>
      </c>
      <c r="Y41" s="3">
        <v>2.3049500922424842E-2</v>
      </c>
      <c r="Z41" s="3">
        <v>2.2530191258235729E-2</v>
      </c>
      <c r="AA41" s="3">
        <v>2.2033766289591954E-2</v>
      </c>
      <c r="AB41" s="3">
        <v>2.155874592047452E-2</v>
      </c>
      <c r="AC41" s="3">
        <v>2.1103774997352547E-2</v>
      </c>
      <c r="AD41" s="3">
        <v>2.0667610397784753E-2</v>
      </c>
      <c r="AE41" s="3">
        <v>2.0249109687854174E-2</v>
      </c>
      <c r="AF41" s="3">
        <v>1.9847221130189861E-2</v>
      </c>
      <c r="AG41" s="3">
        <v>1.9460974858759007E-2</v>
      </c>
    </row>
    <row r="42" spans="1:33" ht="15.75" customHeight="1" x14ac:dyDescent="0.35">
      <c r="A42" s="3" t="s">
        <v>154</v>
      </c>
      <c r="B42" s="3">
        <v>0</v>
      </c>
      <c r="C42" s="3">
        <v>0</v>
      </c>
      <c r="D42" s="3">
        <v>4.5472425467207173E-2</v>
      </c>
      <c r="E42" s="3">
        <v>4.3494619618385605E-2</v>
      </c>
      <c r="F42" s="3">
        <v>4.1681690351495958E-2</v>
      </c>
      <c r="G42" s="3">
        <v>4.0013845628230515E-2</v>
      </c>
      <c r="H42" s="3">
        <v>3.8474339352738196E-2</v>
      </c>
      <c r="I42" s="3">
        <v>3.7048907127275321E-2</v>
      </c>
      <c r="J42" s="3">
        <v>3.5725322955022766E-2</v>
      </c>
      <c r="K42" s="3">
        <v>3.4493047686711978E-2</v>
      </c>
      <c r="L42" s="3">
        <v>3.3342947798276436E-2</v>
      </c>
      <c r="M42" s="3">
        <v>3.2267068613893557E-2</v>
      </c>
      <c r="N42" s="3">
        <v>3.1258450061010953E-2</v>
      </c>
      <c r="O42" s="3">
        <v>3.0310975933493346E-2</v>
      </c>
      <c r="P42" s="3">
        <v>2.941924976197664E-2</v>
      </c>
      <c r="Q42" s="3">
        <v>2.8578491968922273E-2</v>
      </c>
      <c r="R42" s="3">
        <v>2.7784454168592623E-2</v>
      </c>
      <c r="S42" s="3">
        <v>2.7033347367643987E-2</v>
      </c>
      <c r="T42" s="3">
        <v>2.6321781504887148E-2</v>
      </c>
      <c r="U42" s="3">
        <v>2.5646714294898561E-2</v>
      </c>
      <c r="V42" s="3">
        <v>2.5005407746594217E-2</v>
      </c>
      <c r="W42" s="3">
        <v>2.4395391046332867E-2</v>
      </c>
      <c r="X42" s="3">
        <v>2.3814428744573891E-2</v>
      </c>
      <c r="Y42" s="3">
        <v>2.3260493382356136E-2</v>
      </c>
      <c r="Z42" s="3">
        <v>2.2731741851451034E-2</v>
      </c>
      <c r="AA42" s="3">
        <v>2.2226494906963351E-2</v>
      </c>
      <c r="AB42" s="3">
        <v>2.1743219352758282E-2</v>
      </c>
      <c r="AC42" s="3">
        <v>2.1280512501490406E-2</v>
      </c>
      <c r="AD42" s="3">
        <v>2.0837088577530277E-2</v>
      </c>
      <c r="AE42" s="3">
        <v>2.0411766785007193E-2</v>
      </c>
      <c r="AF42" s="3">
        <v>2.0003460808099238E-2</v>
      </c>
      <c r="AG42" s="3">
        <v>1.9611169546671407E-2</v>
      </c>
    </row>
    <row r="43" spans="1:33" ht="15.75" customHeight="1" x14ac:dyDescent="0.35">
      <c r="A43" s="3" t="s">
        <v>155</v>
      </c>
      <c r="B43" s="3">
        <v>0</v>
      </c>
      <c r="C43" s="3">
        <v>0</v>
      </c>
      <c r="D43" s="3">
        <v>4.2887388360451487E-2</v>
      </c>
      <c r="E43" s="3">
        <v>4.1123700256722628E-2</v>
      </c>
      <c r="F43" s="3">
        <v>3.9499341189301797E-2</v>
      </c>
      <c r="G43" s="3">
        <v>3.7998428305037316E-2</v>
      </c>
      <c r="H43" s="3">
        <v>3.6607404470819387E-2</v>
      </c>
      <c r="I43" s="3">
        <v>3.5314627614016707E-2</v>
      </c>
      <c r="J43" s="3">
        <v>3.4110044108429827E-2</v>
      </c>
      <c r="K43" s="3">
        <v>3.2984926800356341E-2</v>
      </c>
      <c r="L43" s="3">
        <v>3.1931663226225655E-2</v>
      </c>
      <c r="M43" s="3">
        <v>3.0943583150054559E-2</v>
      </c>
      <c r="N43" s="3">
        <v>3.0014817159554702E-2</v>
      </c>
      <c r="O43" s="3">
        <v>2.9140179985299424E-2</v>
      </c>
      <c r="P43" s="3">
        <v>2.8315073643044111E-2</v>
      </c>
      <c r="Q43" s="3">
        <v>2.7535406577996965E-2</v>
      </c>
      <c r="R43" s="3">
        <v>2.6797525809546731E-2</v>
      </c>
      <c r="S43" s="3">
        <v>2.6098159701367658E-2</v>
      </c>
      <c r="T43" s="3">
        <v>2.5434369465162265E-2</v>
      </c>
      <c r="U43" s="3">
        <v>2.4803507881659435E-2</v>
      </c>
      <c r="V43" s="3">
        <v>2.4203184016161738E-2</v>
      </c>
      <c r="W43" s="3">
        <v>2.3631232936862083E-2</v>
      </c>
      <c r="X43" s="3">
        <v>2.3085689627760378E-2</v>
      </c>
      <c r="Y43" s="3">
        <v>2.2564766433356993E-2</v>
      </c>
      <c r="Z43" s="3">
        <v>2.206683348973729E-2</v>
      </c>
      <c r="AA43" s="3">
        <v>2.1590401690653106E-2</v>
      </c>
      <c r="AB43" s="3">
        <v>2.1134107813577073E-2</v>
      </c>
      <c r="AC43" s="3">
        <v>2.0696701492848957E-2</v>
      </c>
      <c r="AD43" s="3">
        <v>2.0277033777593687E-2</v>
      </c>
      <c r="AE43" s="3">
        <v>1.9874047054178622E-2</v>
      </c>
      <c r="AF43" s="3">
        <v>1.9486766146842499E-2</v>
      </c>
      <c r="AG43" s="3">
        <v>1.9114290438994975E-2</v>
      </c>
    </row>
    <row r="44" spans="1:33" ht="15.75" customHeight="1" x14ac:dyDescent="0.35"/>
    <row r="45" spans="1:33" ht="15.75" customHeight="1" x14ac:dyDescent="0.35"/>
    <row r="46" spans="1:33" ht="15.75" customHeight="1" x14ac:dyDescent="0.35"/>
    <row r="47" spans="1:33" ht="15.75" customHeight="1" x14ac:dyDescent="0.35"/>
    <row r="48" spans="1:3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H1002"/>
  <sheetViews>
    <sheetView tabSelected="1" workbookViewId="0">
      <selection activeCell="A3" sqref="A3"/>
    </sheetView>
    <sheetView topLeftCell="A2" workbookViewId="1">
      <selection activeCell="C14" sqref="C14"/>
    </sheetView>
  </sheetViews>
  <sheetFormatPr defaultColWidth="14.453125" defaultRowHeight="15" customHeight="1" x14ac:dyDescent="0.35"/>
  <cols>
    <col min="1" max="1" width="19.26953125" customWidth="1"/>
    <col min="2" max="2" width="12" customWidth="1"/>
    <col min="3" max="3" width="45.453125" customWidth="1"/>
    <col min="4" max="4" width="9.1796875" customWidth="1"/>
    <col min="5" max="5" width="9.54296875" customWidth="1"/>
    <col min="6" max="6" width="11.54296875" customWidth="1"/>
    <col min="7" max="34" width="8.7265625" customWidth="1"/>
  </cols>
  <sheetData>
    <row r="1" spans="1:34" ht="15" customHeight="1" x14ac:dyDescent="0.35">
      <c r="D1" t="s">
        <v>216</v>
      </c>
      <c r="E1" s="76">
        <v>5799000</v>
      </c>
    </row>
    <row r="2" spans="1:34" ht="15" customHeight="1" x14ac:dyDescent="0.35">
      <c r="D2" t="s">
        <v>217</v>
      </c>
      <c r="E2" s="76">
        <v>947800000</v>
      </c>
    </row>
    <row r="3" spans="1:34" ht="14.5" x14ac:dyDescent="0.35">
      <c r="D3" s="31" t="s">
        <v>156</v>
      </c>
      <c r="E3" s="3" t="s">
        <v>157</v>
      </c>
    </row>
    <row r="4" spans="1:34" ht="14.5" x14ac:dyDescent="0.35">
      <c r="C4" s="8"/>
      <c r="D4" s="32">
        <v>2020</v>
      </c>
      <c r="E4" s="1">
        <v>2021</v>
      </c>
      <c r="F4" s="1">
        <v>2022</v>
      </c>
      <c r="G4" s="1">
        <v>2023</v>
      </c>
      <c r="H4" s="1">
        <v>2024</v>
      </c>
      <c r="I4" s="1">
        <v>2025</v>
      </c>
      <c r="J4" s="1">
        <v>2026</v>
      </c>
      <c r="K4" s="1">
        <v>2027</v>
      </c>
      <c r="L4" s="1">
        <v>2028</v>
      </c>
      <c r="M4" s="1">
        <v>2029</v>
      </c>
      <c r="N4" s="1">
        <v>2030</v>
      </c>
      <c r="O4" s="1">
        <v>2031</v>
      </c>
      <c r="P4" s="1">
        <v>2032</v>
      </c>
      <c r="Q4" s="1">
        <v>2033</v>
      </c>
      <c r="R4" s="1">
        <v>2034</v>
      </c>
      <c r="S4" s="1">
        <v>2035</v>
      </c>
      <c r="T4" s="1">
        <v>2036</v>
      </c>
      <c r="U4" s="1">
        <v>2037</v>
      </c>
      <c r="V4" s="1">
        <v>2038</v>
      </c>
      <c r="W4" s="1">
        <v>2039</v>
      </c>
      <c r="X4" s="1">
        <v>2040</v>
      </c>
      <c r="Y4" s="1">
        <v>2041</v>
      </c>
      <c r="Z4" s="1">
        <v>2042</v>
      </c>
      <c r="AA4" s="1">
        <v>2043</v>
      </c>
      <c r="AB4" s="1">
        <v>2044</v>
      </c>
      <c r="AC4" s="1">
        <v>2045</v>
      </c>
      <c r="AD4" s="1">
        <v>2046</v>
      </c>
      <c r="AE4" s="1">
        <v>2047</v>
      </c>
      <c r="AF4" s="1">
        <v>2048</v>
      </c>
      <c r="AG4" s="1">
        <v>2049</v>
      </c>
      <c r="AH4" s="1">
        <v>2050</v>
      </c>
    </row>
    <row r="5" spans="1:34" ht="14.5" x14ac:dyDescent="0.35">
      <c r="A5" s="3" t="s">
        <v>93</v>
      </c>
      <c r="B5" s="3" t="s">
        <v>158</v>
      </c>
      <c r="C5" s="3" t="s">
        <v>94</v>
      </c>
      <c r="D5" s="33">
        <f>SUMIFS('Adjusted Elec'!$L$2:$L$20,'Adjusted Elec'!$I$2:$I$20,$C5)</f>
        <v>8383415808000</v>
      </c>
      <c r="E5" s="20">
        <f t="array" ref="E5">D5*(1+INDEX(BPCiObIC!$B$2:$AG$43,MATCH($A5,BPCiObIC!$A$2:$A$43,0),MATCH(E$4,BPCiObIC!$B$1:$AG$1,0)))</f>
        <v>8755044990754.1504</v>
      </c>
      <c r="F5" s="20">
        <f t="array" ref="F5">E5*(1+INDEX(BPCiObIC!$B$2:$AG$43,MATCH($A5,BPCiObIC!$A$2:$A$43,0),MATCH(F$4,BPCiObIC!$B$1:$AG$1,0)))</f>
        <v>9126674173508.209</v>
      </c>
      <c r="G5" s="20">
        <f t="array" ref="G5">F5*(1+INDEX(BPCiObIC!$B$2:$AG$43,MATCH($A5,BPCiObIC!$A$2:$A$43,0),MATCH(G$4,BPCiObIC!$B$1:$AG$1,0)))</f>
        <v>9498303356262.2695</v>
      </c>
      <c r="H5" s="20">
        <f t="array" ref="H5">G5*(1+INDEX(BPCiObIC!$B$2:$AG$43,MATCH($A5,BPCiObIC!$A$2:$A$43,0),MATCH(H$4,BPCiObIC!$B$1:$AG$1,0)))</f>
        <v>9869932539016.4199</v>
      </c>
      <c r="I5" s="20">
        <f t="array" ref="I5">H5*(1+INDEX(BPCiObIC!$B$2:$AG$43,MATCH($A5,BPCiObIC!$A$2:$A$43,0),MATCH(I$4,BPCiObIC!$B$1:$AG$1,0)))</f>
        <v>10241561721770.48</v>
      </c>
      <c r="J5" s="20">
        <f t="array" ref="J5">I5*(1+INDEX(BPCiObIC!$B$2:$AG$43,MATCH($A5,BPCiObIC!$A$2:$A$43,0),MATCH(J$4,BPCiObIC!$B$1:$AG$1,0)))</f>
        <v>10613190904524.541</v>
      </c>
      <c r="K5" s="20">
        <f t="array" ref="K5">J5*(1+INDEX(BPCiObIC!$B$2:$AG$43,MATCH($A5,BPCiObIC!$A$2:$A$43,0),MATCH(K$4,BPCiObIC!$B$1:$AG$1,0)))</f>
        <v>10984820087278.6</v>
      </c>
      <c r="L5" s="20">
        <f t="array" ref="L5">K5*(1+INDEX(BPCiObIC!$B$2:$AG$43,MATCH($A5,BPCiObIC!$A$2:$A$43,0),MATCH(L$4,BPCiObIC!$B$1:$AG$1,0)))</f>
        <v>11356449270032.752</v>
      </c>
      <c r="M5" s="20">
        <f t="array" ref="M5">L5*(1+INDEX(BPCiObIC!$B$2:$AG$43,MATCH($A5,BPCiObIC!$A$2:$A$43,0),MATCH(M$4,BPCiObIC!$B$1:$AG$1,0)))</f>
        <v>11728078452786.811</v>
      </c>
      <c r="N5" s="20">
        <f t="array" ref="N5">M5*(1+INDEX(BPCiObIC!$B$2:$AG$43,MATCH($A5,BPCiObIC!$A$2:$A$43,0),MATCH(N$4,BPCiObIC!$B$1:$AG$1,0)))</f>
        <v>12099707635540.871</v>
      </c>
      <c r="O5" s="20">
        <f t="array" ref="O5">N5*(1+INDEX(BPCiObIC!$B$2:$AG$43,MATCH($A5,BPCiObIC!$A$2:$A$43,0),MATCH(O$4,BPCiObIC!$B$1:$AG$1,0)))</f>
        <v>12471336818294.932</v>
      </c>
      <c r="P5" s="20">
        <f t="array" ref="P5">O5*(1+INDEX(BPCiObIC!$B$2:$AG$43,MATCH($A5,BPCiObIC!$A$2:$A$43,0),MATCH(P$4,BPCiObIC!$B$1:$AG$1,0)))</f>
        <v>12842966001049.082</v>
      </c>
      <c r="Q5" s="20">
        <f t="array" ref="Q5">P5*(1+INDEX(BPCiObIC!$B$2:$AG$43,MATCH($A5,BPCiObIC!$A$2:$A$43,0),MATCH(Q$4,BPCiObIC!$B$1:$AG$1,0)))</f>
        <v>13214595183803.141</v>
      </c>
      <c r="R5" s="20">
        <f t="array" ref="R5">Q5*(1+INDEX(BPCiObIC!$B$2:$AG$43,MATCH($A5,BPCiObIC!$A$2:$A$43,0),MATCH(R$4,BPCiObIC!$B$1:$AG$1,0)))</f>
        <v>13586224366557.201</v>
      </c>
      <c r="S5" s="20">
        <f t="array" ref="S5">R5*(1+INDEX(BPCiObIC!$B$2:$AG$43,MATCH($A5,BPCiObIC!$A$2:$A$43,0),MATCH(S$4,BPCiObIC!$B$1:$AG$1,0)))</f>
        <v>13957853549311.352</v>
      </c>
      <c r="T5" s="20">
        <f t="array" ref="T5">S5*(1+INDEX(BPCiObIC!$B$2:$AG$43,MATCH($A5,BPCiObIC!$A$2:$A$43,0),MATCH(T$4,BPCiObIC!$B$1:$AG$1,0)))</f>
        <v>14329482732065.412</v>
      </c>
      <c r="U5" s="20">
        <f t="array" ref="U5">T5*(1+INDEX(BPCiObIC!$B$2:$AG$43,MATCH($A5,BPCiObIC!$A$2:$A$43,0),MATCH(U$4,BPCiObIC!$B$1:$AG$1,0)))</f>
        <v>14701111914819.473</v>
      </c>
      <c r="V5" s="20">
        <f t="array" ref="V5">U5*(1+INDEX(BPCiObIC!$B$2:$AG$43,MATCH($A5,BPCiObIC!$A$2:$A$43,0),MATCH(V$4,BPCiObIC!$B$1:$AG$1,0)))</f>
        <v>15072741097573.531</v>
      </c>
      <c r="W5" s="20">
        <f t="array" ref="W5">V5*(1+INDEX(BPCiObIC!$B$2:$AG$43,MATCH($A5,BPCiObIC!$A$2:$A$43,0),MATCH(W$4,BPCiObIC!$B$1:$AG$1,0)))</f>
        <v>15444370280327.684</v>
      </c>
      <c r="X5" s="20">
        <f t="array" ref="X5">W5*(1+INDEX(BPCiObIC!$B$2:$AG$43,MATCH($A5,BPCiObIC!$A$2:$A$43,0),MATCH(X$4,BPCiObIC!$B$1:$AG$1,0)))</f>
        <v>15815999463081.742</v>
      </c>
      <c r="Y5" s="20">
        <f t="array" ref="Y5">X5*(1+INDEX(BPCiObIC!$B$2:$AG$43,MATCH($A5,BPCiObIC!$A$2:$A$43,0),MATCH(Y$4,BPCiObIC!$B$1:$AG$1,0)))</f>
        <v>16187628645835.803</v>
      </c>
      <c r="Z5" s="20">
        <f t="array" ref="Z5">Y5*(1+INDEX(BPCiObIC!$B$2:$AG$43,MATCH($A5,BPCiObIC!$A$2:$A$43,0),MATCH(Z$4,BPCiObIC!$B$1:$AG$1,0)))</f>
        <v>16559257828589.861</v>
      </c>
      <c r="AA5" s="20">
        <f t="array" ref="AA5">Z5*(1+INDEX(BPCiObIC!$B$2:$AG$43,MATCH($A5,BPCiObIC!$A$2:$A$43,0),MATCH(AA$4,BPCiObIC!$B$1:$AG$1,0)))</f>
        <v>16930887011344.012</v>
      </c>
      <c r="AB5" s="20">
        <f t="array" ref="AB5">AA5*(1+INDEX(BPCiObIC!$B$2:$AG$43,MATCH($A5,BPCiObIC!$A$2:$A$43,0),MATCH(AB$4,BPCiObIC!$B$1:$AG$1,0)))</f>
        <v>17302516194098.072</v>
      </c>
      <c r="AC5" s="20">
        <f t="array" ref="AC5">AB5*(1+INDEX(BPCiObIC!$B$2:$AG$43,MATCH($A5,BPCiObIC!$A$2:$A$43,0),MATCH(AC$4,BPCiObIC!$B$1:$AG$1,0)))</f>
        <v>17674145376852.133</v>
      </c>
      <c r="AD5" s="20">
        <f t="array" ref="AD5">AC5*(1+INDEX(BPCiObIC!$B$2:$AG$43,MATCH($A5,BPCiObIC!$A$2:$A$43,0),MATCH(AD$4,BPCiObIC!$B$1:$AG$1,0)))</f>
        <v>18045774559606.191</v>
      </c>
      <c r="AE5" s="20">
        <f t="array" ref="AE5">AD5*(1+INDEX(BPCiObIC!$B$2:$AG$43,MATCH($A5,BPCiObIC!$A$2:$A$43,0),MATCH(AE$4,BPCiObIC!$B$1:$AG$1,0)))</f>
        <v>18417403742360.344</v>
      </c>
      <c r="AF5" s="20">
        <f t="array" ref="AF5">AE5*(1+INDEX(BPCiObIC!$B$2:$AG$43,MATCH($A5,BPCiObIC!$A$2:$A$43,0),MATCH(AF$4,BPCiObIC!$B$1:$AG$1,0)))</f>
        <v>18789032925114.402</v>
      </c>
      <c r="AG5" s="20">
        <f t="array" ref="AG5">AF5*(1+INDEX(BPCiObIC!$B$2:$AG$43,MATCH($A5,BPCiObIC!$A$2:$A$43,0),MATCH(AG$4,BPCiObIC!$B$1:$AG$1,0)))</f>
        <v>19160662107868.461</v>
      </c>
      <c r="AH5" s="20">
        <f t="array" ref="AH5">AG5*(1+INDEX(BPCiObIC!$B$2:$AG$43,MATCH($A5,BPCiObIC!$A$2:$A$43,0),MATCH(AH$4,BPCiObIC!$B$1:$AG$1,0)))</f>
        <v>19532291290622.609</v>
      </c>
    </row>
    <row r="6" spans="1:34" ht="14.5" x14ac:dyDescent="0.35">
      <c r="A6" s="3" t="s">
        <v>95</v>
      </c>
      <c r="B6" s="3" t="s">
        <v>158</v>
      </c>
      <c r="C6" s="3" t="s">
        <v>79</v>
      </c>
      <c r="D6" s="33">
        <f>'China BIFUbC'!C3*('Indonesia BFPIaE-production'!$C$3/'China BFPIaE-production'!$E$3)</f>
        <v>58463546858705.5</v>
      </c>
      <c r="E6" s="20">
        <f t="array" ref="E6">D6*(1+INDEX(BPCiObIC!$B$2:$AG$43,MATCH($A6,BPCiObIC!$A$2:$A$43,0),MATCH(E$4,BPCiObIC!$B$1:$AG$1,0)))</f>
        <v>61063375262466.313</v>
      </c>
      <c r="F6" s="20">
        <f t="array" ref="F6">E6*(1+INDEX(BPCiObIC!$B$2:$AG$43,MATCH($A6,BPCiObIC!$A$2:$A$43,0),MATCH(F$4,BPCiObIC!$B$1:$AG$1,0)))</f>
        <v>63663203666228.039</v>
      </c>
      <c r="G6" s="20">
        <f t="array" ref="G6">F6*(1+INDEX(BPCiObIC!$B$2:$AG$43,MATCH($A6,BPCiObIC!$A$2:$A$43,0),MATCH(G$4,BPCiObIC!$B$1:$AG$1,0)))</f>
        <v>66263032069988.852</v>
      </c>
      <c r="H6" s="20">
        <f t="array" ref="H6">G6*(1+INDEX(BPCiObIC!$B$2:$AG$43,MATCH($A6,BPCiObIC!$A$2:$A$43,0),MATCH(H$4,BPCiObIC!$B$1:$AG$1,0)))</f>
        <v>68862860473750.563</v>
      </c>
      <c r="I6" s="20">
        <f t="array" ref="I6">H6*(1+INDEX(BPCiObIC!$B$2:$AG$43,MATCH($A6,BPCiObIC!$A$2:$A$43,0),MATCH(I$4,BPCiObIC!$B$1:$AG$1,0)))</f>
        <v>71462688877511.375</v>
      </c>
      <c r="J6" s="20">
        <f t="array" ref="J6">I6*(1+INDEX(BPCiObIC!$B$2:$AG$43,MATCH($A6,BPCiObIC!$A$2:$A$43,0),MATCH(J$4,BPCiObIC!$B$1:$AG$1,0)))</f>
        <v>74062517281273.094</v>
      </c>
      <c r="K6" s="20">
        <f t="array" ref="K6">J6*(1+INDEX(BPCiObIC!$B$2:$AG$43,MATCH($A6,BPCiObIC!$A$2:$A$43,0),MATCH(K$4,BPCiObIC!$B$1:$AG$1,0)))</f>
        <v>76662345685033.906</v>
      </c>
      <c r="L6" s="20">
        <f t="array" ref="L6">K6*(1+INDEX(BPCiObIC!$B$2:$AG$43,MATCH($A6,BPCiObIC!$A$2:$A$43,0),MATCH(L$4,BPCiObIC!$B$1:$AG$1,0)))</f>
        <v>79262174088795.625</v>
      </c>
      <c r="M6" s="20">
        <f t="array" ref="M6">L6*(1+INDEX(BPCiObIC!$B$2:$AG$43,MATCH($A6,BPCiObIC!$A$2:$A$43,0),MATCH(M$4,BPCiObIC!$B$1:$AG$1,0)))</f>
        <v>81862002492556.438</v>
      </c>
      <c r="N6" s="20">
        <f t="array" ref="N6">M6*(1+INDEX(BPCiObIC!$B$2:$AG$43,MATCH($A6,BPCiObIC!$A$2:$A$43,0),MATCH(N$4,BPCiObIC!$B$1:$AG$1,0)))</f>
        <v>84461830896317.25</v>
      </c>
      <c r="O6" s="20">
        <f t="array" ref="O6">N6*(1+INDEX(BPCiObIC!$B$2:$AG$43,MATCH($A6,BPCiObIC!$A$2:$A$43,0),MATCH(O$4,BPCiObIC!$B$1:$AG$1,0)))</f>
        <v>87061659300078.969</v>
      </c>
      <c r="P6" s="20">
        <f t="array" ref="P6">O6*(1+INDEX(BPCiObIC!$B$2:$AG$43,MATCH($A6,BPCiObIC!$A$2:$A$43,0),MATCH(P$4,BPCiObIC!$B$1:$AG$1,0)))</f>
        <v>89661487703839.781</v>
      </c>
      <c r="Q6" s="20">
        <f t="array" ref="Q6">P6*(1+INDEX(BPCiObIC!$B$2:$AG$43,MATCH($A6,BPCiObIC!$A$2:$A$43,0),MATCH(Q$4,BPCiObIC!$B$1:$AG$1,0)))</f>
        <v>92261316107601.516</v>
      </c>
      <c r="R6" s="20">
        <f t="array" ref="R6">Q6*(1+INDEX(BPCiObIC!$B$2:$AG$43,MATCH($A6,BPCiObIC!$A$2:$A$43,0),MATCH(R$4,BPCiObIC!$B$1:$AG$1,0)))</f>
        <v>94861144511362.328</v>
      </c>
      <c r="S6" s="20">
        <f t="array" ref="S6">R6*(1+INDEX(BPCiObIC!$B$2:$AG$43,MATCH($A6,BPCiObIC!$A$2:$A$43,0),MATCH(S$4,BPCiObIC!$B$1:$AG$1,0)))</f>
        <v>97460972915124.063</v>
      </c>
      <c r="T6" s="20">
        <f t="array" ref="T6">S6*(1+INDEX(BPCiObIC!$B$2:$AG$43,MATCH($A6,BPCiObIC!$A$2:$A$43,0),MATCH(T$4,BPCiObIC!$B$1:$AG$1,0)))</f>
        <v>100060801318884.88</v>
      </c>
      <c r="U6" s="20">
        <f t="array" ref="U6">T6*(1+INDEX(BPCiObIC!$B$2:$AG$43,MATCH($A6,BPCiObIC!$A$2:$A$43,0),MATCH(U$4,BPCiObIC!$B$1:$AG$1,0)))</f>
        <v>102660629722646.59</v>
      </c>
      <c r="V6" s="20">
        <f t="array" ref="V6">U6*(1+INDEX(BPCiObIC!$B$2:$AG$43,MATCH($A6,BPCiObIC!$A$2:$A$43,0),MATCH(V$4,BPCiObIC!$B$1:$AG$1,0)))</f>
        <v>105260458126407.41</v>
      </c>
      <c r="W6" s="20">
        <f t="array" ref="W6">V6*(1+INDEX(BPCiObIC!$B$2:$AG$43,MATCH($A6,BPCiObIC!$A$2:$A$43,0),MATCH(W$4,BPCiObIC!$B$1:$AG$1,0)))</f>
        <v>107860286530169.13</v>
      </c>
      <c r="X6" s="20">
        <f t="array" ref="X6">W6*(1+INDEX(BPCiObIC!$B$2:$AG$43,MATCH($A6,BPCiObIC!$A$2:$A$43,0),MATCH(X$4,BPCiObIC!$B$1:$AG$1,0)))</f>
        <v>110460114933929.94</v>
      </c>
      <c r="Y6" s="20">
        <f t="array" ref="Y6">X6*(1+INDEX(BPCiObIC!$B$2:$AG$43,MATCH($A6,BPCiObIC!$A$2:$A$43,0),MATCH(Y$4,BPCiObIC!$B$1:$AG$1,0)))</f>
        <v>113059943337691.66</v>
      </c>
      <c r="Z6" s="20">
        <f t="array" ref="Z6">Y6*(1+INDEX(BPCiObIC!$B$2:$AG$43,MATCH($A6,BPCiObIC!$A$2:$A$43,0),MATCH(Z$4,BPCiObIC!$B$1:$AG$1,0)))</f>
        <v>115659771741452.47</v>
      </c>
      <c r="AA6" s="20">
        <f t="array" ref="AA6">Z6*(1+INDEX(BPCiObIC!$B$2:$AG$43,MATCH($A6,BPCiObIC!$A$2:$A$43,0),MATCH(AA$4,BPCiObIC!$B$1:$AG$1,0)))</f>
        <v>118259600145214.2</v>
      </c>
      <c r="AB6" s="20">
        <f t="array" ref="AB6">AA6*(1+INDEX(BPCiObIC!$B$2:$AG$43,MATCH($A6,BPCiObIC!$A$2:$A$43,0),MATCH(AB$4,BPCiObIC!$B$1:$AG$1,0)))</f>
        <v>120859428548975.02</v>
      </c>
      <c r="AC6" s="20">
        <f t="array" ref="AC6">AB6*(1+INDEX(BPCiObIC!$B$2:$AG$43,MATCH($A6,BPCiObIC!$A$2:$A$43,0),MATCH(AC$4,BPCiObIC!$B$1:$AG$1,0)))</f>
        <v>123459256952736.73</v>
      </c>
      <c r="AD6" s="20">
        <f t="array" ref="AD6">AC6*(1+INDEX(BPCiObIC!$B$2:$AG$43,MATCH($A6,BPCiObIC!$A$2:$A$43,0),MATCH(AD$4,BPCiObIC!$B$1:$AG$1,0)))</f>
        <v>126059085356497.55</v>
      </c>
      <c r="AE6" s="20">
        <f t="array" ref="AE6">AD6*(1+INDEX(BPCiObIC!$B$2:$AG$43,MATCH($A6,BPCiObIC!$A$2:$A$43,0),MATCH(AE$4,BPCiObIC!$B$1:$AG$1,0)))</f>
        <v>128658913760259.25</v>
      </c>
      <c r="AF6" s="20">
        <f t="array" ref="AF6">AE6*(1+INDEX(BPCiObIC!$B$2:$AG$43,MATCH($A6,BPCiObIC!$A$2:$A$43,0),MATCH(AF$4,BPCiObIC!$B$1:$AG$1,0)))</f>
        <v>131258742164020.08</v>
      </c>
      <c r="AG6" s="20">
        <f t="array" ref="AG6">AF6*(1+INDEX(BPCiObIC!$B$2:$AG$43,MATCH($A6,BPCiObIC!$A$2:$A$43,0),MATCH(AG$4,BPCiObIC!$B$1:$AG$1,0)))</f>
        <v>133858570567780.89</v>
      </c>
      <c r="AH6" s="20">
        <f t="array" ref="AH6">AG6*(1+INDEX(BPCiObIC!$B$2:$AG$43,MATCH($A6,BPCiObIC!$A$2:$A$43,0),MATCH(AH$4,BPCiObIC!$B$1:$AG$1,0)))</f>
        <v>136458398971542.61</v>
      </c>
    </row>
    <row r="7" spans="1:34" ht="14.5" x14ac:dyDescent="0.35">
      <c r="A7" s="3" t="s">
        <v>96</v>
      </c>
      <c r="B7" s="3" t="s">
        <v>158</v>
      </c>
      <c r="C7" s="3" t="s">
        <v>83</v>
      </c>
      <c r="D7" s="33">
        <f>'China BIFUbC'!C4*('Indonesia BFPIaE-production'!$C$4/'China BFPIaE-production'!$E$4)</f>
        <v>821708084955295.88</v>
      </c>
      <c r="E7" s="20">
        <f t="array" ref="E7">D7*(1+INDEX(BPCiObIC!$B$2:$AG$43,MATCH($A7,BPCiObIC!$A$2:$A$43,0),MATCH(E$4,BPCiObIC!$B$1:$AG$1,0)))</f>
        <v>858248803636454.25</v>
      </c>
      <c r="F7" s="20">
        <f t="array" ref="F7">E7*(1+INDEX(BPCiObIC!$B$2:$AG$43,MATCH($A7,BPCiObIC!$A$2:$A$43,0),MATCH(F$4,BPCiObIC!$B$1:$AG$1,0)))</f>
        <v>894789522317625.5</v>
      </c>
      <c r="G7" s="20">
        <f t="array" ref="G7">F7*(1+INDEX(BPCiObIC!$B$2:$AG$43,MATCH($A7,BPCiObIC!$A$2:$A$43,0),MATCH(G$4,BPCiObIC!$B$1:$AG$1,0)))</f>
        <v>931330240998784</v>
      </c>
      <c r="H7" s="20">
        <f t="array" ref="H7">G7*(1+INDEX(BPCiObIC!$B$2:$AG$43,MATCH($A7,BPCiObIC!$A$2:$A$43,0),MATCH(H$4,BPCiObIC!$B$1:$AG$1,0)))</f>
        <v>967870959679955.13</v>
      </c>
      <c r="I7" s="20">
        <f t="array" ref="I7">H7*(1+INDEX(BPCiObIC!$B$2:$AG$43,MATCH($A7,BPCiObIC!$A$2:$A$43,0),MATCH(I$4,BPCiObIC!$B$1:$AG$1,0)))</f>
        <v>1004411678361113.5</v>
      </c>
      <c r="J7" s="20">
        <f t="array" ref="J7">I7*(1+INDEX(BPCiObIC!$B$2:$AG$43,MATCH($A7,BPCiObIC!$A$2:$A$43,0),MATCH(J$4,BPCiObIC!$B$1:$AG$1,0)))</f>
        <v>1040952397042284.8</v>
      </c>
      <c r="K7" s="20">
        <f t="array" ref="K7">J7*(1+INDEX(BPCiObIC!$B$2:$AG$43,MATCH($A7,BPCiObIC!$A$2:$A$43,0),MATCH(K$4,BPCiObIC!$B$1:$AG$1,0)))</f>
        <v>1077493115723443.3</v>
      </c>
      <c r="L7" s="20">
        <f t="array" ref="L7">K7*(1+INDEX(BPCiObIC!$B$2:$AG$43,MATCH($A7,BPCiObIC!$A$2:$A$43,0),MATCH(L$4,BPCiObIC!$B$1:$AG$1,0)))</f>
        <v>1114033834404614.4</v>
      </c>
      <c r="M7" s="20">
        <f t="array" ref="M7">L7*(1+INDEX(BPCiObIC!$B$2:$AG$43,MATCH($A7,BPCiObIC!$A$2:$A$43,0),MATCH(M$4,BPCiObIC!$B$1:$AG$1,0)))</f>
        <v>1150574553085772.8</v>
      </c>
      <c r="N7" s="20">
        <f t="array" ref="N7">M7*(1+INDEX(BPCiObIC!$B$2:$AG$43,MATCH($A7,BPCiObIC!$A$2:$A$43,0),MATCH(N$4,BPCiObIC!$B$1:$AG$1,0)))</f>
        <v>1187115271766931.3</v>
      </c>
      <c r="O7" s="20">
        <f t="array" ref="O7">N7*(1+INDEX(BPCiObIC!$B$2:$AG$43,MATCH($A7,BPCiObIC!$A$2:$A$43,0),MATCH(O$4,BPCiObIC!$B$1:$AG$1,0)))</f>
        <v>1223655990448102.5</v>
      </c>
      <c r="P7" s="20">
        <f t="array" ref="P7">O7*(1+INDEX(BPCiObIC!$B$2:$AG$43,MATCH($A7,BPCiObIC!$A$2:$A$43,0),MATCH(P$4,BPCiObIC!$B$1:$AG$1,0)))</f>
        <v>1260196709129261</v>
      </c>
      <c r="Q7" s="20">
        <f t="array" ref="Q7">P7*(1+INDEX(BPCiObIC!$B$2:$AG$43,MATCH($A7,BPCiObIC!$A$2:$A$43,0),MATCH(Q$4,BPCiObIC!$B$1:$AG$1,0)))</f>
        <v>1296737427810432.3</v>
      </c>
      <c r="R7" s="20">
        <f t="array" ref="R7">Q7*(1+INDEX(BPCiObIC!$B$2:$AG$43,MATCH($A7,BPCiObIC!$A$2:$A$43,0),MATCH(R$4,BPCiObIC!$B$1:$AG$1,0)))</f>
        <v>1333278146491590.5</v>
      </c>
      <c r="S7" s="20">
        <f t="array" ref="S7">R7*(1+INDEX(BPCiObIC!$B$2:$AG$43,MATCH($A7,BPCiObIC!$A$2:$A$43,0),MATCH(S$4,BPCiObIC!$B$1:$AG$1,0)))</f>
        <v>1369818865172761.8</v>
      </c>
      <c r="T7" s="20">
        <f t="array" ref="T7">S7*(1+INDEX(BPCiObIC!$B$2:$AG$43,MATCH($A7,BPCiObIC!$A$2:$A$43,0),MATCH(T$4,BPCiObIC!$B$1:$AG$1,0)))</f>
        <v>1406359583853920.3</v>
      </c>
      <c r="U7" s="20">
        <f t="array" ref="U7">T7*(1+INDEX(BPCiObIC!$B$2:$AG$43,MATCH($A7,BPCiObIC!$A$2:$A$43,0),MATCH(U$4,BPCiObIC!$B$1:$AG$1,0)))</f>
        <v>1442900302535091.5</v>
      </c>
      <c r="V7" s="20">
        <f t="array" ref="V7">U7*(1+INDEX(BPCiObIC!$B$2:$AG$43,MATCH($A7,BPCiObIC!$A$2:$A$43,0),MATCH(V$4,BPCiObIC!$B$1:$AG$1,0)))</f>
        <v>1479441021216250</v>
      </c>
      <c r="W7" s="20">
        <f t="array" ref="W7">V7*(1+INDEX(BPCiObIC!$B$2:$AG$43,MATCH($A7,BPCiObIC!$A$2:$A$43,0),MATCH(W$4,BPCiObIC!$B$1:$AG$1,0)))</f>
        <v>1515981739897421</v>
      </c>
      <c r="X7" s="20">
        <f t="array" ref="X7">W7*(1+INDEX(BPCiObIC!$B$2:$AG$43,MATCH($A7,BPCiObIC!$A$2:$A$43,0),MATCH(X$4,BPCiObIC!$B$1:$AG$1,0)))</f>
        <v>1552522458578579.5</v>
      </c>
      <c r="Y7" s="20">
        <f t="array" ref="Y7">X7*(1+INDEX(BPCiObIC!$B$2:$AG$43,MATCH($A7,BPCiObIC!$A$2:$A$43,0),MATCH(Y$4,BPCiObIC!$B$1:$AG$1,0)))</f>
        <v>1589063177259750.8</v>
      </c>
      <c r="Z7" s="20">
        <f t="array" ref="Z7">Y7*(1+INDEX(BPCiObIC!$B$2:$AG$43,MATCH($A7,BPCiObIC!$A$2:$A$43,0),MATCH(Z$4,BPCiObIC!$B$1:$AG$1,0)))</f>
        <v>1625603895940909.3</v>
      </c>
      <c r="AA7" s="20">
        <f t="array" ref="AA7">Z7*(1+INDEX(BPCiObIC!$B$2:$AG$43,MATCH($A7,BPCiObIC!$A$2:$A$43,0),MATCH(AA$4,BPCiObIC!$B$1:$AG$1,0)))</f>
        <v>1662144614622080.5</v>
      </c>
      <c r="AB7" s="20">
        <f t="array" ref="AB7">AA7*(1+INDEX(BPCiObIC!$B$2:$AG$43,MATCH($A7,BPCiObIC!$A$2:$A$43,0),MATCH(AB$4,BPCiObIC!$B$1:$AG$1,0)))</f>
        <v>1698685333303239</v>
      </c>
      <c r="AC7" s="20">
        <f t="array" ref="AC7">AB7*(1+INDEX(BPCiObIC!$B$2:$AG$43,MATCH($A7,BPCiObIC!$A$2:$A$43,0),MATCH(AC$4,BPCiObIC!$B$1:$AG$1,0)))</f>
        <v>1735226051984410.3</v>
      </c>
      <c r="AD7" s="20">
        <f t="array" ref="AD7">AC7*(1+INDEX(BPCiObIC!$B$2:$AG$43,MATCH($A7,BPCiObIC!$A$2:$A$43,0),MATCH(AD$4,BPCiObIC!$B$1:$AG$1,0)))</f>
        <v>1771766770665568.5</v>
      </c>
      <c r="AE7" s="20">
        <f t="array" ref="AE7">AD7*(1+INDEX(BPCiObIC!$B$2:$AG$43,MATCH($A7,BPCiObIC!$A$2:$A$43,0),MATCH(AE$4,BPCiObIC!$B$1:$AG$1,0)))</f>
        <v>1808307489346739.5</v>
      </c>
      <c r="AF7" s="20">
        <f t="array" ref="AF7">AE7*(1+INDEX(BPCiObIC!$B$2:$AG$43,MATCH($A7,BPCiObIC!$A$2:$A$43,0),MATCH(AF$4,BPCiObIC!$B$1:$AG$1,0)))</f>
        <v>1844848208027898</v>
      </c>
      <c r="AG7" s="20">
        <f t="array" ref="AG7">AF7*(1+INDEX(BPCiObIC!$B$2:$AG$43,MATCH($A7,BPCiObIC!$A$2:$A$43,0),MATCH(AG$4,BPCiObIC!$B$1:$AG$1,0)))</f>
        <v>1881388926709056.3</v>
      </c>
      <c r="AH7" s="20">
        <f t="array" ref="AH7">AG7*(1+INDEX(BPCiObIC!$B$2:$AG$43,MATCH($A7,BPCiObIC!$A$2:$A$43,0),MATCH(AH$4,BPCiObIC!$B$1:$AG$1,0)))</f>
        <v>1917929645390227.3</v>
      </c>
    </row>
    <row r="8" spans="1:34" ht="14.5" x14ac:dyDescent="0.35">
      <c r="A8" s="3" t="s">
        <v>97</v>
      </c>
      <c r="B8" s="3" t="s">
        <v>158</v>
      </c>
      <c r="C8" s="3" t="s">
        <v>98</v>
      </c>
      <c r="D8" s="33">
        <f>SUMIFS('Adjusted Elec'!$L$2:$L$20,'Adjusted Elec'!$I$2:$I$20,$C8)</f>
        <v>0</v>
      </c>
      <c r="E8" s="20">
        <f t="array" ref="E8">D8*(1+INDEX(BPCiObIC!$B$2:$AG$43,MATCH($A8,BPCiObIC!$A$2:$A$43,0),MATCH(E$4,BPCiObIC!$B$1:$AG$1,0)))</f>
        <v>0</v>
      </c>
      <c r="F8" s="20">
        <f t="array" ref="F8">E8*(1+INDEX(BPCiObIC!$B$2:$AG$43,MATCH($A8,BPCiObIC!$A$2:$A$43,0),MATCH(F$4,BPCiObIC!$B$1:$AG$1,0)))</f>
        <v>0</v>
      </c>
      <c r="G8" s="20">
        <f t="array" ref="G8">F8*(1+INDEX(BPCiObIC!$B$2:$AG$43,MATCH($A8,BPCiObIC!$A$2:$A$43,0),MATCH(G$4,BPCiObIC!$B$1:$AG$1,0)))</f>
        <v>0</v>
      </c>
      <c r="H8" s="20">
        <f t="array" ref="H8">G8*(1+INDEX(BPCiObIC!$B$2:$AG$43,MATCH($A8,BPCiObIC!$A$2:$A$43,0),MATCH(H$4,BPCiObIC!$B$1:$AG$1,0)))</f>
        <v>0</v>
      </c>
      <c r="I8" s="20">
        <f t="array" ref="I8">H8*(1+INDEX(BPCiObIC!$B$2:$AG$43,MATCH($A8,BPCiObIC!$A$2:$A$43,0),MATCH(I$4,BPCiObIC!$B$1:$AG$1,0)))</f>
        <v>0</v>
      </c>
      <c r="J8" s="20">
        <f t="array" ref="J8">I8*(1+INDEX(BPCiObIC!$B$2:$AG$43,MATCH($A8,BPCiObIC!$A$2:$A$43,0),MATCH(J$4,BPCiObIC!$B$1:$AG$1,0)))</f>
        <v>0</v>
      </c>
      <c r="K8" s="20">
        <f t="array" ref="K8">J8*(1+INDEX(BPCiObIC!$B$2:$AG$43,MATCH($A8,BPCiObIC!$A$2:$A$43,0),MATCH(K$4,BPCiObIC!$B$1:$AG$1,0)))</f>
        <v>0</v>
      </c>
      <c r="L8" s="20">
        <f t="array" ref="L8">K8*(1+INDEX(BPCiObIC!$B$2:$AG$43,MATCH($A8,BPCiObIC!$A$2:$A$43,0),MATCH(L$4,BPCiObIC!$B$1:$AG$1,0)))</f>
        <v>0</v>
      </c>
      <c r="M8" s="20">
        <f t="array" ref="M8">L8*(1+INDEX(BPCiObIC!$B$2:$AG$43,MATCH($A8,BPCiObIC!$A$2:$A$43,0),MATCH(M$4,BPCiObIC!$B$1:$AG$1,0)))</f>
        <v>0</v>
      </c>
      <c r="N8" s="20">
        <f t="array" ref="N8">M8*(1+INDEX(BPCiObIC!$B$2:$AG$43,MATCH($A8,BPCiObIC!$A$2:$A$43,0),MATCH(N$4,BPCiObIC!$B$1:$AG$1,0)))</f>
        <v>0</v>
      </c>
      <c r="O8" s="20">
        <f t="array" ref="O8">N8*(1+INDEX(BPCiObIC!$B$2:$AG$43,MATCH($A8,BPCiObIC!$A$2:$A$43,0),MATCH(O$4,BPCiObIC!$B$1:$AG$1,0)))</f>
        <v>0</v>
      </c>
      <c r="P8" s="20">
        <f t="array" ref="P8">O8*(1+INDEX(BPCiObIC!$B$2:$AG$43,MATCH($A8,BPCiObIC!$A$2:$A$43,0),MATCH(P$4,BPCiObIC!$B$1:$AG$1,0)))</f>
        <v>0</v>
      </c>
      <c r="Q8" s="20">
        <f t="array" ref="Q8">P8*(1+INDEX(BPCiObIC!$B$2:$AG$43,MATCH($A8,BPCiObIC!$A$2:$A$43,0),MATCH(Q$4,BPCiObIC!$B$1:$AG$1,0)))</f>
        <v>0</v>
      </c>
      <c r="R8" s="20">
        <f t="array" ref="R8">Q8*(1+INDEX(BPCiObIC!$B$2:$AG$43,MATCH($A8,BPCiObIC!$A$2:$A$43,0),MATCH(R$4,BPCiObIC!$B$1:$AG$1,0)))</f>
        <v>0</v>
      </c>
      <c r="S8" s="20">
        <f t="array" ref="S8">R8*(1+INDEX(BPCiObIC!$B$2:$AG$43,MATCH($A8,BPCiObIC!$A$2:$A$43,0),MATCH(S$4,BPCiObIC!$B$1:$AG$1,0)))</f>
        <v>0</v>
      </c>
      <c r="T8" s="20">
        <f t="array" ref="T8">S8*(1+INDEX(BPCiObIC!$B$2:$AG$43,MATCH($A8,BPCiObIC!$A$2:$A$43,0),MATCH(T$4,BPCiObIC!$B$1:$AG$1,0)))</f>
        <v>0</v>
      </c>
      <c r="U8" s="20">
        <f t="array" ref="U8">T8*(1+INDEX(BPCiObIC!$B$2:$AG$43,MATCH($A8,BPCiObIC!$A$2:$A$43,0),MATCH(U$4,BPCiObIC!$B$1:$AG$1,0)))</f>
        <v>0</v>
      </c>
      <c r="V8" s="20">
        <f t="array" ref="V8">U8*(1+INDEX(BPCiObIC!$B$2:$AG$43,MATCH($A8,BPCiObIC!$A$2:$A$43,0),MATCH(V$4,BPCiObIC!$B$1:$AG$1,0)))</f>
        <v>0</v>
      </c>
      <c r="W8" s="20">
        <f t="array" ref="W8">V8*(1+INDEX(BPCiObIC!$B$2:$AG$43,MATCH($A8,BPCiObIC!$A$2:$A$43,0),MATCH(W$4,BPCiObIC!$B$1:$AG$1,0)))</f>
        <v>0</v>
      </c>
      <c r="X8" s="20">
        <f t="array" ref="X8">W8*(1+INDEX(BPCiObIC!$B$2:$AG$43,MATCH($A8,BPCiObIC!$A$2:$A$43,0),MATCH(X$4,BPCiObIC!$B$1:$AG$1,0)))</f>
        <v>0</v>
      </c>
      <c r="Y8" s="20">
        <f t="array" ref="Y8">X8*(1+INDEX(BPCiObIC!$B$2:$AG$43,MATCH($A8,BPCiObIC!$A$2:$A$43,0),MATCH(Y$4,BPCiObIC!$B$1:$AG$1,0)))</f>
        <v>0</v>
      </c>
      <c r="Z8" s="20">
        <f t="array" ref="Z8">Y8*(1+INDEX(BPCiObIC!$B$2:$AG$43,MATCH($A8,BPCiObIC!$A$2:$A$43,0),MATCH(Z$4,BPCiObIC!$B$1:$AG$1,0)))</f>
        <v>0</v>
      </c>
      <c r="AA8" s="20">
        <f t="array" ref="AA8">Z8*(1+INDEX(BPCiObIC!$B$2:$AG$43,MATCH($A8,BPCiObIC!$A$2:$A$43,0),MATCH(AA$4,BPCiObIC!$B$1:$AG$1,0)))</f>
        <v>0</v>
      </c>
      <c r="AB8" s="20">
        <f t="array" ref="AB8">AA8*(1+INDEX(BPCiObIC!$B$2:$AG$43,MATCH($A8,BPCiObIC!$A$2:$A$43,0),MATCH(AB$4,BPCiObIC!$B$1:$AG$1,0)))</f>
        <v>0</v>
      </c>
      <c r="AC8" s="20">
        <f t="array" ref="AC8">AB8*(1+INDEX(BPCiObIC!$B$2:$AG$43,MATCH($A8,BPCiObIC!$A$2:$A$43,0),MATCH(AC$4,BPCiObIC!$B$1:$AG$1,0)))</f>
        <v>0</v>
      </c>
      <c r="AD8" s="20">
        <f t="array" ref="AD8">AC8*(1+INDEX(BPCiObIC!$B$2:$AG$43,MATCH($A8,BPCiObIC!$A$2:$A$43,0),MATCH(AD$4,BPCiObIC!$B$1:$AG$1,0)))</f>
        <v>0</v>
      </c>
      <c r="AE8" s="20">
        <f t="array" ref="AE8">AD8*(1+INDEX(BPCiObIC!$B$2:$AG$43,MATCH($A8,BPCiObIC!$A$2:$A$43,0),MATCH(AE$4,BPCiObIC!$B$1:$AG$1,0)))</f>
        <v>0</v>
      </c>
      <c r="AF8" s="20">
        <f t="array" ref="AF8">AE8*(1+INDEX(BPCiObIC!$B$2:$AG$43,MATCH($A8,BPCiObIC!$A$2:$A$43,0),MATCH(AF$4,BPCiObIC!$B$1:$AG$1,0)))</f>
        <v>0</v>
      </c>
      <c r="AG8" s="20">
        <f t="array" ref="AG8">AF8*(1+INDEX(BPCiObIC!$B$2:$AG$43,MATCH($A8,BPCiObIC!$A$2:$A$43,0),MATCH(AG$4,BPCiObIC!$B$1:$AG$1,0)))</f>
        <v>0</v>
      </c>
      <c r="AH8" s="20">
        <f t="array" ref="AH8">AG8*(1+INDEX(BPCiObIC!$B$2:$AG$43,MATCH($A8,BPCiObIC!$A$2:$A$43,0),MATCH(AH$4,BPCiObIC!$B$1:$AG$1,0)))</f>
        <v>0</v>
      </c>
    </row>
    <row r="9" spans="1:34" ht="14.5" x14ac:dyDescent="0.35">
      <c r="A9" s="3" t="s">
        <v>99</v>
      </c>
      <c r="B9" s="3" t="s">
        <v>158</v>
      </c>
      <c r="C9" s="3" t="s">
        <v>100</v>
      </c>
      <c r="D9" s="33">
        <f>SUM('Bureau of Stat KBLI'!P4:Q6)*$E$1</f>
        <v>22923987545051.707</v>
      </c>
      <c r="E9" s="20">
        <f t="array" ref="E9">D9*(1+INDEX(BPCiObIC!$B$2:$AG$43,MATCH($A9,BPCiObIC!$A$2:$A$43,0),MATCH(E$4,BPCiObIC!$B$1:$AG$1,0)))</f>
        <v>23952623511240.008</v>
      </c>
      <c r="F9" s="20">
        <f t="array" ref="F9">E9*(1+INDEX(BPCiObIC!$B$2:$AG$43,MATCH($A9,BPCiObIC!$A$2:$A$43,0),MATCH(F$4,BPCiObIC!$B$1:$AG$1,0)))</f>
        <v>24981259477427.863</v>
      </c>
      <c r="G9" s="20">
        <f t="array" ref="G9">F9*(1+INDEX(BPCiObIC!$B$2:$AG$43,MATCH($A9,BPCiObIC!$A$2:$A$43,0),MATCH(G$4,BPCiObIC!$B$1:$AG$1,0)))</f>
        <v>26009895443616.16</v>
      </c>
      <c r="H9" s="20">
        <f t="array" ref="H9">G9*(1+INDEX(BPCiObIC!$B$2:$AG$43,MATCH($A9,BPCiObIC!$A$2:$A$43,0),MATCH(H$4,BPCiObIC!$B$1:$AG$1,0)))</f>
        <v>27038531409804.461</v>
      </c>
      <c r="I9" s="20">
        <f t="array" ref="I9">H9*(1+INDEX(BPCiObIC!$B$2:$AG$43,MATCH($A9,BPCiObIC!$A$2:$A$43,0),MATCH(I$4,BPCiObIC!$B$1:$AG$1,0)))</f>
        <v>28067167375992.762</v>
      </c>
      <c r="J9" s="20">
        <f t="array" ref="J9">I9*(1+INDEX(BPCiObIC!$B$2:$AG$43,MATCH($A9,BPCiObIC!$A$2:$A$43,0),MATCH(J$4,BPCiObIC!$B$1:$AG$1,0)))</f>
        <v>29095803342181.059</v>
      </c>
      <c r="K9" s="20">
        <f t="array" ref="K9">J9*(1+INDEX(BPCiObIC!$B$2:$AG$43,MATCH($A9,BPCiObIC!$A$2:$A$43,0),MATCH(K$4,BPCiObIC!$B$1:$AG$1,0)))</f>
        <v>30124439308369.359</v>
      </c>
      <c r="L9" s="20">
        <f t="array" ref="L9">K9*(1+INDEX(BPCiObIC!$B$2:$AG$43,MATCH($A9,BPCiObIC!$A$2:$A$43,0),MATCH(L$4,BPCiObIC!$B$1:$AG$1,0)))</f>
        <v>31153075274557.215</v>
      </c>
      <c r="M9" s="20">
        <f t="array" ref="M9">L9*(1+INDEX(BPCiObIC!$B$2:$AG$43,MATCH($A9,BPCiObIC!$A$2:$A$43,0),MATCH(M$4,BPCiObIC!$B$1:$AG$1,0)))</f>
        <v>32181711240745.512</v>
      </c>
      <c r="N9" s="20">
        <f t="array" ref="N9">M9*(1+INDEX(BPCiObIC!$B$2:$AG$43,MATCH($A9,BPCiObIC!$A$2:$A$43,0),MATCH(N$4,BPCiObIC!$B$1:$AG$1,0)))</f>
        <v>33210347206933.813</v>
      </c>
      <c r="O9" s="20">
        <f t="array" ref="O9">N9*(1+INDEX(BPCiObIC!$B$2:$AG$43,MATCH($A9,BPCiObIC!$A$2:$A$43,0),MATCH(O$4,BPCiObIC!$B$1:$AG$1,0)))</f>
        <v>34238983173122.113</v>
      </c>
      <c r="P9" s="20">
        <f t="array" ref="P9">O9*(1+INDEX(BPCiObIC!$B$2:$AG$43,MATCH($A9,BPCiObIC!$A$2:$A$43,0),MATCH(P$4,BPCiObIC!$B$1:$AG$1,0)))</f>
        <v>35267619139310.414</v>
      </c>
      <c r="Q9" s="20">
        <f t="array" ref="Q9">P9*(1+INDEX(BPCiObIC!$B$2:$AG$43,MATCH($A9,BPCiObIC!$A$2:$A$43,0),MATCH(Q$4,BPCiObIC!$B$1:$AG$1,0)))</f>
        <v>36296255105498.711</v>
      </c>
      <c r="R9" s="20">
        <f t="array" ref="R9">Q9*(1+INDEX(BPCiObIC!$B$2:$AG$43,MATCH($A9,BPCiObIC!$A$2:$A$43,0),MATCH(R$4,BPCiObIC!$B$1:$AG$1,0)))</f>
        <v>37324891071686.57</v>
      </c>
      <c r="S9" s="20">
        <f t="array" ref="S9">R9*(1+INDEX(BPCiObIC!$B$2:$AG$43,MATCH($A9,BPCiObIC!$A$2:$A$43,0),MATCH(S$4,BPCiObIC!$B$1:$AG$1,0)))</f>
        <v>38353527037874.875</v>
      </c>
      <c r="T9" s="20">
        <f t="array" ref="T9">S9*(1+INDEX(BPCiObIC!$B$2:$AG$43,MATCH($A9,BPCiObIC!$A$2:$A$43,0),MATCH(T$4,BPCiObIC!$B$1:$AG$1,0)))</f>
        <v>39382163004063.18</v>
      </c>
      <c r="U9" s="20">
        <f t="array" ref="U9">T9*(1+INDEX(BPCiObIC!$B$2:$AG$43,MATCH($A9,BPCiObIC!$A$2:$A$43,0),MATCH(U$4,BPCiObIC!$B$1:$AG$1,0)))</f>
        <v>40410798970251.477</v>
      </c>
      <c r="V9" s="20">
        <f t="array" ref="V9">U9*(1+INDEX(BPCiObIC!$B$2:$AG$43,MATCH($A9,BPCiObIC!$A$2:$A$43,0),MATCH(V$4,BPCiObIC!$B$1:$AG$1,0)))</f>
        <v>41439434936439.781</v>
      </c>
      <c r="W9" s="20">
        <f t="array" ref="W9">V9*(1+INDEX(BPCiObIC!$B$2:$AG$43,MATCH($A9,BPCiObIC!$A$2:$A$43,0),MATCH(W$4,BPCiObIC!$B$1:$AG$1,0)))</f>
        <v>42468070902628.078</v>
      </c>
      <c r="X9" s="20">
        <f t="array" ref="X9">W9*(1+INDEX(BPCiObIC!$B$2:$AG$43,MATCH($A9,BPCiObIC!$A$2:$A$43,0),MATCH(X$4,BPCiObIC!$B$1:$AG$1,0)))</f>
        <v>43496706868815.93</v>
      </c>
      <c r="Y9" s="20">
        <f t="array" ref="Y9">X9*(1+INDEX(BPCiObIC!$B$2:$AG$43,MATCH($A9,BPCiObIC!$A$2:$A$43,0),MATCH(Y$4,BPCiObIC!$B$1:$AG$1,0)))</f>
        <v>44525342835004.227</v>
      </c>
      <c r="Z9" s="20">
        <f t="array" ref="Z9">Y9*(1+INDEX(BPCiObIC!$B$2:$AG$43,MATCH($A9,BPCiObIC!$A$2:$A$43,0),MATCH(Z$4,BPCiObIC!$B$1:$AG$1,0)))</f>
        <v>45553978801192.531</v>
      </c>
      <c r="AA9" s="20">
        <f t="array" ref="AA9">Z9*(1+INDEX(BPCiObIC!$B$2:$AG$43,MATCH($A9,BPCiObIC!$A$2:$A$43,0),MATCH(AA$4,BPCiObIC!$B$1:$AG$1,0)))</f>
        <v>46582614767380.828</v>
      </c>
      <c r="AB9" s="20">
        <f t="array" ref="AB9">AA9*(1+INDEX(BPCiObIC!$B$2:$AG$43,MATCH($A9,BPCiObIC!$A$2:$A$43,0),MATCH(AB$4,BPCiObIC!$B$1:$AG$1,0)))</f>
        <v>47611250733569.125</v>
      </c>
      <c r="AC9" s="20">
        <f t="array" ref="AC9">AB9*(1+INDEX(BPCiObIC!$B$2:$AG$43,MATCH($A9,BPCiObIC!$A$2:$A$43,0),MATCH(AC$4,BPCiObIC!$B$1:$AG$1,0)))</f>
        <v>48639886699757.43</v>
      </c>
      <c r="AD9" s="20">
        <f t="array" ref="AD9">AC9*(1+INDEX(BPCiObIC!$B$2:$AG$43,MATCH($A9,BPCiObIC!$A$2:$A$43,0),MATCH(AD$4,BPCiObIC!$B$1:$AG$1,0)))</f>
        <v>49668522665945.289</v>
      </c>
      <c r="AE9" s="20">
        <f t="array" ref="AE9">AD9*(1+INDEX(BPCiObIC!$B$2:$AG$43,MATCH($A9,BPCiObIC!$A$2:$A$43,0),MATCH(AE$4,BPCiObIC!$B$1:$AG$1,0)))</f>
        <v>50697158632133.594</v>
      </c>
      <c r="AF9" s="20">
        <f t="array" ref="AF9">AE9*(1+INDEX(BPCiObIC!$B$2:$AG$43,MATCH($A9,BPCiObIC!$A$2:$A$43,0),MATCH(AF$4,BPCiObIC!$B$1:$AG$1,0)))</f>
        <v>51725794598321.891</v>
      </c>
      <c r="AG9" s="20">
        <f t="array" ref="AG9">AF9*(1+INDEX(BPCiObIC!$B$2:$AG$43,MATCH($A9,BPCiObIC!$A$2:$A$43,0),MATCH(AG$4,BPCiObIC!$B$1:$AG$1,0)))</f>
        <v>52754430564510.195</v>
      </c>
      <c r="AH9" s="20">
        <f t="array" ref="AH9">AG9*(1+INDEX(BPCiObIC!$B$2:$AG$43,MATCH($A9,BPCiObIC!$A$2:$A$43,0),MATCH(AH$4,BPCiObIC!$B$1:$AG$1,0)))</f>
        <v>53783066530698.5</v>
      </c>
    </row>
    <row r="10" spans="1:34" ht="14.5" x14ac:dyDescent="0.35">
      <c r="A10" s="3" t="s">
        <v>101</v>
      </c>
      <c r="B10" s="3" t="s">
        <v>158</v>
      </c>
      <c r="C10" s="3" t="s">
        <v>41</v>
      </c>
      <c r="D10" s="33">
        <f>SUM('Bureau of Stat KBLI'!P7:Q9)*$E$1</f>
        <v>28072398180200.34</v>
      </c>
      <c r="E10" s="20">
        <f t="array" ref="E10">D10*(1+INDEX(BPCiObIC!$B$2:$AG$43,MATCH($A10,BPCiObIC!$A$2:$A$43,0),MATCH(E$4,BPCiObIC!$B$1:$AG$1,0)))</f>
        <v>29302593957144.813</v>
      </c>
      <c r="F10" s="20">
        <f t="array" ref="F10">E10*(1+INDEX(BPCiObIC!$B$2:$AG$43,MATCH($A10,BPCiObIC!$A$2:$A$43,0),MATCH(F$4,BPCiObIC!$B$1:$AG$1,0)))</f>
        <v>30532789734089.711</v>
      </c>
      <c r="G10" s="20">
        <f t="array" ref="G10">F10*(1+INDEX(BPCiObIC!$B$2:$AG$43,MATCH($A10,BPCiObIC!$A$2:$A$43,0),MATCH(G$4,BPCiObIC!$B$1:$AG$1,0)))</f>
        <v>31762985511034.609</v>
      </c>
      <c r="H10" s="20">
        <f t="array" ref="H10">G10*(1+INDEX(BPCiObIC!$B$2:$AG$43,MATCH($A10,BPCiObIC!$A$2:$A$43,0),MATCH(H$4,BPCiObIC!$B$1:$AG$1,0)))</f>
        <v>32993181287979.078</v>
      </c>
      <c r="I10" s="20">
        <f t="array" ref="I10">H10*(1+INDEX(BPCiObIC!$B$2:$AG$43,MATCH($A10,BPCiObIC!$A$2:$A$43,0),MATCH(I$4,BPCiObIC!$B$1:$AG$1,0)))</f>
        <v>34223377064923.977</v>
      </c>
      <c r="J10" s="20">
        <f t="array" ref="J10">I10*(1+INDEX(BPCiObIC!$B$2:$AG$43,MATCH($A10,BPCiObIC!$A$2:$A$43,0),MATCH(J$4,BPCiObIC!$B$1:$AG$1,0)))</f>
        <v>35453572841868.875</v>
      </c>
      <c r="K10" s="20">
        <f t="array" ref="K10">J10*(1+INDEX(BPCiObIC!$B$2:$AG$43,MATCH($A10,BPCiObIC!$A$2:$A$43,0),MATCH(K$4,BPCiObIC!$B$1:$AG$1,0)))</f>
        <v>36683768618813.773</v>
      </c>
      <c r="L10" s="20">
        <f t="array" ref="L10">K10*(1+INDEX(BPCiObIC!$B$2:$AG$43,MATCH($A10,BPCiObIC!$A$2:$A$43,0),MATCH(L$4,BPCiObIC!$B$1:$AG$1,0)))</f>
        <v>37913964395758.242</v>
      </c>
      <c r="M10" s="20">
        <f t="array" ref="M10">L10*(1+INDEX(BPCiObIC!$B$2:$AG$43,MATCH($A10,BPCiObIC!$A$2:$A$43,0),MATCH(M$4,BPCiObIC!$B$1:$AG$1,0)))</f>
        <v>39144160172703.141</v>
      </c>
      <c r="N10" s="20">
        <f t="array" ref="N10">M10*(1+INDEX(BPCiObIC!$B$2:$AG$43,MATCH($A10,BPCiObIC!$A$2:$A$43,0),MATCH(N$4,BPCiObIC!$B$1:$AG$1,0)))</f>
        <v>40374355949648.039</v>
      </c>
      <c r="O10" s="20">
        <f t="array" ref="O10">N10*(1+INDEX(BPCiObIC!$B$2:$AG$43,MATCH($A10,BPCiObIC!$A$2:$A$43,0),MATCH(O$4,BPCiObIC!$B$1:$AG$1,0)))</f>
        <v>41604551726592.938</v>
      </c>
      <c r="P10" s="20">
        <f t="array" ref="P10">O10*(1+INDEX(BPCiObIC!$B$2:$AG$43,MATCH($A10,BPCiObIC!$A$2:$A$43,0),MATCH(P$4,BPCiObIC!$B$1:$AG$1,0)))</f>
        <v>42834747503537.406</v>
      </c>
      <c r="Q10" s="20">
        <f t="array" ref="Q10">P10*(1+INDEX(BPCiObIC!$B$2:$AG$43,MATCH($A10,BPCiObIC!$A$2:$A$43,0),MATCH(Q$4,BPCiObIC!$B$1:$AG$1,0)))</f>
        <v>44064943280482.305</v>
      </c>
      <c r="R10" s="20">
        <f t="array" ref="R10">Q10*(1+INDEX(BPCiObIC!$B$2:$AG$43,MATCH($A10,BPCiObIC!$A$2:$A$43,0),MATCH(R$4,BPCiObIC!$B$1:$AG$1,0)))</f>
        <v>45295139057427.195</v>
      </c>
      <c r="S10" s="20">
        <f t="array" ref="S10">R10*(1+INDEX(BPCiObIC!$B$2:$AG$43,MATCH($A10,BPCiObIC!$A$2:$A$43,0),MATCH(S$4,BPCiObIC!$B$1:$AG$1,0)))</f>
        <v>46525334834371.664</v>
      </c>
      <c r="T10" s="20">
        <f t="array" ref="T10">S10*(1+INDEX(BPCiObIC!$B$2:$AG$43,MATCH($A10,BPCiObIC!$A$2:$A$43,0),MATCH(T$4,BPCiObIC!$B$1:$AG$1,0)))</f>
        <v>47755530611316.563</v>
      </c>
      <c r="U10" s="20">
        <f t="array" ref="U10">T10*(1+INDEX(BPCiObIC!$B$2:$AG$43,MATCH($A10,BPCiObIC!$A$2:$A$43,0),MATCH(U$4,BPCiObIC!$B$1:$AG$1,0)))</f>
        <v>48985726388261.461</v>
      </c>
      <c r="V10" s="20">
        <f t="array" ref="V10">U10*(1+INDEX(BPCiObIC!$B$2:$AG$43,MATCH($A10,BPCiObIC!$A$2:$A$43,0),MATCH(V$4,BPCiObIC!$B$1:$AG$1,0)))</f>
        <v>50215922165206.367</v>
      </c>
      <c r="W10" s="20">
        <f t="array" ref="W10">V10*(1+INDEX(BPCiObIC!$B$2:$AG$43,MATCH($A10,BPCiObIC!$A$2:$A$43,0),MATCH(W$4,BPCiObIC!$B$1:$AG$1,0)))</f>
        <v>51446117942150.836</v>
      </c>
      <c r="X10" s="20">
        <f t="array" ref="X10">W10*(1+INDEX(BPCiObIC!$B$2:$AG$43,MATCH($A10,BPCiObIC!$A$2:$A$43,0),MATCH(X$4,BPCiObIC!$B$1:$AG$1,0)))</f>
        <v>52676313719095.734</v>
      </c>
      <c r="Y10" s="20">
        <f t="array" ref="Y10">X10*(1+INDEX(BPCiObIC!$B$2:$AG$43,MATCH($A10,BPCiObIC!$A$2:$A$43,0),MATCH(Y$4,BPCiObIC!$B$1:$AG$1,0)))</f>
        <v>53906509496040.633</v>
      </c>
      <c r="Z10" s="20">
        <f t="array" ref="Z10">Y10*(1+INDEX(BPCiObIC!$B$2:$AG$43,MATCH($A10,BPCiObIC!$A$2:$A$43,0),MATCH(Z$4,BPCiObIC!$B$1:$AG$1,0)))</f>
        <v>55136705272985.523</v>
      </c>
      <c r="AA10" s="20">
        <f t="array" ref="AA10">Z10*(1+INDEX(BPCiObIC!$B$2:$AG$43,MATCH($A10,BPCiObIC!$A$2:$A$43,0),MATCH(AA$4,BPCiObIC!$B$1:$AG$1,0)))</f>
        <v>56366901049930</v>
      </c>
      <c r="AB10" s="20">
        <f t="array" ref="AB10">AA10*(1+INDEX(BPCiObIC!$B$2:$AG$43,MATCH($A10,BPCiObIC!$A$2:$A$43,0),MATCH(AB$4,BPCiObIC!$B$1:$AG$1,0)))</f>
        <v>57597096826874.898</v>
      </c>
      <c r="AC10" s="20">
        <f t="array" ref="AC10">AB10*(1+INDEX(BPCiObIC!$B$2:$AG$43,MATCH($A10,BPCiObIC!$A$2:$A$43,0),MATCH(AC$4,BPCiObIC!$B$1:$AG$1,0)))</f>
        <v>58827292603819.797</v>
      </c>
      <c r="AD10" s="20">
        <f t="array" ref="AD10">AC10*(1+INDEX(BPCiObIC!$B$2:$AG$43,MATCH($A10,BPCiObIC!$A$2:$A$43,0),MATCH(AD$4,BPCiObIC!$B$1:$AG$1,0)))</f>
        <v>60057488380764.695</v>
      </c>
      <c r="AE10" s="20">
        <f t="array" ref="AE10">AD10*(1+INDEX(BPCiObIC!$B$2:$AG$43,MATCH($A10,BPCiObIC!$A$2:$A$43,0),MATCH(AE$4,BPCiObIC!$B$1:$AG$1,0)))</f>
        <v>61287684157709.164</v>
      </c>
      <c r="AF10" s="20">
        <f t="array" ref="AF10">AE10*(1+INDEX(BPCiObIC!$B$2:$AG$43,MATCH($A10,BPCiObIC!$A$2:$A$43,0),MATCH(AF$4,BPCiObIC!$B$1:$AG$1,0)))</f>
        <v>62517879934654.063</v>
      </c>
      <c r="AG10" s="20">
        <f t="array" ref="AG10">AF10*(1+INDEX(BPCiObIC!$B$2:$AG$43,MATCH($A10,BPCiObIC!$A$2:$A$43,0),MATCH(AG$4,BPCiObIC!$B$1:$AG$1,0)))</f>
        <v>63748075711598.953</v>
      </c>
      <c r="AH10" s="20">
        <f t="array" ref="AH10">AG10*(1+INDEX(BPCiObIC!$B$2:$AG$43,MATCH($A10,BPCiObIC!$A$2:$A$43,0),MATCH(AH$4,BPCiObIC!$B$1:$AG$1,0)))</f>
        <v>64978271488543.422</v>
      </c>
    </row>
    <row r="11" spans="1:34" ht="14.5" x14ac:dyDescent="0.35">
      <c r="A11" s="3" t="s">
        <v>102</v>
      </c>
      <c r="B11" s="3" t="s">
        <v>158</v>
      </c>
      <c r="C11" s="3" t="s">
        <v>45</v>
      </c>
      <c r="D11" s="33">
        <f>SUM('Bureau of Stat KBLI'!P10:Q10)*$E$1</f>
        <v>3259621933790.1987</v>
      </c>
      <c r="E11" s="20">
        <f t="array" ref="E11">D11*(1+INDEX(BPCiObIC!$B$2:$AG$43,MATCH($A11,BPCiObIC!$A$2:$A$43,0),MATCH(E$4,BPCiObIC!$B$1:$AG$1,0)))</f>
        <v>3406018977351.8794</v>
      </c>
      <c r="F11" s="20">
        <f t="array" ref="F11">E11*(1+INDEX(BPCiObIC!$B$2:$AG$43,MATCH($A11,BPCiObIC!$A$2:$A$43,0),MATCH(F$4,BPCiObIC!$B$1:$AG$1,0)))</f>
        <v>3552416020913.5205</v>
      </c>
      <c r="G11" s="20">
        <f t="array" ref="G11">F11*(1+INDEX(BPCiObIC!$B$2:$AG$43,MATCH($A11,BPCiObIC!$A$2:$A$43,0),MATCH(G$4,BPCiObIC!$B$1:$AG$1,0)))</f>
        <v>3698813064475.2007</v>
      </c>
      <c r="H11" s="20">
        <f t="array" ref="H11">G11*(1+INDEX(BPCiObIC!$B$2:$AG$43,MATCH($A11,BPCiObIC!$A$2:$A$43,0),MATCH(H$4,BPCiObIC!$B$1:$AG$1,0)))</f>
        <v>3845210108036.8413</v>
      </c>
      <c r="I11" s="20">
        <f t="array" ref="I11">H11*(1+INDEX(BPCiObIC!$B$2:$AG$43,MATCH($A11,BPCiObIC!$A$2:$A$43,0),MATCH(I$4,BPCiObIC!$B$1:$AG$1,0)))</f>
        <v>3991607151598.5215</v>
      </c>
      <c r="J11" s="20">
        <f t="array" ref="J11">I11*(1+INDEX(BPCiObIC!$B$2:$AG$43,MATCH($A11,BPCiObIC!$A$2:$A$43,0),MATCH(J$4,BPCiObIC!$B$1:$AG$1,0)))</f>
        <v>4138004195160.1626</v>
      </c>
      <c r="K11" s="20">
        <f t="array" ref="K11">J11*(1+INDEX(BPCiObIC!$B$2:$AG$43,MATCH($A11,BPCiObIC!$A$2:$A$43,0),MATCH(K$4,BPCiObIC!$B$1:$AG$1,0)))</f>
        <v>4284401238721.8433</v>
      </c>
      <c r="L11" s="20">
        <f t="array" ref="L11">K11*(1+INDEX(BPCiObIC!$B$2:$AG$43,MATCH($A11,BPCiObIC!$A$2:$A$43,0),MATCH(L$4,BPCiObIC!$B$1:$AG$1,0)))</f>
        <v>4430798282283.4844</v>
      </c>
      <c r="M11" s="20">
        <f t="array" ref="M11">L11*(1+INDEX(BPCiObIC!$B$2:$AG$43,MATCH($A11,BPCiObIC!$A$2:$A$43,0),MATCH(M$4,BPCiObIC!$B$1:$AG$1,0)))</f>
        <v>4577195325845.165</v>
      </c>
      <c r="N11" s="20">
        <f t="array" ref="N11">M11*(1+INDEX(BPCiObIC!$B$2:$AG$43,MATCH($A11,BPCiObIC!$A$2:$A$43,0),MATCH(N$4,BPCiObIC!$B$1:$AG$1,0)))</f>
        <v>4723592369406.8057</v>
      </c>
      <c r="O11" s="20">
        <f t="array" ref="O11">N11*(1+INDEX(BPCiObIC!$B$2:$AG$43,MATCH($A11,BPCiObIC!$A$2:$A$43,0),MATCH(O$4,BPCiObIC!$B$1:$AG$1,0)))</f>
        <v>4869989412968.4863</v>
      </c>
      <c r="P11" s="20">
        <f t="array" ref="P11">O11*(1+INDEX(BPCiObIC!$B$2:$AG$43,MATCH($A11,BPCiObIC!$A$2:$A$43,0),MATCH(P$4,BPCiObIC!$B$1:$AG$1,0)))</f>
        <v>5016386456530.127</v>
      </c>
      <c r="Q11" s="20">
        <f t="array" ref="Q11">P11*(1+INDEX(BPCiObIC!$B$2:$AG$43,MATCH($A11,BPCiObIC!$A$2:$A$43,0),MATCH(Q$4,BPCiObIC!$B$1:$AG$1,0)))</f>
        <v>5162783500091.8076</v>
      </c>
      <c r="R11" s="20">
        <f t="array" ref="R11">Q11*(1+INDEX(BPCiObIC!$B$2:$AG$43,MATCH($A11,BPCiObIC!$A$2:$A$43,0),MATCH(R$4,BPCiObIC!$B$1:$AG$1,0)))</f>
        <v>5309180543653.4492</v>
      </c>
      <c r="S11" s="20">
        <f t="array" ref="S11">R11*(1+INDEX(BPCiObIC!$B$2:$AG$43,MATCH($A11,BPCiObIC!$A$2:$A$43,0),MATCH(S$4,BPCiObIC!$B$1:$AG$1,0)))</f>
        <v>5455577587215.1299</v>
      </c>
      <c r="T11" s="20">
        <f t="array" ref="T11">S11*(1+INDEX(BPCiObIC!$B$2:$AG$43,MATCH($A11,BPCiObIC!$A$2:$A$43,0),MATCH(T$4,BPCiObIC!$B$1:$AG$1,0)))</f>
        <v>5601974630776.7705</v>
      </c>
      <c r="U11" s="20">
        <f t="array" ref="U11">T11*(1+INDEX(BPCiObIC!$B$2:$AG$43,MATCH($A11,BPCiObIC!$A$2:$A$43,0),MATCH(U$4,BPCiObIC!$B$1:$AG$1,0)))</f>
        <v>5748371674338.4512</v>
      </c>
      <c r="V11" s="20">
        <f t="array" ref="V11">U11*(1+INDEX(BPCiObIC!$B$2:$AG$43,MATCH($A11,BPCiObIC!$A$2:$A$43,0),MATCH(V$4,BPCiObIC!$B$1:$AG$1,0)))</f>
        <v>5894768717900.0918</v>
      </c>
      <c r="W11" s="20">
        <f t="array" ref="W11">V11*(1+INDEX(BPCiObIC!$B$2:$AG$43,MATCH($A11,BPCiObIC!$A$2:$A$43,0),MATCH(W$4,BPCiObIC!$B$1:$AG$1,0)))</f>
        <v>6041165761461.7725</v>
      </c>
      <c r="X11" s="20">
        <f t="array" ref="X11">W11*(1+INDEX(BPCiObIC!$B$2:$AG$43,MATCH($A11,BPCiObIC!$A$2:$A$43,0),MATCH(X$4,BPCiObIC!$B$1:$AG$1,0)))</f>
        <v>6187562805023.4131</v>
      </c>
      <c r="Y11" s="20">
        <f t="array" ref="Y11">X11*(1+INDEX(BPCiObIC!$B$2:$AG$43,MATCH($A11,BPCiObIC!$A$2:$A$43,0),MATCH(Y$4,BPCiObIC!$B$1:$AG$1,0)))</f>
        <v>6333959848585.0928</v>
      </c>
      <c r="Z11" s="20">
        <f t="array" ref="Z11">Y11*(1+INDEX(BPCiObIC!$B$2:$AG$43,MATCH($A11,BPCiObIC!$A$2:$A$43,0),MATCH(Z$4,BPCiObIC!$B$1:$AG$1,0)))</f>
        <v>6480356892146.7334</v>
      </c>
      <c r="AA11" s="20">
        <f t="array" ref="AA11">Z11*(1+INDEX(BPCiObIC!$B$2:$AG$43,MATCH($A11,BPCiObIC!$A$2:$A$43,0),MATCH(AA$4,BPCiObIC!$B$1:$AG$1,0)))</f>
        <v>6626753935708.4141</v>
      </c>
      <c r="AB11" s="20">
        <f t="array" ref="AB11">AA11*(1+INDEX(BPCiObIC!$B$2:$AG$43,MATCH($A11,BPCiObIC!$A$2:$A$43,0),MATCH(AB$4,BPCiObIC!$B$1:$AG$1,0)))</f>
        <v>6773150979270.0547</v>
      </c>
      <c r="AC11" s="20">
        <f t="array" ref="AC11">AB11*(1+INDEX(BPCiObIC!$B$2:$AG$43,MATCH($A11,BPCiObIC!$A$2:$A$43,0),MATCH(AC$4,BPCiObIC!$B$1:$AG$1,0)))</f>
        <v>6919548022831.7354</v>
      </c>
      <c r="AD11" s="20">
        <f t="array" ref="AD11">AC11*(1+INDEX(BPCiObIC!$B$2:$AG$43,MATCH($A11,BPCiObIC!$A$2:$A$43,0),MATCH(AD$4,BPCiObIC!$B$1:$AG$1,0)))</f>
        <v>7065945066393.376</v>
      </c>
      <c r="AE11" s="20">
        <f t="array" ref="AE11">AD11*(1+INDEX(BPCiObIC!$B$2:$AG$43,MATCH($A11,BPCiObIC!$A$2:$A$43,0),MATCH(AE$4,BPCiObIC!$B$1:$AG$1,0)))</f>
        <v>7212342109955.0566</v>
      </c>
      <c r="AF11" s="20">
        <f t="array" ref="AF11">AE11*(1+INDEX(BPCiObIC!$B$2:$AG$43,MATCH($A11,BPCiObIC!$A$2:$A$43,0),MATCH(AF$4,BPCiObIC!$B$1:$AG$1,0)))</f>
        <v>7358739153516.6963</v>
      </c>
      <c r="AG11" s="20">
        <f t="array" ref="AG11">AF11*(1+INDEX(BPCiObIC!$B$2:$AG$43,MATCH($A11,BPCiObIC!$A$2:$A$43,0),MATCH(AG$4,BPCiObIC!$B$1:$AG$1,0)))</f>
        <v>7505136197078.3369</v>
      </c>
      <c r="AH11" s="20">
        <f t="array" ref="AH11">AG11*(1+INDEX(BPCiObIC!$B$2:$AG$43,MATCH($A11,BPCiObIC!$A$2:$A$43,0),MATCH(AH$4,BPCiObIC!$B$1:$AG$1,0)))</f>
        <v>7651533240640.0176</v>
      </c>
    </row>
    <row r="12" spans="1:34" ht="14.5" x14ac:dyDescent="0.35">
      <c r="A12" s="3" t="s">
        <v>103</v>
      </c>
      <c r="B12" s="3" t="s">
        <v>158</v>
      </c>
      <c r="C12" s="3" t="s">
        <v>47</v>
      </c>
      <c r="D12" s="33">
        <f>SUM('Bureau of Stat KBLI'!P11:Q12)*$E$1</f>
        <v>22638054815227.676</v>
      </c>
      <c r="E12" s="20">
        <f t="array" ref="E12">D12*(1+INDEX(BPCiObIC!$B$2:$AG$43,MATCH($A12,BPCiObIC!$A$2:$A$43,0),MATCH(E$4,BPCiObIC!$B$1:$AG$1,0)))</f>
        <v>23666115605145.074</v>
      </c>
      <c r="F12" s="20">
        <f t="array" ref="F12">E12*(1+INDEX(BPCiObIC!$B$2:$AG$43,MATCH($A12,BPCiObIC!$A$2:$A$43,0),MATCH(F$4,BPCiObIC!$B$1:$AG$1,0)))</f>
        <v>24694176395062.816</v>
      </c>
      <c r="G12" s="20">
        <f t="array" ref="G12">F12*(1+INDEX(BPCiObIC!$B$2:$AG$43,MATCH($A12,BPCiObIC!$A$2:$A$43,0),MATCH(G$4,BPCiObIC!$B$1:$AG$1,0)))</f>
        <v>25722237184980.215</v>
      </c>
      <c r="H12" s="20">
        <f t="array" ref="H12">G12*(1+INDEX(BPCiObIC!$B$2:$AG$43,MATCH($A12,BPCiObIC!$A$2:$A$43,0),MATCH(H$4,BPCiObIC!$B$1:$AG$1,0)))</f>
        <v>26750297974897.617</v>
      </c>
      <c r="I12" s="20">
        <f t="array" ref="I12">H12*(1+INDEX(BPCiObIC!$B$2:$AG$43,MATCH($A12,BPCiObIC!$A$2:$A$43,0),MATCH(I$4,BPCiObIC!$B$1:$AG$1,0)))</f>
        <v>27778358764815.359</v>
      </c>
      <c r="J12" s="20">
        <f t="array" ref="J12">I12*(1+INDEX(BPCiObIC!$B$2:$AG$43,MATCH($A12,BPCiObIC!$A$2:$A$43,0),MATCH(J$4,BPCiObIC!$B$1:$AG$1,0)))</f>
        <v>28806419554732.758</v>
      </c>
      <c r="K12" s="20">
        <f t="array" ref="K12">J12*(1+INDEX(BPCiObIC!$B$2:$AG$43,MATCH($A12,BPCiObIC!$A$2:$A$43,0),MATCH(K$4,BPCiObIC!$B$1:$AG$1,0)))</f>
        <v>29834480344650.156</v>
      </c>
      <c r="L12" s="20">
        <f t="array" ref="L12">K12*(1+INDEX(BPCiObIC!$B$2:$AG$43,MATCH($A12,BPCiObIC!$A$2:$A$43,0),MATCH(L$4,BPCiObIC!$B$1:$AG$1,0)))</f>
        <v>30862541134567.555</v>
      </c>
      <c r="M12" s="20">
        <f t="array" ref="M12">L12*(1+INDEX(BPCiObIC!$B$2:$AG$43,MATCH($A12,BPCiObIC!$A$2:$A$43,0),MATCH(M$4,BPCiObIC!$B$1:$AG$1,0)))</f>
        <v>31890601924485.297</v>
      </c>
      <c r="N12" s="20">
        <f t="array" ref="N12">M12*(1+INDEX(BPCiObIC!$B$2:$AG$43,MATCH($A12,BPCiObIC!$A$2:$A$43,0),MATCH(N$4,BPCiObIC!$B$1:$AG$1,0)))</f>
        <v>32918662714402.695</v>
      </c>
      <c r="O12" s="20">
        <f t="array" ref="O12">N12*(1+INDEX(BPCiObIC!$B$2:$AG$43,MATCH($A12,BPCiObIC!$A$2:$A$43,0),MATCH(O$4,BPCiObIC!$B$1:$AG$1,0)))</f>
        <v>33946723504320.094</v>
      </c>
      <c r="P12" s="20">
        <f t="array" ref="P12">O12*(1+INDEX(BPCiObIC!$B$2:$AG$43,MATCH($A12,BPCiObIC!$A$2:$A$43,0),MATCH(P$4,BPCiObIC!$B$1:$AG$1,0)))</f>
        <v>34974784294237.836</v>
      </c>
      <c r="Q12" s="20">
        <f t="array" ref="Q12">P12*(1+INDEX(BPCiObIC!$B$2:$AG$43,MATCH($A12,BPCiObIC!$A$2:$A$43,0),MATCH(Q$4,BPCiObIC!$B$1:$AG$1,0)))</f>
        <v>36002845084155.234</v>
      </c>
      <c r="R12" s="20">
        <f t="array" ref="R12">Q12*(1+INDEX(BPCiObIC!$B$2:$AG$43,MATCH($A12,BPCiObIC!$A$2:$A$43,0),MATCH(R$4,BPCiObIC!$B$1:$AG$1,0)))</f>
        <v>37030905874072.641</v>
      </c>
      <c r="S12" s="20">
        <f t="array" ref="S12">R12*(1+INDEX(BPCiObIC!$B$2:$AG$43,MATCH($A12,BPCiObIC!$A$2:$A$43,0),MATCH(S$4,BPCiObIC!$B$1:$AG$1,0)))</f>
        <v>38058966663990.383</v>
      </c>
      <c r="T12" s="20">
        <f t="array" ref="T12">S12*(1+INDEX(BPCiObIC!$B$2:$AG$43,MATCH($A12,BPCiObIC!$A$2:$A$43,0),MATCH(T$4,BPCiObIC!$B$1:$AG$1,0)))</f>
        <v>39087027453907.781</v>
      </c>
      <c r="U12" s="20">
        <f t="array" ref="U12">T12*(1+INDEX(BPCiObIC!$B$2:$AG$43,MATCH($A12,BPCiObIC!$A$2:$A$43,0),MATCH(U$4,BPCiObIC!$B$1:$AG$1,0)))</f>
        <v>40115088243825.18</v>
      </c>
      <c r="V12" s="20">
        <f t="array" ref="V12">U12*(1+INDEX(BPCiObIC!$B$2:$AG$43,MATCH($A12,BPCiObIC!$A$2:$A$43,0),MATCH(V$4,BPCiObIC!$B$1:$AG$1,0)))</f>
        <v>41143149033742.914</v>
      </c>
      <c r="W12" s="20">
        <f t="array" ref="W12">V12*(1+INDEX(BPCiObIC!$B$2:$AG$43,MATCH($A12,BPCiObIC!$A$2:$A$43,0),MATCH(W$4,BPCiObIC!$B$1:$AG$1,0)))</f>
        <v>42171209823660.313</v>
      </c>
      <c r="X12" s="20">
        <f t="array" ref="X12">W12*(1+INDEX(BPCiObIC!$B$2:$AG$43,MATCH($A12,BPCiObIC!$A$2:$A$43,0),MATCH(X$4,BPCiObIC!$B$1:$AG$1,0)))</f>
        <v>43199270613577.711</v>
      </c>
      <c r="Y12" s="20">
        <f t="array" ref="Y12">X12*(1+INDEX(BPCiObIC!$B$2:$AG$43,MATCH($A12,BPCiObIC!$A$2:$A$43,0),MATCH(Y$4,BPCiObIC!$B$1:$AG$1,0)))</f>
        <v>44227331403495.453</v>
      </c>
      <c r="Z12" s="20">
        <f t="array" ref="Z12">Y12*(1+INDEX(BPCiObIC!$B$2:$AG$43,MATCH($A12,BPCiObIC!$A$2:$A$43,0),MATCH(Z$4,BPCiObIC!$B$1:$AG$1,0)))</f>
        <v>45255392193412.852</v>
      </c>
      <c r="AA12" s="20">
        <f t="array" ref="AA12">Z12*(1+INDEX(BPCiObIC!$B$2:$AG$43,MATCH($A12,BPCiObIC!$A$2:$A$43,0),MATCH(AA$4,BPCiObIC!$B$1:$AG$1,0)))</f>
        <v>46283452983330.25</v>
      </c>
      <c r="AB12" s="20">
        <f t="array" ref="AB12">AA12*(1+INDEX(BPCiObIC!$B$2:$AG$43,MATCH($A12,BPCiObIC!$A$2:$A$43,0),MATCH(AB$4,BPCiObIC!$B$1:$AG$1,0)))</f>
        <v>47311513773247.992</v>
      </c>
      <c r="AC12" s="20">
        <f t="array" ref="AC12">AB12*(1+INDEX(BPCiObIC!$B$2:$AG$43,MATCH($A12,BPCiObIC!$A$2:$A$43,0),MATCH(AC$4,BPCiObIC!$B$1:$AG$1,0)))</f>
        <v>48339574563165.391</v>
      </c>
      <c r="AD12" s="20">
        <f t="array" ref="AD12">AC12*(1+INDEX(BPCiObIC!$B$2:$AG$43,MATCH($A12,BPCiObIC!$A$2:$A$43,0),MATCH(AD$4,BPCiObIC!$B$1:$AG$1,0)))</f>
        <v>49367635353082.797</v>
      </c>
      <c r="AE12" s="20">
        <f t="array" ref="AE12">AD12*(1+INDEX(BPCiObIC!$B$2:$AG$43,MATCH($A12,BPCiObIC!$A$2:$A$43,0),MATCH(AE$4,BPCiObIC!$B$1:$AG$1,0)))</f>
        <v>50395696143000.531</v>
      </c>
      <c r="AF12" s="20">
        <f t="array" ref="AF12">AE12*(1+INDEX(BPCiObIC!$B$2:$AG$43,MATCH($A12,BPCiObIC!$A$2:$A$43,0),MATCH(AF$4,BPCiObIC!$B$1:$AG$1,0)))</f>
        <v>51423756932917.938</v>
      </c>
      <c r="AG12" s="20">
        <f t="array" ref="AG12">AF12*(1+INDEX(BPCiObIC!$B$2:$AG$43,MATCH($A12,BPCiObIC!$A$2:$A$43,0),MATCH(AG$4,BPCiObIC!$B$1:$AG$1,0)))</f>
        <v>52451817722835.336</v>
      </c>
      <c r="AH12" s="20">
        <f t="array" ref="AH12">AG12*(1+INDEX(BPCiObIC!$B$2:$AG$43,MATCH($A12,BPCiObIC!$A$2:$A$43,0),MATCH(AH$4,BPCiObIC!$B$1:$AG$1,0)))</f>
        <v>53479878512753.078</v>
      </c>
    </row>
    <row r="13" spans="1:34" ht="14.5" x14ac:dyDescent="0.35">
      <c r="A13" s="3" t="s">
        <v>104</v>
      </c>
      <c r="B13" s="3" t="s">
        <v>158</v>
      </c>
      <c r="C13" s="3" t="s">
        <v>50</v>
      </c>
      <c r="D13" s="33">
        <f>SUM('Bureau of Stat KBLI'!P13:Q13)*$E$1</f>
        <v>560789991086.29492</v>
      </c>
      <c r="E13" s="20">
        <f t="array" ref="E13">D13*(1+INDEX(BPCiObIC!$B$2:$AG$43,MATCH($A13,BPCiObIC!$A$2:$A$43,0),MATCH(E$4,BPCiObIC!$B$1:$AG$1,0)))</f>
        <v>586052882465.63171</v>
      </c>
      <c r="F13" s="20">
        <f t="array" ref="F13">E13*(1+INDEX(BPCiObIC!$B$2:$AG$43,MATCH($A13,BPCiObIC!$A$2:$A$43,0),MATCH(F$4,BPCiObIC!$B$1:$AG$1,0)))</f>
        <v>611315773844.97827</v>
      </c>
      <c r="G13" s="20">
        <f t="array" ref="G13">F13*(1+INDEX(BPCiObIC!$B$2:$AG$43,MATCH($A13,BPCiObIC!$A$2:$A$43,0),MATCH(G$4,BPCiObIC!$B$1:$AG$1,0)))</f>
        <v>636578665224.31506</v>
      </c>
      <c r="H13" s="20">
        <f t="array" ref="H13">G13*(1+INDEX(BPCiObIC!$B$2:$AG$43,MATCH($A13,BPCiObIC!$A$2:$A$43,0),MATCH(H$4,BPCiObIC!$B$1:$AG$1,0)))</f>
        <v>661841556603.66162</v>
      </c>
      <c r="I13" s="20">
        <f t="array" ref="I13">H13*(1+INDEX(BPCiObIC!$B$2:$AG$43,MATCH($A13,BPCiObIC!$A$2:$A$43,0),MATCH(I$4,BPCiObIC!$B$1:$AG$1,0)))</f>
        <v>687104447983.00818</v>
      </c>
      <c r="J13" s="20">
        <f t="array" ref="J13">I13*(1+INDEX(BPCiObIC!$B$2:$AG$43,MATCH($A13,BPCiObIC!$A$2:$A$43,0),MATCH(J$4,BPCiObIC!$B$1:$AG$1,0)))</f>
        <v>712367339362.34497</v>
      </c>
      <c r="K13" s="20">
        <f t="array" ref="K13">J13*(1+INDEX(BPCiObIC!$B$2:$AG$43,MATCH($A13,BPCiObIC!$A$2:$A$43,0),MATCH(K$4,BPCiObIC!$B$1:$AG$1,0)))</f>
        <v>737630230741.69165</v>
      </c>
      <c r="L13" s="20">
        <f t="array" ref="L13">K13*(1+INDEX(BPCiObIC!$B$2:$AG$43,MATCH($A13,BPCiObIC!$A$2:$A$43,0),MATCH(L$4,BPCiObIC!$B$1:$AG$1,0)))</f>
        <v>762893122121.02832</v>
      </c>
      <c r="M13" s="20">
        <f t="array" ref="M13">L13*(1+INDEX(BPCiObIC!$B$2:$AG$43,MATCH($A13,BPCiObIC!$A$2:$A$43,0),MATCH(M$4,BPCiObIC!$B$1:$AG$1,0)))</f>
        <v>788156013500.37488</v>
      </c>
      <c r="N13" s="20">
        <f t="array" ref="N13">M13*(1+INDEX(BPCiObIC!$B$2:$AG$43,MATCH($A13,BPCiObIC!$A$2:$A$43,0),MATCH(N$4,BPCiObIC!$B$1:$AG$1,0)))</f>
        <v>813418904879.71167</v>
      </c>
      <c r="O13" s="20">
        <f t="array" ref="O13">N13*(1+INDEX(BPCiObIC!$B$2:$AG$43,MATCH($A13,BPCiObIC!$A$2:$A$43,0),MATCH(O$4,BPCiObIC!$B$1:$AG$1,0)))</f>
        <v>838681796259.05823</v>
      </c>
      <c r="P13" s="20">
        <f t="array" ref="P13">O13*(1+INDEX(BPCiObIC!$B$2:$AG$43,MATCH($A13,BPCiObIC!$A$2:$A$43,0),MATCH(P$4,BPCiObIC!$B$1:$AG$1,0)))</f>
        <v>863944687638.3949</v>
      </c>
      <c r="Q13" s="20">
        <f t="array" ref="Q13">P13*(1+INDEX(BPCiObIC!$B$2:$AG$43,MATCH($A13,BPCiObIC!$A$2:$A$43,0),MATCH(Q$4,BPCiObIC!$B$1:$AG$1,0)))</f>
        <v>889207579017.74146</v>
      </c>
      <c r="R13" s="20">
        <f t="array" ref="R13">Q13*(1+INDEX(BPCiObIC!$B$2:$AG$43,MATCH($A13,BPCiObIC!$A$2:$A$43,0),MATCH(R$4,BPCiObIC!$B$1:$AG$1,0)))</f>
        <v>914470470397.07813</v>
      </c>
      <c r="S13" s="20">
        <f t="array" ref="S13">R13*(1+INDEX(BPCiObIC!$B$2:$AG$43,MATCH($A13,BPCiObIC!$A$2:$A$43,0),MATCH(S$4,BPCiObIC!$B$1:$AG$1,0)))</f>
        <v>939733361776.42468</v>
      </c>
      <c r="T13" s="20">
        <f t="array" ref="T13">S13*(1+INDEX(BPCiObIC!$B$2:$AG$43,MATCH($A13,BPCiObIC!$A$2:$A$43,0),MATCH(T$4,BPCiObIC!$B$1:$AG$1,0)))</f>
        <v>964996253155.76147</v>
      </c>
      <c r="U13" s="20">
        <f t="array" ref="U13">T13*(1+INDEX(BPCiObIC!$B$2:$AG$43,MATCH($A13,BPCiObIC!$A$2:$A$43,0),MATCH(U$4,BPCiObIC!$B$1:$AG$1,0)))</f>
        <v>990259144535.10803</v>
      </c>
      <c r="V13" s="20">
        <f t="array" ref="V13">U13*(1+INDEX(BPCiObIC!$B$2:$AG$43,MATCH($A13,BPCiObIC!$A$2:$A$43,0),MATCH(V$4,BPCiObIC!$B$1:$AG$1,0)))</f>
        <v>1015522035914.4545</v>
      </c>
      <c r="W13" s="20">
        <f t="array" ref="W13">V13*(1+INDEX(BPCiObIC!$B$2:$AG$43,MATCH($A13,BPCiObIC!$A$2:$A$43,0),MATCH(W$4,BPCiObIC!$B$1:$AG$1,0)))</f>
        <v>1040784927293.7913</v>
      </c>
      <c r="X13" s="20">
        <f t="array" ref="X13">W13*(1+INDEX(BPCiObIC!$B$2:$AG$43,MATCH($A13,BPCiObIC!$A$2:$A$43,0),MATCH(X$4,BPCiObIC!$B$1:$AG$1,0)))</f>
        <v>1066047818673.1378</v>
      </c>
      <c r="Y13" s="20">
        <f t="array" ref="Y13">X13*(1+INDEX(BPCiObIC!$B$2:$AG$43,MATCH($A13,BPCiObIC!$A$2:$A$43,0),MATCH(Y$4,BPCiObIC!$B$1:$AG$1,0)))</f>
        <v>1091310710052.4747</v>
      </c>
      <c r="Z13" s="20">
        <f t="array" ref="Z13">Y13*(1+INDEX(BPCiObIC!$B$2:$AG$43,MATCH($A13,BPCiObIC!$A$2:$A$43,0),MATCH(Z$4,BPCiObIC!$B$1:$AG$1,0)))</f>
        <v>1116573601431.8213</v>
      </c>
      <c r="AA13" s="20">
        <f t="array" ref="AA13">Z13*(1+INDEX(BPCiObIC!$B$2:$AG$43,MATCH($A13,BPCiObIC!$A$2:$A$43,0),MATCH(AA$4,BPCiObIC!$B$1:$AG$1,0)))</f>
        <v>1141836492811.158</v>
      </c>
      <c r="AB13" s="20">
        <f t="array" ref="AB13">AA13*(1+INDEX(BPCiObIC!$B$2:$AG$43,MATCH($A13,BPCiObIC!$A$2:$A$43,0),MATCH(AB$4,BPCiObIC!$B$1:$AG$1,0)))</f>
        <v>1167099384190.5044</v>
      </c>
      <c r="AC13" s="20">
        <f t="array" ref="AC13">AB13*(1+INDEX(BPCiObIC!$B$2:$AG$43,MATCH($A13,BPCiObIC!$A$2:$A$43,0),MATCH(AC$4,BPCiObIC!$B$1:$AG$1,0)))</f>
        <v>1192362275569.8411</v>
      </c>
      <c r="AD13" s="20">
        <f t="array" ref="AD13">AC13*(1+INDEX(BPCiObIC!$B$2:$AG$43,MATCH($A13,BPCiObIC!$A$2:$A$43,0),MATCH(AD$4,BPCiObIC!$B$1:$AG$1,0)))</f>
        <v>1217625166949.1877</v>
      </c>
      <c r="AE13" s="20">
        <f t="array" ref="AE13">AD13*(1+INDEX(BPCiObIC!$B$2:$AG$43,MATCH($A13,BPCiObIC!$A$2:$A$43,0),MATCH(AE$4,BPCiObIC!$B$1:$AG$1,0)))</f>
        <v>1242888058328.5247</v>
      </c>
      <c r="AF13" s="20">
        <f t="array" ref="AF13">AE13*(1+INDEX(BPCiObIC!$B$2:$AG$43,MATCH($A13,BPCiObIC!$A$2:$A$43,0),MATCH(AF$4,BPCiObIC!$B$1:$AG$1,0)))</f>
        <v>1268150949707.8711</v>
      </c>
      <c r="AG13" s="20">
        <f t="array" ref="AG13">AF13*(1+INDEX(BPCiObIC!$B$2:$AG$43,MATCH($A13,BPCiObIC!$A$2:$A$43,0),MATCH(AG$4,BPCiObIC!$B$1:$AG$1,0)))</f>
        <v>1293413841087.2175</v>
      </c>
      <c r="AH13" s="20">
        <f t="array" ref="AH13">AG13*(1+INDEX(BPCiObIC!$B$2:$AG$43,MATCH($A13,BPCiObIC!$A$2:$A$43,0),MATCH(AH$4,BPCiObIC!$B$1:$AG$1,0)))</f>
        <v>1318676732466.5542</v>
      </c>
    </row>
    <row r="14" spans="1:34" ht="14.5" x14ac:dyDescent="0.35">
      <c r="A14" s="3" t="s">
        <v>105</v>
      </c>
      <c r="B14" s="3" t="s">
        <v>158</v>
      </c>
      <c r="C14" s="3" t="s">
        <v>106</v>
      </c>
      <c r="D14" s="33">
        <f>SUM('Bureau of Stat KBLI'!P14:Q15)*$E$1</f>
        <v>17304153343306.941</v>
      </c>
      <c r="E14" s="20">
        <f t="array" ref="E14">D14*(1+INDEX(BPCiObIC!$B$2:$AG$43,MATCH($A14,BPCiObIC!$A$2:$A$43,0),MATCH(E$4,BPCiObIC!$B$1:$AG$1,0)))</f>
        <v>18081322247031.309</v>
      </c>
      <c r="F14" s="20">
        <f t="array" ref="F14">E14*(1+INDEX(BPCiObIC!$B$2:$AG$43,MATCH($A14,BPCiObIC!$A$2:$A$43,0),MATCH(F$4,BPCiObIC!$B$1:$AG$1,0)))</f>
        <v>18858491150756.012</v>
      </c>
      <c r="G14" s="20">
        <f t="array" ref="G14">F14*(1+INDEX(BPCiObIC!$B$2:$AG$43,MATCH($A14,BPCiObIC!$A$2:$A$43,0),MATCH(G$4,BPCiObIC!$B$1:$AG$1,0)))</f>
        <v>19635660054480.715</v>
      </c>
      <c r="H14" s="20">
        <f t="array" ref="H14">G14*(1+INDEX(BPCiObIC!$B$2:$AG$43,MATCH($A14,BPCiObIC!$A$2:$A$43,0),MATCH(H$4,BPCiObIC!$B$1:$AG$1,0)))</f>
        <v>20412828958205.082</v>
      </c>
      <c r="I14" s="20">
        <f t="array" ref="I14">H14*(1+INDEX(BPCiObIC!$B$2:$AG$43,MATCH($A14,BPCiObIC!$A$2:$A$43,0),MATCH(I$4,BPCiObIC!$B$1:$AG$1,0)))</f>
        <v>21189997861929.785</v>
      </c>
      <c r="J14" s="20">
        <f t="array" ref="J14">I14*(1+INDEX(BPCiObIC!$B$2:$AG$43,MATCH($A14,BPCiObIC!$A$2:$A$43,0),MATCH(J$4,BPCiObIC!$B$1:$AG$1,0)))</f>
        <v>21967166765654.488</v>
      </c>
      <c r="K14" s="20">
        <f t="array" ref="K14">J14*(1+INDEX(BPCiObIC!$B$2:$AG$43,MATCH($A14,BPCiObIC!$A$2:$A$43,0),MATCH(K$4,BPCiObIC!$B$1:$AG$1,0)))</f>
        <v>22744335669378.855</v>
      </c>
      <c r="L14" s="20">
        <f t="array" ref="L14">K14*(1+INDEX(BPCiObIC!$B$2:$AG$43,MATCH($A14,BPCiObIC!$A$2:$A$43,0),MATCH(L$4,BPCiObIC!$B$1:$AG$1,0)))</f>
        <v>23521504573103.563</v>
      </c>
      <c r="M14" s="20">
        <f t="array" ref="M14">L14*(1+INDEX(BPCiObIC!$B$2:$AG$43,MATCH($A14,BPCiObIC!$A$2:$A$43,0),MATCH(M$4,BPCiObIC!$B$1:$AG$1,0)))</f>
        <v>24298673476828.266</v>
      </c>
      <c r="N14" s="20">
        <f t="array" ref="N14">M14*(1+INDEX(BPCiObIC!$B$2:$AG$43,MATCH($A14,BPCiObIC!$A$2:$A$43,0),MATCH(N$4,BPCiObIC!$B$1:$AG$1,0)))</f>
        <v>25075842380552.633</v>
      </c>
      <c r="O14" s="20">
        <f t="array" ref="O14">N14*(1+INDEX(BPCiObIC!$B$2:$AG$43,MATCH($A14,BPCiObIC!$A$2:$A$43,0),MATCH(O$4,BPCiObIC!$B$1:$AG$1,0)))</f>
        <v>25853011284277.336</v>
      </c>
      <c r="P14" s="20">
        <f t="array" ref="P14">O14*(1+INDEX(BPCiObIC!$B$2:$AG$43,MATCH($A14,BPCiObIC!$A$2:$A$43,0),MATCH(P$4,BPCiObIC!$B$1:$AG$1,0)))</f>
        <v>26630180188001.703</v>
      </c>
      <c r="Q14" s="20">
        <f t="array" ref="Q14">P14*(1+INDEX(BPCiObIC!$B$2:$AG$43,MATCH($A14,BPCiObIC!$A$2:$A$43,0),MATCH(Q$4,BPCiObIC!$B$1:$AG$1,0)))</f>
        <v>27407349091726.406</v>
      </c>
      <c r="R14" s="20">
        <f t="array" ref="R14">Q14*(1+INDEX(BPCiObIC!$B$2:$AG$43,MATCH($A14,BPCiObIC!$A$2:$A$43,0),MATCH(R$4,BPCiObIC!$B$1:$AG$1,0)))</f>
        <v>28184517995451.109</v>
      </c>
      <c r="S14" s="20">
        <f t="array" ref="S14">R14*(1+INDEX(BPCiObIC!$B$2:$AG$43,MATCH($A14,BPCiObIC!$A$2:$A$43,0),MATCH(S$4,BPCiObIC!$B$1:$AG$1,0)))</f>
        <v>28961686899175.473</v>
      </c>
      <c r="T14" s="20">
        <f t="array" ref="T14">S14*(1+INDEX(BPCiObIC!$B$2:$AG$43,MATCH($A14,BPCiObIC!$A$2:$A$43,0),MATCH(T$4,BPCiObIC!$B$1:$AG$1,0)))</f>
        <v>29738855802900.176</v>
      </c>
      <c r="U14" s="20">
        <f t="array" ref="U14">T14*(1+INDEX(BPCiObIC!$B$2:$AG$43,MATCH($A14,BPCiObIC!$A$2:$A$43,0),MATCH(U$4,BPCiObIC!$B$1:$AG$1,0)))</f>
        <v>30516024706624.883</v>
      </c>
      <c r="V14" s="20">
        <f t="array" ref="V14">U14*(1+INDEX(BPCiObIC!$B$2:$AG$43,MATCH($A14,BPCiObIC!$A$2:$A$43,0),MATCH(V$4,BPCiObIC!$B$1:$AG$1,0)))</f>
        <v>31293193610349.246</v>
      </c>
      <c r="W14" s="20">
        <f t="array" ref="W14">V14*(1+INDEX(BPCiObIC!$B$2:$AG$43,MATCH($A14,BPCiObIC!$A$2:$A$43,0),MATCH(W$4,BPCiObIC!$B$1:$AG$1,0)))</f>
        <v>32070362514073.949</v>
      </c>
      <c r="X14" s="20">
        <f t="array" ref="X14">W14*(1+INDEX(BPCiObIC!$B$2:$AG$43,MATCH($A14,BPCiObIC!$A$2:$A$43,0),MATCH(X$4,BPCiObIC!$B$1:$AG$1,0)))</f>
        <v>32847531417798.656</v>
      </c>
      <c r="Y14" s="20">
        <f t="array" ref="Y14">X14*(1+INDEX(BPCiObIC!$B$2:$AG$43,MATCH($A14,BPCiObIC!$A$2:$A$43,0),MATCH(Y$4,BPCiObIC!$B$1:$AG$1,0)))</f>
        <v>33624700321523.02</v>
      </c>
      <c r="Z14" s="20">
        <f t="array" ref="Z14">Y14*(1+INDEX(BPCiObIC!$B$2:$AG$43,MATCH($A14,BPCiObIC!$A$2:$A$43,0),MATCH(Z$4,BPCiObIC!$B$1:$AG$1,0)))</f>
        <v>34401869225247.727</v>
      </c>
      <c r="AA14" s="20">
        <f t="array" ref="AA14">Z14*(1+INDEX(BPCiObIC!$B$2:$AG$43,MATCH($A14,BPCiObIC!$A$2:$A$43,0),MATCH(AA$4,BPCiObIC!$B$1:$AG$1,0)))</f>
        <v>35179038128972.43</v>
      </c>
      <c r="AB14" s="20">
        <f t="array" ref="AB14">AA14*(1+INDEX(BPCiObIC!$B$2:$AG$43,MATCH($A14,BPCiObIC!$A$2:$A$43,0),MATCH(AB$4,BPCiObIC!$B$1:$AG$1,0)))</f>
        <v>35956207032696.797</v>
      </c>
      <c r="AC14" s="20">
        <f t="array" ref="AC14">AB14*(1+INDEX(BPCiObIC!$B$2:$AG$43,MATCH($A14,BPCiObIC!$A$2:$A$43,0),MATCH(AC$4,BPCiObIC!$B$1:$AG$1,0)))</f>
        <v>36733375936421.5</v>
      </c>
      <c r="AD14" s="20">
        <f t="array" ref="AD14">AC14*(1+INDEX(BPCiObIC!$B$2:$AG$43,MATCH($A14,BPCiObIC!$A$2:$A$43,0),MATCH(AD$4,BPCiObIC!$B$1:$AG$1,0)))</f>
        <v>37510544840146.203</v>
      </c>
      <c r="AE14" s="20">
        <f t="array" ref="AE14">AD14*(1+INDEX(BPCiObIC!$B$2:$AG$43,MATCH($A14,BPCiObIC!$A$2:$A$43,0),MATCH(AE$4,BPCiObIC!$B$1:$AG$1,0)))</f>
        <v>38287713743870.57</v>
      </c>
      <c r="AF14" s="20">
        <f t="array" ref="AF14">AE14*(1+INDEX(BPCiObIC!$B$2:$AG$43,MATCH($A14,BPCiObIC!$A$2:$A$43,0),MATCH(AF$4,BPCiObIC!$B$1:$AG$1,0)))</f>
        <v>39064882647595.273</v>
      </c>
      <c r="AG14" s="20">
        <f t="array" ref="AG14">AF14*(1+INDEX(BPCiObIC!$B$2:$AG$43,MATCH($A14,BPCiObIC!$A$2:$A$43,0),MATCH(AG$4,BPCiObIC!$B$1:$AG$1,0)))</f>
        <v>39842051551319.984</v>
      </c>
      <c r="AH14" s="20">
        <f t="array" ref="AH14">AG14*(1+INDEX(BPCiObIC!$B$2:$AG$43,MATCH($A14,BPCiObIC!$A$2:$A$43,0),MATCH(AH$4,BPCiObIC!$B$1:$AG$1,0)))</f>
        <v>40619220455044.352</v>
      </c>
    </row>
    <row r="15" spans="1:34" ht="14.5" x14ac:dyDescent="0.35">
      <c r="A15" s="3" t="s">
        <v>107</v>
      </c>
      <c r="B15" s="3" t="s">
        <v>158</v>
      </c>
      <c r="C15" s="3" t="s">
        <v>108</v>
      </c>
      <c r="D15" s="33">
        <f>SUM('Bureau of Stat KBLI'!P16:Q16)*$E$1</f>
        <v>8091313904903.4141</v>
      </c>
      <c r="E15" s="20">
        <f t="array" ref="E15">D15*(1+INDEX(BPCiObIC!$B$2:$AG$43,MATCH($A15,BPCiObIC!$A$2:$A$43,0),MATCH(E$4,BPCiObIC!$B$1:$AG$1,0)))</f>
        <v>8454713787610.7715</v>
      </c>
      <c r="F15" s="20">
        <f t="array" ref="F15">E15*(1+INDEX(BPCiObIC!$B$2:$AG$43,MATCH($A15,BPCiObIC!$A$2:$A$43,0),MATCH(F$4,BPCiObIC!$B$1:$AG$1,0)))</f>
        <v>8818113670318.2363</v>
      </c>
      <c r="G15" s="20">
        <f t="array" ref="G15">F15*(1+INDEX(BPCiObIC!$B$2:$AG$43,MATCH($A15,BPCiObIC!$A$2:$A$43,0),MATCH(G$4,BPCiObIC!$B$1:$AG$1,0)))</f>
        <v>9181513553025.5938</v>
      </c>
      <c r="H15" s="20">
        <f t="array" ref="H15">G15*(1+INDEX(BPCiObIC!$B$2:$AG$43,MATCH($A15,BPCiObIC!$A$2:$A$43,0),MATCH(H$4,BPCiObIC!$B$1:$AG$1,0)))</f>
        <v>9544913435732.9512</v>
      </c>
      <c r="I15" s="20">
        <f t="array" ref="I15">H15*(1+INDEX(BPCiObIC!$B$2:$AG$43,MATCH($A15,BPCiObIC!$A$2:$A$43,0),MATCH(I$4,BPCiObIC!$B$1:$AG$1,0)))</f>
        <v>9908313318440.3086</v>
      </c>
      <c r="J15" s="20">
        <f t="array" ref="J15">I15*(1+INDEX(BPCiObIC!$B$2:$AG$43,MATCH($A15,BPCiObIC!$A$2:$A$43,0),MATCH(J$4,BPCiObIC!$B$1:$AG$1,0)))</f>
        <v>10271713201147.666</v>
      </c>
      <c r="K15" s="20">
        <f t="array" ref="K15">J15*(1+INDEX(BPCiObIC!$B$2:$AG$43,MATCH($A15,BPCiObIC!$A$2:$A$43,0),MATCH(K$4,BPCiObIC!$B$1:$AG$1,0)))</f>
        <v>10635113083855.131</v>
      </c>
      <c r="L15" s="20">
        <f t="array" ref="L15">K15*(1+INDEX(BPCiObIC!$B$2:$AG$43,MATCH($A15,BPCiObIC!$A$2:$A$43,0),MATCH(L$4,BPCiObIC!$B$1:$AG$1,0)))</f>
        <v>10998512966562.488</v>
      </c>
      <c r="M15" s="20">
        <f t="array" ref="M15">L15*(1+INDEX(BPCiObIC!$B$2:$AG$43,MATCH($A15,BPCiObIC!$A$2:$A$43,0),MATCH(M$4,BPCiObIC!$B$1:$AG$1,0)))</f>
        <v>11361912849269.846</v>
      </c>
      <c r="N15" s="20">
        <f t="array" ref="N15">M15*(1+INDEX(BPCiObIC!$B$2:$AG$43,MATCH($A15,BPCiObIC!$A$2:$A$43,0),MATCH(N$4,BPCiObIC!$B$1:$AG$1,0)))</f>
        <v>11725312731977.205</v>
      </c>
      <c r="O15" s="20">
        <f t="array" ref="O15">N15*(1+INDEX(BPCiObIC!$B$2:$AG$43,MATCH($A15,BPCiObIC!$A$2:$A$43,0),MATCH(O$4,BPCiObIC!$B$1:$AG$1,0)))</f>
        <v>12088712614684.563</v>
      </c>
      <c r="P15" s="20">
        <f t="array" ref="P15">O15*(1+INDEX(BPCiObIC!$B$2:$AG$43,MATCH($A15,BPCiObIC!$A$2:$A$43,0),MATCH(P$4,BPCiObIC!$B$1:$AG$1,0)))</f>
        <v>12452112497392.027</v>
      </c>
      <c r="Q15" s="20">
        <f t="array" ref="Q15">P15*(1+INDEX(BPCiObIC!$B$2:$AG$43,MATCH($A15,BPCiObIC!$A$2:$A$43,0),MATCH(Q$4,BPCiObIC!$B$1:$AG$1,0)))</f>
        <v>12815512380099.385</v>
      </c>
      <c r="R15" s="20">
        <f t="array" ref="R15">Q15*(1+INDEX(BPCiObIC!$B$2:$AG$43,MATCH($A15,BPCiObIC!$A$2:$A$43,0),MATCH(R$4,BPCiObIC!$B$1:$AG$1,0)))</f>
        <v>13178912262806.74</v>
      </c>
      <c r="S15" s="20">
        <f t="array" ref="S15">R15*(1+INDEX(BPCiObIC!$B$2:$AG$43,MATCH($A15,BPCiObIC!$A$2:$A$43,0),MATCH(S$4,BPCiObIC!$B$1:$AG$1,0)))</f>
        <v>13542312145514.098</v>
      </c>
      <c r="T15" s="20">
        <f t="array" ref="T15">S15*(1+INDEX(BPCiObIC!$B$2:$AG$43,MATCH($A15,BPCiObIC!$A$2:$A$43,0),MATCH(T$4,BPCiObIC!$B$1:$AG$1,0)))</f>
        <v>13905712028221.457</v>
      </c>
      <c r="U15" s="20">
        <f t="array" ref="U15">T15*(1+INDEX(BPCiObIC!$B$2:$AG$43,MATCH($A15,BPCiObIC!$A$2:$A$43,0),MATCH(U$4,BPCiObIC!$B$1:$AG$1,0)))</f>
        <v>14269111910928.92</v>
      </c>
      <c r="V15" s="20">
        <f t="array" ref="V15">U15*(1+INDEX(BPCiObIC!$B$2:$AG$43,MATCH($A15,BPCiObIC!$A$2:$A$43,0),MATCH(V$4,BPCiObIC!$B$1:$AG$1,0)))</f>
        <v>14632511793636.279</v>
      </c>
      <c r="W15" s="20">
        <f t="array" ref="W15">V15*(1+INDEX(BPCiObIC!$B$2:$AG$43,MATCH($A15,BPCiObIC!$A$2:$A$43,0),MATCH(W$4,BPCiObIC!$B$1:$AG$1,0)))</f>
        <v>14995911676343.637</v>
      </c>
      <c r="X15" s="20">
        <f t="array" ref="X15">W15*(1+INDEX(BPCiObIC!$B$2:$AG$43,MATCH($A15,BPCiObIC!$A$2:$A$43,0),MATCH(X$4,BPCiObIC!$B$1:$AG$1,0)))</f>
        <v>15359311559050.996</v>
      </c>
      <c r="Y15" s="20">
        <f t="array" ref="Y15">X15*(1+INDEX(BPCiObIC!$B$2:$AG$43,MATCH($A15,BPCiObIC!$A$2:$A$43,0),MATCH(Y$4,BPCiObIC!$B$1:$AG$1,0)))</f>
        <v>15722711441758.461</v>
      </c>
      <c r="Z15" s="20">
        <f t="array" ref="Z15">Y15*(1+INDEX(BPCiObIC!$B$2:$AG$43,MATCH($A15,BPCiObIC!$A$2:$A$43,0),MATCH(Z$4,BPCiObIC!$B$1:$AG$1,0)))</f>
        <v>16086111324465.82</v>
      </c>
      <c r="AA15" s="20">
        <f t="array" ref="AA15">Z15*(1+INDEX(BPCiObIC!$B$2:$AG$43,MATCH($A15,BPCiObIC!$A$2:$A$43,0),MATCH(AA$4,BPCiObIC!$B$1:$AG$1,0)))</f>
        <v>16449511207173.178</v>
      </c>
      <c r="AB15" s="20">
        <f t="array" ref="AB15">AA15*(1+INDEX(BPCiObIC!$B$2:$AG$43,MATCH($A15,BPCiObIC!$A$2:$A$43,0),MATCH(AB$4,BPCiObIC!$B$1:$AG$1,0)))</f>
        <v>16812911089880.537</v>
      </c>
      <c r="AC15" s="20">
        <f t="array" ref="AC15">AB15*(1+INDEX(BPCiObIC!$B$2:$AG$43,MATCH($A15,BPCiObIC!$A$2:$A$43,0),MATCH(AC$4,BPCiObIC!$B$1:$AG$1,0)))</f>
        <v>17176310972587.896</v>
      </c>
      <c r="AD15" s="20">
        <f t="array" ref="AD15">AC15*(1+INDEX(BPCiObIC!$B$2:$AG$43,MATCH($A15,BPCiObIC!$A$2:$A$43,0),MATCH(AD$4,BPCiObIC!$B$1:$AG$1,0)))</f>
        <v>17539710855295.359</v>
      </c>
      <c r="AE15" s="20">
        <f t="array" ref="AE15">AD15*(1+INDEX(BPCiObIC!$B$2:$AG$43,MATCH($A15,BPCiObIC!$A$2:$A$43,0),MATCH(AE$4,BPCiObIC!$B$1:$AG$1,0)))</f>
        <v>17903110738002.719</v>
      </c>
      <c r="AF15" s="20">
        <f t="array" ref="AF15">AE15*(1+INDEX(BPCiObIC!$B$2:$AG$43,MATCH($A15,BPCiObIC!$A$2:$A$43,0),MATCH(AF$4,BPCiObIC!$B$1:$AG$1,0)))</f>
        <v>18266510620710.074</v>
      </c>
      <c r="AG15" s="20">
        <f t="array" ref="AG15">AF15*(1+INDEX(BPCiObIC!$B$2:$AG$43,MATCH($A15,BPCiObIC!$A$2:$A$43,0),MATCH(AG$4,BPCiObIC!$B$1:$AG$1,0)))</f>
        <v>18629910503417.434</v>
      </c>
      <c r="AH15" s="20">
        <f t="array" ref="AH15">AG15*(1+INDEX(BPCiObIC!$B$2:$AG$43,MATCH($A15,BPCiObIC!$A$2:$A$43,0),MATCH(AH$4,BPCiObIC!$B$1:$AG$1,0)))</f>
        <v>18993310386124.793</v>
      </c>
    </row>
    <row r="16" spans="1:34" ht="14.5" x14ac:dyDescent="0.35">
      <c r="A16" s="3" t="s">
        <v>109</v>
      </c>
      <c r="B16" s="3" t="s">
        <v>158</v>
      </c>
      <c r="C16" s="3" t="s">
        <v>110</v>
      </c>
      <c r="D16" s="33">
        <f>SUMIFS('Adjusted Elec'!$L$2:$L$20,'Adjusted Elec'!$I$2:$I$20,$C16)</f>
        <v>0</v>
      </c>
      <c r="E16" s="20">
        <f t="array" ref="E16">D16*(1+INDEX(BPCiObIC!$B$2:$AG$43,MATCH($A16,BPCiObIC!$A$2:$A$43,0),MATCH(E$4,BPCiObIC!$B$1:$AG$1,0)))</f>
        <v>0</v>
      </c>
      <c r="F16" s="20">
        <f t="array" ref="F16">E16*(1+INDEX(BPCiObIC!$B$2:$AG$43,MATCH($A16,BPCiObIC!$A$2:$A$43,0),MATCH(F$4,BPCiObIC!$B$1:$AG$1,0)))</f>
        <v>0</v>
      </c>
      <c r="G16" s="20">
        <f t="array" ref="G16">F16*(1+INDEX(BPCiObIC!$B$2:$AG$43,MATCH($A16,BPCiObIC!$A$2:$A$43,0),MATCH(G$4,BPCiObIC!$B$1:$AG$1,0)))</f>
        <v>0</v>
      </c>
      <c r="H16" s="20">
        <f t="array" ref="H16">G16*(1+INDEX(BPCiObIC!$B$2:$AG$43,MATCH($A16,BPCiObIC!$A$2:$A$43,0),MATCH(H$4,BPCiObIC!$B$1:$AG$1,0)))</f>
        <v>0</v>
      </c>
      <c r="I16" s="20">
        <f t="array" ref="I16">H16*(1+INDEX(BPCiObIC!$B$2:$AG$43,MATCH($A16,BPCiObIC!$A$2:$A$43,0),MATCH(I$4,BPCiObIC!$B$1:$AG$1,0)))</f>
        <v>0</v>
      </c>
      <c r="J16" s="20">
        <f t="array" ref="J16">I16*(1+INDEX(BPCiObIC!$B$2:$AG$43,MATCH($A16,BPCiObIC!$A$2:$A$43,0),MATCH(J$4,BPCiObIC!$B$1:$AG$1,0)))</f>
        <v>0</v>
      </c>
      <c r="K16" s="20">
        <f t="array" ref="K16">J16*(1+INDEX(BPCiObIC!$B$2:$AG$43,MATCH($A16,BPCiObIC!$A$2:$A$43,0),MATCH(K$4,BPCiObIC!$B$1:$AG$1,0)))</f>
        <v>0</v>
      </c>
      <c r="L16" s="20">
        <f t="array" ref="L16">K16*(1+INDEX(BPCiObIC!$B$2:$AG$43,MATCH($A16,BPCiObIC!$A$2:$A$43,0),MATCH(L$4,BPCiObIC!$B$1:$AG$1,0)))</f>
        <v>0</v>
      </c>
      <c r="M16" s="20">
        <f t="array" ref="M16">L16*(1+INDEX(BPCiObIC!$B$2:$AG$43,MATCH($A16,BPCiObIC!$A$2:$A$43,0),MATCH(M$4,BPCiObIC!$B$1:$AG$1,0)))</f>
        <v>0</v>
      </c>
      <c r="N16" s="20">
        <f t="array" ref="N16">M16*(1+INDEX(BPCiObIC!$B$2:$AG$43,MATCH($A16,BPCiObIC!$A$2:$A$43,0),MATCH(N$4,BPCiObIC!$B$1:$AG$1,0)))</f>
        <v>0</v>
      </c>
      <c r="O16" s="20">
        <f t="array" ref="O16">N16*(1+INDEX(BPCiObIC!$B$2:$AG$43,MATCH($A16,BPCiObIC!$A$2:$A$43,0),MATCH(O$4,BPCiObIC!$B$1:$AG$1,0)))</f>
        <v>0</v>
      </c>
      <c r="P16" s="20">
        <f t="array" ref="P16">O16*(1+INDEX(BPCiObIC!$B$2:$AG$43,MATCH($A16,BPCiObIC!$A$2:$A$43,0),MATCH(P$4,BPCiObIC!$B$1:$AG$1,0)))</f>
        <v>0</v>
      </c>
      <c r="Q16" s="20">
        <f t="array" ref="Q16">P16*(1+INDEX(BPCiObIC!$B$2:$AG$43,MATCH($A16,BPCiObIC!$A$2:$A$43,0),MATCH(Q$4,BPCiObIC!$B$1:$AG$1,0)))</f>
        <v>0</v>
      </c>
      <c r="R16" s="20">
        <f t="array" ref="R16">Q16*(1+INDEX(BPCiObIC!$B$2:$AG$43,MATCH($A16,BPCiObIC!$A$2:$A$43,0),MATCH(R$4,BPCiObIC!$B$1:$AG$1,0)))</f>
        <v>0</v>
      </c>
      <c r="S16" s="20">
        <f t="array" ref="S16">R16*(1+INDEX(BPCiObIC!$B$2:$AG$43,MATCH($A16,BPCiObIC!$A$2:$A$43,0),MATCH(S$4,BPCiObIC!$B$1:$AG$1,0)))</f>
        <v>0</v>
      </c>
      <c r="T16" s="20">
        <f t="array" ref="T16">S16*(1+INDEX(BPCiObIC!$B$2:$AG$43,MATCH($A16,BPCiObIC!$A$2:$A$43,0),MATCH(T$4,BPCiObIC!$B$1:$AG$1,0)))</f>
        <v>0</v>
      </c>
      <c r="U16" s="20">
        <f t="array" ref="U16">T16*(1+INDEX(BPCiObIC!$B$2:$AG$43,MATCH($A16,BPCiObIC!$A$2:$A$43,0),MATCH(U$4,BPCiObIC!$B$1:$AG$1,0)))</f>
        <v>0</v>
      </c>
      <c r="V16" s="20">
        <f t="array" ref="V16">U16*(1+INDEX(BPCiObIC!$B$2:$AG$43,MATCH($A16,BPCiObIC!$A$2:$A$43,0),MATCH(V$4,BPCiObIC!$B$1:$AG$1,0)))</f>
        <v>0</v>
      </c>
      <c r="W16" s="20">
        <f t="array" ref="W16">V16*(1+INDEX(BPCiObIC!$B$2:$AG$43,MATCH($A16,BPCiObIC!$A$2:$A$43,0),MATCH(W$4,BPCiObIC!$B$1:$AG$1,0)))</f>
        <v>0</v>
      </c>
      <c r="X16" s="20">
        <f t="array" ref="X16">W16*(1+INDEX(BPCiObIC!$B$2:$AG$43,MATCH($A16,BPCiObIC!$A$2:$A$43,0),MATCH(X$4,BPCiObIC!$B$1:$AG$1,0)))</f>
        <v>0</v>
      </c>
      <c r="Y16" s="20">
        <f t="array" ref="Y16">X16*(1+INDEX(BPCiObIC!$B$2:$AG$43,MATCH($A16,BPCiObIC!$A$2:$A$43,0),MATCH(Y$4,BPCiObIC!$B$1:$AG$1,0)))</f>
        <v>0</v>
      </c>
      <c r="Z16" s="20">
        <f t="array" ref="Z16">Y16*(1+INDEX(BPCiObIC!$B$2:$AG$43,MATCH($A16,BPCiObIC!$A$2:$A$43,0),MATCH(Z$4,BPCiObIC!$B$1:$AG$1,0)))</f>
        <v>0</v>
      </c>
      <c r="AA16" s="20">
        <f t="array" ref="AA16">Z16*(1+INDEX(BPCiObIC!$B$2:$AG$43,MATCH($A16,BPCiObIC!$A$2:$A$43,0),MATCH(AA$4,BPCiObIC!$B$1:$AG$1,0)))</f>
        <v>0</v>
      </c>
      <c r="AB16" s="20">
        <f t="array" ref="AB16">AA16*(1+INDEX(BPCiObIC!$B$2:$AG$43,MATCH($A16,BPCiObIC!$A$2:$A$43,0),MATCH(AB$4,BPCiObIC!$B$1:$AG$1,0)))</f>
        <v>0</v>
      </c>
      <c r="AC16" s="20">
        <f t="array" ref="AC16">AB16*(1+INDEX(BPCiObIC!$B$2:$AG$43,MATCH($A16,BPCiObIC!$A$2:$A$43,0),MATCH(AC$4,BPCiObIC!$B$1:$AG$1,0)))</f>
        <v>0</v>
      </c>
      <c r="AD16" s="20">
        <f t="array" ref="AD16">AC16*(1+INDEX(BPCiObIC!$B$2:$AG$43,MATCH($A16,BPCiObIC!$A$2:$A$43,0),MATCH(AD$4,BPCiObIC!$B$1:$AG$1,0)))</f>
        <v>0</v>
      </c>
      <c r="AE16" s="20">
        <f t="array" ref="AE16">AD16*(1+INDEX(BPCiObIC!$B$2:$AG$43,MATCH($A16,BPCiObIC!$A$2:$A$43,0),MATCH(AE$4,BPCiObIC!$B$1:$AG$1,0)))</f>
        <v>0</v>
      </c>
      <c r="AF16" s="20">
        <f t="array" ref="AF16">AE16*(1+INDEX(BPCiObIC!$B$2:$AG$43,MATCH($A16,BPCiObIC!$A$2:$A$43,0),MATCH(AF$4,BPCiObIC!$B$1:$AG$1,0)))</f>
        <v>0</v>
      </c>
      <c r="AG16" s="20">
        <f t="array" ref="AG16">AF16*(1+INDEX(BPCiObIC!$B$2:$AG$43,MATCH($A16,BPCiObIC!$A$2:$A$43,0),MATCH(AG$4,BPCiObIC!$B$1:$AG$1,0)))</f>
        <v>0</v>
      </c>
      <c r="AH16" s="20">
        <f t="array" ref="AH16">AG16*(1+INDEX(BPCiObIC!$B$2:$AG$43,MATCH($A16,BPCiObIC!$A$2:$A$43,0),MATCH(AH$4,BPCiObIC!$B$1:$AG$1,0)))</f>
        <v>0</v>
      </c>
    </row>
    <row r="17" spans="1:34" ht="14.5" x14ac:dyDescent="0.35">
      <c r="A17" s="3" t="s">
        <v>111</v>
      </c>
      <c r="B17" s="3" t="s">
        <v>158</v>
      </c>
      <c r="C17" s="3" t="s">
        <v>112</v>
      </c>
      <c r="D17" s="33">
        <f>SUMIFS('Adjusted Elec'!$L$2:$L$20,'Adjusted Elec'!$I$2:$I$20,$C17)</f>
        <v>48223072325600.016</v>
      </c>
      <c r="E17" s="20">
        <f t="array" ref="E17">D17*(1+INDEX(BPCiObIC!$B$2:$AG$43,MATCH($A17,BPCiObIC!$A$2:$A$43,0),MATCH(E$4,BPCiObIC!$B$1:$AG$1,0)))</f>
        <v>50388887447823.07</v>
      </c>
      <c r="F17" s="20">
        <f t="array" ref="F17">E17*(1+INDEX(BPCiObIC!$B$2:$AG$43,MATCH($A17,BPCiObIC!$A$2:$A$43,0),MATCH(F$4,BPCiObIC!$B$1:$AG$1,0)))</f>
        <v>52554702570046.125</v>
      </c>
      <c r="G17" s="20">
        <f t="array" ref="G17">F17*(1+INDEX(BPCiObIC!$B$2:$AG$43,MATCH($A17,BPCiObIC!$A$2:$A$43,0),MATCH(G$4,BPCiObIC!$B$1:$AG$1,0)))</f>
        <v>54720517692269.75</v>
      </c>
      <c r="H17" s="20">
        <f t="array" ref="H17">G17*(1+INDEX(BPCiObIC!$B$2:$AG$43,MATCH($A17,BPCiObIC!$A$2:$A$43,0),MATCH(H$4,BPCiObIC!$B$1:$AG$1,0)))</f>
        <v>56886332814492.813</v>
      </c>
      <c r="I17" s="20">
        <f t="array" ref="I17">H17*(1+INDEX(BPCiObIC!$B$2:$AG$43,MATCH($A17,BPCiObIC!$A$2:$A$43,0),MATCH(I$4,BPCiObIC!$B$1:$AG$1,0)))</f>
        <v>59052147936715.875</v>
      </c>
      <c r="J17" s="20">
        <f t="array" ref="J17">I17*(1+INDEX(BPCiObIC!$B$2:$AG$43,MATCH($A17,BPCiObIC!$A$2:$A$43,0),MATCH(J$4,BPCiObIC!$B$1:$AG$1,0)))</f>
        <v>61217963058938.938</v>
      </c>
      <c r="K17" s="20">
        <f t="array" ref="K17">J17*(1+INDEX(BPCiObIC!$B$2:$AG$43,MATCH($A17,BPCiObIC!$A$2:$A$43,0),MATCH(K$4,BPCiObIC!$B$1:$AG$1,0)))</f>
        <v>63383778181162.563</v>
      </c>
      <c r="L17" s="20">
        <f t="array" ref="L17">K17*(1+INDEX(BPCiObIC!$B$2:$AG$43,MATCH($A17,BPCiObIC!$A$2:$A$43,0),MATCH(L$4,BPCiObIC!$B$1:$AG$1,0)))</f>
        <v>65549593303385.625</v>
      </c>
      <c r="M17" s="20">
        <f t="array" ref="M17">L17*(1+INDEX(BPCiObIC!$B$2:$AG$43,MATCH($A17,BPCiObIC!$A$2:$A$43,0),MATCH(M$4,BPCiObIC!$B$1:$AG$1,0)))</f>
        <v>67715408425608.68</v>
      </c>
      <c r="N17" s="20">
        <f t="array" ref="N17">M17*(1+INDEX(BPCiObIC!$B$2:$AG$43,MATCH($A17,BPCiObIC!$A$2:$A$43,0),MATCH(N$4,BPCiObIC!$B$1:$AG$1,0)))</f>
        <v>69881223547832.305</v>
      </c>
      <c r="O17" s="20">
        <f t="array" ref="O17">N17*(1+INDEX(BPCiObIC!$B$2:$AG$43,MATCH($A17,BPCiObIC!$A$2:$A$43,0),MATCH(O$4,BPCiObIC!$B$1:$AG$1,0)))</f>
        <v>72047038670055.359</v>
      </c>
      <c r="P17" s="20">
        <f t="array" ref="P17">O17*(1+INDEX(BPCiObIC!$B$2:$AG$43,MATCH($A17,BPCiObIC!$A$2:$A$43,0),MATCH(P$4,BPCiObIC!$B$1:$AG$1,0)))</f>
        <v>74212853792278.422</v>
      </c>
      <c r="Q17" s="20">
        <f t="array" ref="Q17">P17*(1+INDEX(BPCiObIC!$B$2:$AG$43,MATCH($A17,BPCiObIC!$A$2:$A$43,0),MATCH(Q$4,BPCiObIC!$B$1:$AG$1,0)))</f>
        <v>76378668914502.047</v>
      </c>
      <c r="R17" s="20">
        <f t="array" ref="R17">Q17*(1+INDEX(BPCiObIC!$B$2:$AG$43,MATCH($A17,BPCiObIC!$A$2:$A$43,0),MATCH(R$4,BPCiObIC!$B$1:$AG$1,0)))</f>
        <v>78544484036725.109</v>
      </c>
      <c r="S17" s="20">
        <f t="array" ref="S17">R17*(1+INDEX(BPCiObIC!$B$2:$AG$43,MATCH($A17,BPCiObIC!$A$2:$A$43,0),MATCH(S$4,BPCiObIC!$B$1:$AG$1,0)))</f>
        <v>80710299158948.172</v>
      </c>
      <c r="T17" s="20">
        <f t="array" ref="T17">S17*(1+INDEX(BPCiObIC!$B$2:$AG$43,MATCH($A17,BPCiObIC!$A$2:$A$43,0),MATCH(T$4,BPCiObIC!$B$1:$AG$1,0)))</f>
        <v>82876114281171.219</v>
      </c>
      <c r="U17" s="20">
        <f t="array" ref="U17">T17*(1+INDEX(BPCiObIC!$B$2:$AG$43,MATCH($A17,BPCiObIC!$A$2:$A$43,0),MATCH(U$4,BPCiObIC!$B$1:$AG$1,0)))</f>
        <v>85041929403394.844</v>
      </c>
      <c r="V17" s="20">
        <f t="array" ref="V17">U17*(1+INDEX(BPCiObIC!$B$2:$AG$43,MATCH($A17,BPCiObIC!$A$2:$A$43,0),MATCH(V$4,BPCiObIC!$B$1:$AG$1,0)))</f>
        <v>87207744525617.891</v>
      </c>
      <c r="W17" s="20">
        <f t="array" ref="W17">V17*(1+INDEX(BPCiObIC!$B$2:$AG$43,MATCH($A17,BPCiObIC!$A$2:$A$43,0),MATCH(W$4,BPCiObIC!$B$1:$AG$1,0)))</f>
        <v>89373559647840.953</v>
      </c>
      <c r="X17" s="20">
        <f t="array" ref="X17">W17*(1+INDEX(BPCiObIC!$B$2:$AG$43,MATCH($A17,BPCiObIC!$A$2:$A$43,0),MATCH(X$4,BPCiObIC!$B$1:$AG$1,0)))</f>
        <v>91539374770064.594</v>
      </c>
      <c r="Y17" s="20">
        <f t="array" ref="Y17">X17*(1+INDEX(BPCiObIC!$B$2:$AG$43,MATCH($A17,BPCiObIC!$A$2:$A$43,0),MATCH(Y$4,BPCiObIC!$B$1:$AG$1,0)))</f>
        <v>93705189892287.641</v>
      </c>
      <c r="Z17" s="20">
        <f t="array" ref="Z17">Y17*(1+INDEX(BPCiObIC!$B$2:$AG$43,MATCH($A17,BPCiObIC!$A$2:$A$43,0),MATCH(Z$4,BPCiObIC!$B$1:$AG$1,0)))</f>
        <v>95871005014510.703</v>
      </c>
      <c r="AA17" s="20">
        <f t="array" ref="AA17">Z17*(1+INDEX(BPCiObIC!$B$2:$AG$43,MATCH($A17,BPCiObIC!$A$2:$A$43,0),MATCH(AA$4,BPCiObIC!$B$1:$AG$1,0)))</f>
        <v>98036820136734.344</v>
      </c>
      <c r="AB17" s="20">
        <f t="array" ref="AB17">AA17*(1+INDEX(BPCiObIC!$B$2:$AG$43,MATCH($A17,BPCiObIC!$A$2:$A$43,0),MATCH(AB$4,BPCiObIC!$B$1:$AG$1,0)))</f>
        <v>100202635258957.41</v>
      </c>
      <c r="AC17" s="20">
        <f t="array" ref="AC17">AB17*(1+INDEX(BPCiObIC!$B$2:$AG$43,MATCH($A17,BPCiObIC!$A$2:$A$43,0),MATCH(AC$4,BPCiObIC!$B$1:$AG$1,0)))</f>
        <v>102368450381180.45</v>
      </c>
      <c r="AD17" s="20">
        <f t="array" ref="AD17">AC17*(1+INDEX(BPCiObIC!$B$2:$AG$43,MATCH($A17,BPCiObIC!$A$2:$A$43,0),MATCH(AD$4,BPCiObIC!$B$1:$AG$1,0)))</f>
        <v>104534265503403.52</v>
      </c>
      <c r="AE17" s="20">
        <f t="array" ref="AE17">AD17*(1+INDEX(BPCiObIC!$B$2:$AG$43,MATCH($A17,BPCiObIC!$A$2:$A$43,0),MATCH(AE$4,BPCiObIC!$B$1:$AG$1,0)))</f>
        <v>106700080625627.14</v>
      </c>
      <c r="AF17" s="20">
        <f t="array" ref="AF17">AE17*(1+INDEX(BPCiObIC!$B$2:$AG$43,MATCH($A17,BPCiObIC!$A$2:$A$43,0),MATCH(AF$4,BPCiObIC!$B$1:$AG$1,0)))</f>
        <v>108865895747850.19</v>
      </c>
      <c r="AG17" s="20">
        <f t="array" ref="AG17">AF17*(1+INDEX(BPCiObIC!$B$2:$AG$43,MATCH($A17,BPCiObIC!$A$2:$A$43,0),MATCH(AG$4,BPCiObIC!$B$1:$AG$1,0)))</f>
        <v>111031710870073.25</v>
      </c>
      <c r="AH17" s="20">
        <f t="array" ref="AH17">AG17*(1+INDEX(BPCiObIC!$B$2:$AG$43,MATCH($A17,BPCiObIC!$A$2:$A$43,0),MATCH(AH$4,BPCiObIC!$B$1:$AG$1,0)))</f>
        <v>113197525992296.88</v>
      </c>
    </row>
    <row r="18" spans="1:34" ht="14.5" x14ac:dyDescent="0.35">
      <c r="A18" s="3" t="s">
        <v>113</v>
      </c>
      <c r="B18" s="3" t="s">
        <v>158</v>
      </c>
      <c r="C18" s="3" t="s">
        <v>59</v>
      </c>
      <c r="D18" s="33">
        <f>SUMIFS('Adjusted Elec'!$L$2:$L$20,'Adjusted Elec'!$I$2:$I$20,$C18)</f>
        <v>57815887824821.188</v>
      </c>
      <c r="E18" s="20">
        <f t="array" ref="E18">D18*(1+INDEX(BPCiObIC!$B$2:$AG$43,MATCH($A18,BPCiObIC!$A$2:$A$43,0),MATCH(E$4,BPCiObIC!$B$1:$AG$1,0)))</f>
        <v>60410167489715.93</v>
      </c>
      <c r="F18" s="20">
        <f t="array" ref="F18">E18*(1+INDEX(BPCiObIC!$B$2:$AG$43,MATCH($A18,BPCiObIC!$A$2:$A$43,0),MATCH(F$4,BPCiObIC!$B$1:$AG$1,0)))</f>
        <v>63004447154610.68</v>
      </c>
      <c r="G18" s="20">
        <f t="array" ref="G18">F18*(1+INDEX(BPCiObIC!$B$2:$AG$43,MATCH($A18,BPCiObIC!$A$2:$A$43,0),MATCH(G$4,BPCiObIC!$B$1:$AG$1,0)))</f>
        <v>65598726819505.422</v>
      </c>
      <c r="H18" s="20">
        <f t="array" ref="H18">G18*(1+INDEX(BPCiObIC!$B$2:$AG$43,MATCH($A18,BPCiObIC!$A$2:$A$43,0),MATCH(H$4,BPCiObIC!$B$1:$AG$1,0)))</f>
        <v>68193006484400.164</v>
      </c>
      <c r="I18" s="20">
        <f t="array" ref="I18">H18*(1+INDEX(BPCiObIC!$B$2:$AG$43,MATCH($A18,BPCiObIC!$A$2:$A$43,0),MATCH(I$4,BPCiObIC!$B$1:$AG$1,0)))</f>
        <v>70787286149294.906</v>
      </c>
      <c r="J18" s="20">
        <f t="array" ref="J18">I18*(1+INDEX(BPCiObIC!$B$2:$AG$43,MATCH($A18,BPCiObIC!$A$2:$A$43,0),MATCH(J$4,BPCiObIC!$B$1:$AG$1,0)))</f>
        <v>73381565814189.656</v>
      </c>
      <c r="K18" s="20">
        <f t="array" ref="K18">J18*(1+INDEX(BPCiObIC!$B$2:$AG$43,MATCH($A18,BPCiObIC!$A$2:$A$43,0),MATCH(K$4,BPCiObIC!$B$1:$AG$1,0)))</f>
        <v>75975845479083.484</v>
      </c>
      <c r="L18" s="20">
        <f t="array" ref="L18">K18*(1+INDEX(BPCiObIC!$B$2:$AG$43,MATCH($A18,BPCiObIC!$A$2:$A$43,0),MATCH(L$4,BPCiObIC!$B$1:$AG$1,0)))</f>
        <v>78570125143978.234</v>
      </c>
      <c r="M18" s="20">
        <f t="array" ref="M18">L18*(1+INDEX(BPCiObIC!$B$2:$AG$43,MATCH($A18,BPCiObIC!$A$2:$A$43,0),MATCH(M$4,BPCiObIC!$B$1:$AG$1,0)))</f>
        <v>81164404808872.984</v>
      </c>
      <c r="N18" s="20">
        <f t="array" ref="N18">M18*(1+INDEX(BPCiObIC!$B$2:$AG$43,MATCH($A18,BPCiObIC!$A$2:$A$43,0),MATCH(N$4,BPCiObIC!$B$1:$AG$1,0)))</f>
        <v>83758684473767.734</v>
      </c>
      <c r="O18" s="20">
        <f t="array" ref="O18">N18*(1+INDEX(BPCiObIC!$B$2:$AG$43,MATCH($A18,BPCiObIC!$A$2:$A$43,0),MATCH(O$4,BPCiObIC!$B$1:$AG$1,0)))</f>
        <v>86352964138662.469</v>
      </c>
      <c r="P18" s="20">
        <f t="array" ref="P18">O18*(1+INDEX(BPCiObIC!$B$2:$AG$43,MATCH($A18,BPCiObIC!$A$2:$A$43,0),MATCH(P$4,BPCiObIC!$B$1:$AG$1,0)))</f>
        <v>88947243803557.203</v>
      </c>
      <c r="Q18" s="20">
        <f t="array" ref="Q18">P18*(1+INDEX(BPCiObIC!$B$2:$AG$43,MATCH($A18,BPCiObIC!$A$2:$A$43,0),MATCH(Q$4,BPCiObIC!$B$1:$AG$1,0)))</f>
        <v>91541523468451.953</v>
      </c>
      <c r="R18" s="20">
        <f t="array" ref="R18">Q18*(1+INDEX(BPCiObIC!$B$2:$AG$43,MATCH($A18,BPCiObIC!$A$2:$A$43,0),MATCH(R$4,BPCiObIC!$B$1:$AG$1,0)))</f>
        <v>94135803133346.688</v>
      </c>
      <c r="S18" s="20">
        <f t="array" ref="S18">R18*(1+INDEX(BPCiObIC!$B$2:$AG$43,MATCH($A18,BPCiObIC!$A$2:$A$43,0),MATCH(S$4,BPCiObIC!$B$1:$AG$1,0)))</f>
        <v>96730082798240.516</v>
      </c>
      <c r="T18" s="20">
        <f t="array" ref="T18">S18*(1+INDEX(BPCiObIC!$B$2:$AG$43,MATCH($A18,BPCiObIC!$A$2:$A$43,0),MATCH(T$4,BPCiObIC!$B$1:$AG$1,0)))</f>
        <v>99324362463135.266</v>
      </c>
      <c r="U18" s="20">
        <f t="array" ref="U18">T18*(1+INDEX(BPCiObIC!$B$2:$AG$43,MATCH($A18,BPCiObIC!$A$2:$A$43,0),MATCH(U$4,BPCiObIC!$B$1:$AG$1,0)))</f>
        <v>101918642128030</v>
      </c>
      <c r="V18" s="20">
        <f t="array" ref="V18">U18*(1+INDEX(BPCiObIC!$B$2:$AG$43,MATCH($A18,BPCiObIC!$A$2:$A$43,0),MATCH(V$4,BPCiObIC!$B$1:$AG$1,0)))</f>
        <v>104512921792924.73</v>
      </c>
      <c r="W18" s="20">
        <f t="array" ref="W18">V18*(1+INDEX(BPCiObIC!$B$2:$AG$43,MATCH($A18,BPCiObIC!$A$2:$A$43,0),MATCH(W$4,BPCiObIC!$B$1:$AG$1,0)))</f>
        <v>107107201457819.47</v>
      </c>
      <c r="X18" s="20">
        <f t="array" ref="X18">W18*(1+INDEX(BPCiObIC!$B$2:$AG$43,MATCH($A18,BPCiObIC!$A$2:$A$43,0),MATCH(X$4,BPCiObIC!$B$1:$AG$1,0)))</f>
        <v>109701481122714.2</v>
      </c>
      <c r="Y18" s="20">
        <f t="array" ref="Y18">X18*(1+INDEX(BPCiObIC!$B$2:$AG$43,MATCH($A18,BPCiObIC!$A$2:$A$43,0),MATCH(Y$4,BPCiObIC!$B$1:$AG$1,0)))</f>
        <v>112295760787608.95</v>
      </c>
      <c r="Z18" s="20">
        <f t="array" ref="Z18">Y18*(1+INDEX(BPCiObIC!$B$2:$AG$43,MATCH($A18,BPCiObIC!$A$2:$A$43,0),MATCH(Z$4,BPCiObIC!$B$1:$AG$1,0)))</f>
        <v>114890040452503.69</v>
      </c>
      <c r="AA18" s="20">
        <f t="array" ref="AA18">Z18*(1+INDEX(BPCiObIC!$B$2:$AG$43,MATCH($A18,BPCiObIC!$A$2:$A$43,0),MATCH(AA$4,BPCiObIC!$B$1:$AG$1,0)))</f>
        <v>117484320117398.44</v>
      </c>
      <c r="AB18" s="20">
        <f t="array" ref="AB18">AA18*(1+INDEX(BPCiObIC!$B$2:$AG$43,MATCH($A18,BPCiObIC!$A$2:$A$43,0),MATCH(AB$4,BPCiObIC!$B$1:$AG$1,0)))</f>
        <v>120078599782292.28</v>
      </c>
      <c r="AC18" s="20">
        <f t="array" ref="AC18">AB18*(1+INDEX(BPCiObIC!$B$2:$AG$43,MATCH($A18,BPCiObIC!$A$2:$A$43,0),MATCH(AC$4,BPCiObIC!$B$1:$AG$1,0)))</f>
        <v>122672879447187.03</v>
      </c>
      <c r="AD18" s="20">
        <f t="array" ref="AD18">AC18*(1+INDEX(BPCiObIC!$B$2:$AG$43,MATCH($A18,BPCiObIC!$A$2:$A$43,0),MATCH(AD$4,BPCiObIC!$B$1:$AG$1,0)))</f>
        <v>125267159112081.78</v>
      </c>
      <c r="AE18" s="20">
        <f t="array" ref="AE18">AD18*(1+INDEX(BPCiObIC!$B$2:$AG$43,MATCH($A18,BPCiObIC!$A$2:$A$43,0),MATCH(AE$4,BPCiObIC!$B$1:$AG$1,0)))</f>
        <v>127861438776976.52</v>
      </c>
      <c r="AF18" s="20">
        <f t="array" ref="AF18">AE18*(1+INDEX(BPCiObIC!$B$2:$AG$43,MATCH($A18,BPCiObIC!$A$2:$A$43,0),MATCH(AF$4,BPCiObIC!$B$1:$AG$1,0)))</f>
        <v>130455718441871.25</v>
      </c>
      <c r="AG18" s="20">
        <f t="array" ref="AG18">AF18*(1+INDEX(BPCiObIC!$B$2:$AG$43,MATCH($A18,BPCiObIC!$A$2:$A$43,0),MATCH(AG$4,BPCiObIC!$B$1:$AG$1,0)))</f>
        <v>133049998106766</v>
      </c>
      <c r="AH18" s="20">
        <f t="array" ref="AH18">AG18*(1+INDEX(BPCiObIC!$B$2:$AG$43,MATCH($A18,BPCiObIC!$A$2:$A$43,0),MATCH(AH$4,BPCiObIC!$B$1:$AG$1,0)))</f>
        <v>135644277771660.77</v>
      </c>
    </row>
    <row r="19" spans="1:34" ht="14.5" x14ac:dyDescent="0.35">
      <c r="A19" s="3" t="s">
        <v>114</v>
      </c>
      <c r="B19" s="3" t="s">
        <v>158</v>
      </c>
      <c r="C19" s="3" t="s">
        <v>84</v>
      </c>
      <c r="D19" s="33">
        <f>SUMIFS('Adjusted Elec'!$L$2:$L$20,'Adjusted Elec'!$I$2:$I$20,$C19)</f>
        <v>0</v>
      </c>
      <c r="E19" s="20">
        <f t="array" ref="E19">D19*(1+INDEX(BPCiObIC!$B$2:$AG$43,MATCH($A19,BPCiObIC!$A$2:$A$43,0),MATCH(E$4,BPCiObIC!$B$1:$AG$1,0)))</f>
        <v>0</v>
      </c>
      <c r="F19" s="20">
        <f t="array" ref="F19">E19*(1+INDEX(BPCiObIC!$B$2:$AG$43,MATCH($A19,BPCiObIC!$A$2:$A$43,0),MATCH(F$4,BPCiObIC!$B$1:$AG$1,0)))</f>
        <v>0</v>
      </c>
      <c r="G19" s="20">
        <f t="array" ref="G19">F19*(1+INDEX(BPCiObIC!$B$2:$AG$43,MATCH($A19,BPCiObIC!$A$2:$A$43,0),MATCH(G$4,BPCiObIC!$B$1:$AG$1,0)))</f>
        <v>0</v>
      </c>
      <c r="H19" s="20">
        <f t="array" ref="H19">G19*(1+INDEX(BPCiObIC!$B$2:$AG$43,MATCH($A19,BPCiObIC!$A$2:$A$43,0),MATCH(H$4,BPCiObIC!$B$1:$AG$1,0)))</f>
        <v>0</v>
      </c>
      <c r="I19" s="20">
        <f t="array" ref="I19">H19*(1+INDEX(BPCiObIC!$B$2:$AG$43,MATCH($A19,BPCiObIC!$A$2:$A$43,0),MATCH(I$4,BPCiObIC!$B$1:$AG$1,0)))</f>
        <v>0</v>
      </c>
      <c r="J19" s="20">
        <f t="array" ref="J19">I19*(1+INDEX(BPCiObIC!$B$2:$AG$43,MATCH($A19,BPCiObIC!$A$2:$A$43,0),MATCH(J$4,BPCiObIC!$B$1:$AG$1,0)))</f>
        <v>0</v>
      </c>
      <c r="K19" s="20">
        <f t="array" ref="K19">J19*(1+INDEX(BPCiObIC!$B$2:$AG$43,MATCH($A19,BPCiObIC!$A$2:$A$43,0),MATCH(K$4,BPCiObIC!$B$1:$AG$1,0)))</f>
        <v>0</v>
      </c>
      <c r="L19" s="20">
        <f t="array" ref="L19">K19*(1+INDEX(BPCiObIC!$B$2:$AG$43,MATCH($A19,BPCiObIC!$A$2:$A$43,0),MATCH(L$4,BPCiObIC!$B$1:$AG$1,0)))</f>
        <v>0</v>
      </c>
      <c r="M19" s="20">
        <f t="array" ref="M19">L19*(1+INDEX(BPCiObIC!$B$2:$AG$43,MATCH($A19,BPCiObIC!$A$2:$A$43,0),MATCH(M$4,BPCiObIC!$B$1:$AG$1,0)))</f>
        <v>0</v>
      </c>
      <c r="N19" s="20">
        <f t="array" ref="N19">M19*(1+INDEX(BPCiObIC!$B$2:$AG$43,MATCH($A19,BPCiObIC!$A$2:$A$43,0),MATCH(N$4,BPCiObIC!$B$1:$AG$1,0)))</f>
        <v>0</v>
      </c>
      <c r="O19" s="20">
        <f t="array" ref="O19">N19*(1+INDEX(BPCiObIC!$B$2:$AG$43,MATCH($A19,BPCiObIC!$A$2:$A$43,0),MATCH(O$4,BPCiObIC!$B$1:$AG$1,0)))</f>
        <v>0</v>
      </c>
      <c r="P19" s="20">
        <f t="array" ref="P19">O19*(1+INDEX(BPCiObIC!$B$2:$AG$43,MATCH($A19,BPCiObIC!$A$2:$A$43,0),MATCH(P$4,BPCiObIC!$B$1:$AG$1,0)))</f>
        <v>0</v>
      </c>
      <c r="Q19" s="20">
        <f t="array" ref="Q19">P19*(1+INDEX(BPCiObIC!$B$2:$AG$43,MATCH($A19,BPCiObIC!$A$2:$A$43,0),MATCH(Q$4,BPCiObIC!$B$1:$AG$1,0)))</f>
        <v>0</v>
      </c>
      <c r="R19" s="20">
        <f t="array" ref="R19">Q19*(1+INDEX(BPCiObIC!$B$2:$AG$43,MATCH($A19,BPCiObIC!$A$2:$A$43,0),MATCH(R$4,BPCiObIC!$B$1:$AG$1,0)))</f>
        <v>0</v>
      </c>
      <c r="S19" s="20">
        <f t="array" ref="S19">R19*(1+INDEX(BPCiObIC!$B$2:$AG$43,MATCH($A19,BPCiObIC!$A$2:$A$43,0),MATCH(S$4,BPCiObIC!$B$1:$AG$1,0)))</f>
        <v>0</v>
      </c>
      <c r="T19" s="20">
        <f t="array" ref="T19">S19*(1+INDEX(BPCiObIC!$B$2:$AG$43,MATCH($A19,BPCiObIC!$A$2:$A$43,0),MATCH(T$4,BPCiObIC!$B$1:$AG$1,0)))</f>
        <v>0</v>
      </c>
      <c r="U19" s="20">
        <f t="array" ref="U19">T19*(1+INDEX(BPCiObIC!$B$2:$AG$43,MATCH($A19,BPCiObIC!$A$2:$A$43,0),MATCH(U$4,BPCiObIC!$B$1:$AG$1,0)))</f>
        <v>0</v>
      </c>
      <c r="V19" s="20">
        <f t="array" ref="V19">U19*(1+INDEX(BPCiObIC!$B$2:$AG$43,MATCH($A19,BPCiObIC!$A$2:$A$43,0),MATCH(V$4,BPCiObIC!$B$1:$AG$1,0)))</f>
        <v>0</v>
      </c>
      <c r="W19" s="20">
        <f t="array" ref="W19">V19*(1+INDEX(BPCiObIC!$B$2:$AG$43,MATCH($A19,BPCiObIC!$A$2:$A$43,0),MATCH(W$4,BPCiObIC!$B$1:$AG$1,0)))</f>
        <v>0</v>
      </c>
      <c r="X19" s="20">
        <f t="array" ref="X19">W19*(1+INDEX(BPCiObIC!$B$2:$AG$43,MATCH($A19,BPCiObIC!$A$2:$A$43,0),MATCH(X$4,BPCiObIC!$B$1:$AG$1,0)))</f>
        <v>0</v>
      </c>
      <c r="Y19" s="20">
        <f t="array" ref="Y19">X19*(1+INDEX(BPCiObIC!$B$2:$AG$43,MATCH($A19,BPCiObIC!$A$2:$A$43,0),MATCH(Y$4,BPCiObIC!$B$1:$AG$1,0)))</f>
        <v>0</v>
      </c>
      <c r="Z19" s="20">
        <f t="array" ref="Z19">Y19*(1+INDEX(BPCiObIC!$B$2:$AG$43,MATCH($A19,BPCiObIC!$A$2:$A$43,0),MATCH(Z$4,BPCiObIC!$B$1:$AG$1,0)))</f>
        <v>0</v>
      </c>
      <c r="AA19" s="20">
        <f t="array" ref="AA19">Z19*(1+INDEX(BPCiObIC!$B$2:$AG$43,MATCH($A19,BPCiObIC!$A$2:$A$43,0),MATCH(AA$4,BPCiObIC!$B$1:$AG$1,0)))</f>
        <v>0</v>
      </c>
      <c r="AB19" s="20">
        <f t="array" ref="AB19">AA19*(1+INDEX(BPCiObIC!$B$2:$AG$43,MATCH($A19,BPCiObIC!$A$2:$A$43,0),MATCH(AB$4,BPCiObIC!$B$1:$AG$1,0)))</f>
        <v>0</v>
      </c>
      <c r="AC19" s="20">
        <f t="array" ref="AC19">AB19*(1+INDEX(BPCiObIC!$B$2:$AG$43,MATCH($A19,BPCiObIC!$A$2:$A$43,0),MATCH(AC$4,BPCiObIC!$B$1:$AG$1,0)))</f>
        <v>0</v>
      </c>
      <c r="AD19" s="20">
        <f t="array" ref="AD19">AC19*(1+INDEX(BPCiObIC!$B$2:$AG$43,MATCH($A19,BPCiObIC!$A$2:$A$43,0),MATCH(AD$4,BPCiObIC!$B$1:$AG$1,0)))</f>
        <v>0</v>
      </c>
      <c r="AE19" s="20">
        <f t="array" ref="AE19">AD19*(1+INDEX(BPCiObIC!$B$2:$AG$43,MATCH($A19,BPCiObIC!$A$2:$A$43,0),MATCH(AE$4,BPCiObIC!$B$1:$AG$1,0)))</f>
        <v>0</v>
      </c>
      <c r="AF19" s="20">
        <f t="array" ref="AF19">AE19*(1+INDEX(BPCiObIC!$B$2:$AG$43,MATCH($A19,BPCiObIC!$A$2:$A$43,0),MATCH(AF$4,BPCiObIC!$B$1:$AG$1,0)))</f>
        <v>0</v>
      </c>
      <c r="AG19" s="20">
        <f t="array" ref="AG19">AF19*(1+INDEX(BPCiObIC!$B$2:$AG$43,MATCH($A19,BPCiObIC!$A$2:$A$43,0),MATCH(AG$4,BPCiObIC!$B$1:$AG$1,0)))</f>
        <v>0</v>
      </c>
      <c r="AH19" s="20">
        <f t="array" ref="AH19">AG19*(1+INDEX(BPCiObIC!$B$2:$AG$43,MATCH($A19,BPCiObIC!$A$2:$A$43,0),MATCH(AH$4,BPCiObIC!$B$1:$AG$1,0)))</f>
        <v>0</v>
      </c>
    </row>
    <row r="20" spans="1:34" ht="14.5" x14ac:dyDescent="0.35">
      <c r="A20" s="3" t="s">
        <v>115</v>
      </c>
      <c r="B20" s="3" t="s">
        <v>158</v>
      </c>
      <c r="C20" s="3" t="s">
        <v>116</v>
      </c>
      <c r="D20" s="33">
        <f>SUM('Bureau of Stat KBLI'!P19:Q19)*$E$1</f>
        <v>1877131619876.457</v>
      </c>
      <c r="E20" s="20">
        <f t="array" ref="E20">D20*(1+INDEX(BPCiObIC!$B$2:$AG$43,MATCH($A20,BPCiObIC!$A$2:$A$43,0),MATCH(E$4,BPCiObIC!$B$1:$AG$1,0)))</f>
        <v>1961437967943.8931</v>
      </c>
      <c r="F20" s="20">
        <f t="array" ref="F20">E20*(1+INDEX(BPCiObIC!$B$2:$AG$43,MATCH($A20,BPCiObIC!$A$2:$A$43,0),MATCH(F$4,BPCiObIC!$B$1:$AG$1,0)))</f>
        <v>2045744316011.3289</v>
      </c>
      <c r="G20" s="20">
        <f t="array" ref="G20">F20*(1+INDEX(BPCiObIC!$B$2:$AG$43,MATCH($A20,BPCiObIC!$A$2:$A$43,0),MATCH(G$4,BPCiObIC!$B$1:$AG$1,0)))</f>
        <v>2130050664078.793</v>
      </c>
      <c r="H20" s="20">
        <f t="array" ref="H20">G20*(1+INDEX(BPCiObIC!$B$2:$AG$43,MATCH($A20,BPCiObIC!$A$2:$A$43,0),MATCH(H$4,BPCiObIC!$B$1:$AG$1,0)))</f>
        <v>2214357012146.229</v>
      </c>
      <c r="I20" s="20">
        <f t="array" ref="I20">H20*(1+INDEX(BPCiObIC!$B$2:$AG$43,MATCH($A20,BPCiObIC!$A$2:$A$43,0),MATCH(I$4,BPCiObIC!$B$1:$AG$1,0)))</f>
        <v>2298663360213.665</v>
      </c>
      <c r="J20" s="20">
        <f t="array" ref="J20">I20*(1+INDEX(BPCiObIC!$B$2:$AG$43,MATCH($A20,BPCiObIC!$A$2:$A$43,0),MATCH(J$4,BPCiObIC!$B$1:$AG$1,0)))</f>
        <v>2382969708281.1294</v>
      </c>
      <c r="K20" s="20">
        <f t="array" ref="K20">J20*(1+INDEX(BPCiObIC!$B$2:$AG$43,MATCH($A20,BPCiObIC!$A$2:$A$43,0),MATCH(K$4,BPCiObIC!$B$1:$AG$1,0)))</f>
        <v>2467276056348.5649</v>
      </c>
      <c r="L20" s="20">
        <f t="array" ref="L20">K20*(1+INDEX(BPCiObIC!$B$2:$AG$43,MATCH($A20,BPCiObIC!$A$2:$A$43,0),MATCH(L$4,BPCiObIC!$B$1:$AG$1,0)))</f>
        <v>2551582404416.0293</v>
      </c>
      <c r="M20" s="20">
        <f t="array" ref="M20">L20*(1+INDEX(BPCiObIC!$B$2:$AG$43,MATCH($A20,BPCiObIC!$A$2:$A$43,0),MATCH(M$4,BPCiObIC!$B$1:$AG$1,0)))</f>
        <v>2635888752483.4653</v>
      </c>
      <c r="N20" s="20">
        <f t="array" ref="N20">M20*(1+INDEX(BPCiObIC!$B$2:$AG$43,MATCH($A20,BPCiObIC!$A$2:$A$43,0),MATCH(N$4,BPCiObIC!$B$1:$AG$1,0)))</f>
        <v>2720195100550.9014</v>
      </c>
      <c r="O20" s="20">
        <f t="array" ref="O20">N20*(1+INDEX(BPCiObIC!$B$2:$AG$43,MATCH($A20,BPCiObIC!$A$2:$A$43,0),MATCH(O$4,BPCiObIC!$B$1:$AG$1,0)))</f>
        <v>2804501448618.3652</v>
      </c>
      <c r="P20" s="20">
        <f t="array" ref="P20">O20*(1+INDEX(BPCiObIC!$B$2:$AG$43,MATCH($A20,BPCiObIC!$A$2:$A$43,0),MATCH(P$4,BPCiObIC!$B$1:$AG$1,0)))</f>
        <v>2888807796685.8013</v>
      </c>
      <c r="Q20" s="20">
        <f t="array" ref="Q20">P20*(1+INDEX(BPCiObIC!$B$2:$AG$43,MATCH($A20,BPCiObIC!$A$2:$A$43,0),MATCH(Q$4,BPCiObIC!$B$1:$AG$1,0)))</f>
        <v>2973114144753.2368</v>
      </c>
      <c r="R20" s="20">
        <f t="array" ref="R20">Q20*(1+INDEX(BPCiObIC!$B$2:$AG$43,MATCH($A20,BPCiObIC!$A$2:$A$43,0),MATCH(R$4,BPCiObIC!$B$1:$AG$1,0)))</f>
        <v>3057420492820.7007</v>
      </c>
      <c r="S20" s="20">
        <f t="array" ref="S20">R20*(1+INDEX(BPCiObIC!$B$2:$AG$43,MATCH($A20,BPCiObIC!$A$2:$A$43,0),MATCH(S$4,BPCiObIC!$B$1:$AG$1,0)))</f>
        <v>3141726840888.1362</v>
      </c>
      <c r="T20" s="20">
        <f t="array" ref="T20">S20*(1+INDEX(BPCiObIC!$B$2:$AG$43,MATCH($A20,BPCiObIC!$A$2:$A$43,0),MATCH(T$4,BPCiObIC!$B$1:$AG$1,0)))</f>
        <v>3226033188955.6006</v>
      </c>
      <c r="U20" s="20">
        <f t="array" ref="U20">T20*(1+INDEX(BPCiObIC!$B$2:$AG$43,MATCH($A20,BPCiObIC!$A$2:$A$43,0),MATCH(U$4,BPCiObIC!$B$1:$AG$1,0)))</f>
        <v>3310339537023.0361</v>
      </c>
      <c r="V20" s="20">
        <f t="array" ref="V20">U20*(1+INDEX(BPCiObIC!$B$2:$AG$43,MATCH($A20,BPCiObIC!$A$2:$A$43,0),MATCH(V$4,BPCiObIC!$B$1:$AG$1,0)))</f>
        <v>3394645885090.4722</v>
      </c>
      <c r="W20" s="20">
        <f t="array" ref="W20">V20*(1+INDEX(BPCiObIC!$B$2:$AG$43,MATCH($A20,BPCiObIC!$A$2:$A$43,0),MATCH(W$4,BPCiObIC!$B$1:$AG$1,0)))</f>
        <v>3478952233157.9365</v>
      </c>
      <c r="X20" s="20">
        <f t="array" ref="X20">W20*(1+INDEX(BPCiObIC!$B$2:$AG$43,MATCH($A20,BPCiObIC!$A$2:$A$43,0),MATCH(X$4,BPCiObIC!$B$1:$AG$1,0)))</f>
        <v>3563258581225.3726</v>
      </c>
      <c r="Y20" s="20">
        <f t="array" ref="Y20">X20*(1+INDEX(BPCiObIC!$B$2:$AG$43,MATCH($A20,BPCiObIC!$A$2:$A$43,0),MATCH(Y$4,BPCiObIC!$B$1:$AG$1,0)))</f>
        <v>3647564929292.8086</v>
      </c>
      <c r="Z20" s="20">
        <f t="array" ref="Z20">Y20*(1+INDEX(BPCiObIC!$B$2:$AG$43,MATCH($A20,BPCiObIC!$A$2:$A$43,0),MATCH(Z$4,BPCiObIC!$B$1:$AG$1,0)))</f>
        <v>3731871277360.2729</v>
      </c>
      <c r="AA20" s="20">
        <f t="array" ref="AA20">Z20*(1+INDEX(BPCiObIC!$B$2:$AG$43,MATCH($A20,BPCiObIC!$A$2:$A$43,0),MATCH(AA$4,BPCiObIC!$B$1:$AG$1,0)))</f>
        <v>3816177625427.7085</v>
      </c>
      <c r="AB20" s="20">
        <f t="array" ref="AB20">AA20*(1+INDEX(BPCiObIC!$B$2:$AG$43,MATCH($A20,BPCiObIC!$A$2:$A$43,0),MATCH(AB$4,BPCiObIC!$B$1:$AG$1,0)))</f>
        <v>3900483973495.1729</v>
      </c>
      <c r="AC20" s="20">
        <f t="array" ref="AC20">AB20*(1+INDEX(BPCiObIC!$B$2:$AG$43,MATCH($A20,BPCiObIC!$A$2:$A$43,0),MATCH(AC$4,BPCiObIC!$B$1:$AG$1,0)))</f>
        <v>3984790321562.6089</v>
      </c>
      <c r="AD20" s="20">
        <f t="array" ref="AD20">AC20*(1+INDEX(BPCiObIC!$B$2:$AG$43,MATCH($A20,BPCiObIC!$A$2:$A$43,0),MATCH(AD$4,BPCiObIC!$B$1:$AG$1,0)))</f>
        <v>4069096669630.0449</v>
      </c>
      <c r="AE20" s="20">
        <f t="array" ref="AE20">AD20*(1+INDEX(BPCiObIC!$B$2:$AG$43,MATCH($A20,BPCiObIC!$A$2:$A$43,0),MATCH(AE$4,BPCiObIC!$B$1:$AG$1,0)))</f>
        <v>4153403017697.5093</v>
      </c>
      <c r="AF20" s="20">
        <f t="array" ref="AF20">AE20*(1+INDEX(BPCiObIC!$B$2:$AG$43,MATCH($A20,BPCiObIC!$A$2:$A$43,0),MATCH(AF$4,BPCiObIC!$B$1:$AG$1,0)))</f>
        <v>4237709365764.9453</v>
      </c>
      <c r="AG20" s="20">
        <f t="array" ref="AG20">AF20*(1+INDEX(BPCiObIC!$B$2:$AG$43,MATCH($A20,BPCiObIC!$A$2:$A$43,0),MATCH(AG$4,BPCiObIC!$B$1:$AG$1,0)))</f>
        <v>4322015713832.3813</v>
      </c>
      <c r="AH20" s="20">
        <f t="array" ref="AH20">AG20*(1+INDEX(BPCiObIC!$B$2:$AG$43,MATCH($A20,BPCiObIC!$A$2:$A$43,0),MATCH(AH$4,BPCiObIC!$B$1:$AG$1,0)))</f>
        <v>4406322061899.8457</v>
      </c>
    </row>
    <row r="21" spans="1:34" ht="14.5" x14ac:dyDescent="0.35">
      <c r="A21" s="3" t="s">
        <v>117</v>
      </c>
      <c r="B21" s="3" t="s">
        <v>158</v>
      </c>
      <c r="C21" s="3" t="s">
        <v>118</v>
      </c>
      <c r="D21" s="33">
        <f>SUM('Bureau of Stat KBLI'!P20:Q20)*$E$1</f>
        <v>834742839885.23389</v>
      </c>
      <c r="E21" s="20">
        <f t="array" ref="E21">D21*(1+INDEX(BPCiObIC!$B$2:$AG$43,MATCH($A21,BPCiObIC!$A$2:$A$43,0),MATCH(E$4,BPCiObIC!$B$1:$AG$1,0)))</f>
        <v>869206254604.93079</v>
      </c>
      <c r="F21" s="20">
        <f t="array" ref="F21">E21*(1+INDEX(BPCiObIC!$B$2:$AG$43,MATCH($A21,BPCiObIC!$A$2:$A$43,0),MATCH(F$4,BPCiObIC!$B$1:$AG$1,0)))</f>
        <v>903669669324.62769</v>
      </c>
      <c r="G21" s="20">
        <f t="array" ref="G21">F21*(1+INDEX(BPCiObIC!$B$2:$AG$43,MATCH($A21,BPCiObIC!$A$2:$A$43,0),MATCH(G$4,BPCiObIC!$B$1:$AG$1,0)))</f>
        <v>938133084044.31567</v>
      </c>
      <c r="H21" s="20">
        <f t="array" ref="H21">G21*(1+INDEX(BPCiObIC!$B$2:$AG$43,MATCH($A21,BPCiObIC!$A$2:$A$43,0),MATCH(H$4,BPCiObIC!$B$1:$AG$1,0)))</f>
        <v>972596498764.01257</v>
      </c>
      <c r="I21" s="20">
        <f t="array" ref="I21">H21*(1+INDEX(BPCiObIC!$B$2:$AG$43,MATCH($A21,BPCiObIC!$A$2:$A$43,0),MATCH(I$4,BPCiObIC!$B$1:$AG$1,0)))</f>
        <v>1007059913483.7094</v>
      </c>
      <c r="J21" s="20">
        <f t="array" ref="J21">I21*(1+INDEX(BPCiObIC!$B$2:$AG$43,MATCH($A21,BPCiObIC!$A$2:$A$43,0),MATCH(J$4,BPCiObIC!$B$1:$AG$1,0)))</f>
        <v>1041523328203.3975</v>
      </c>
      <c r="K21" s="20">
        <f t="array" ref="K21">J21*(1+INDEX(BPCiObIC!$B$2:$AG$43,MATCH($A21,BPCiObIC!$A$2:$A$43,0),MATCH(K$4,BPCiObIC!$B$1:$AG$1,0)))</f>
        <v>1075986742923.0944</v>
      </c>
      <c r="L21" s="20">
        <f t="array" ref="L21">K21*(1+INDEX(BPCiObIC!$B$2:$AG$43,MATCH($A21,BPCiObIC!$A$2:$A$43,0),MATCH(L$4,BPCiObIC!$B$1:$AG$1,0)))</f>
        <v>1110450157642.7913</v>
      </c>
      <c r="M21" s="20">
        <f t="array" ref="M21">L21*(1+INDEX(BPCiObIC!$B$2:$AG$43,MATCH($A21,BPCiObIC!$A$2:$A$43,0),MATCH(M$4,BPCiObIC!$B$1:$AG$1,0)))</f>
        <v>1144913572362.4792</v>
      </c>
      <c r="N21" s="20">
        <f t="array" ref="N21">M21*(1+INDEX(BPCiObIC!$B$2:$AG$43,MATCH($A21,BPCiObIC!$A$2:$A$43,0),MATCH(N$4,BPCiObIC!$B$1:$AG$1,0)))</f>
        <v>1179376987082.176</v>
      </c>
      <c r="O21" s="20">
        <f t="array" ref="O21">N21*(1+INDEX(BPCiObIC!$B$2:$AG$43,MATCH($A21,BPCiObIC!$A$2:$A$43,0),MATCH(O$4,BPCiObIC!$B$1:$AG$1,0)))</f>
        <v>1213840401801.873</v>
      </c>
      <c r="P21" s="20">
        <f t="array" ref="P21">O21*(1+INDEX(BPCiObIC!$B$2:$AG$43,MATCH($A21,BPCiObIC!$A$2:$A$43,0),MATCH(P$4,BPCiObIC!$B$1:$AG$1,0)))</f>
        <v>1248303816521.561</v>
      </c>
      <c r="Q21" s="20">
        <f t="array" ref="Q21">P21*(1+INDEX(BPCiObIC!$B$2:$AG$43,MATCH($A21,BPCiObIC!$A$2:$A$43,0),MATCH(Q$4,BPCiObIC!$B$1:$AG$1,0)))</f>
        <v>1282767231241.2578</v>
      </c>
      <c r="R21" s="20">
        <f t="array" ref="R21">Q21*(1+INDEX(BPCiObIC!$B$2:$AG$43,MATCH($A21,BPCiObIC!$A$2:$A$43,0),MATCH(R$4,BPCiObIC!$B$1:$AG$1,0)))</f>
        <v>1317230645960.9546</v>
      </c>
      <c r="S21" s="20">
        <f t="array" ref="S21">R21*(1+INDEX(BPCiObIC!$B$2:$AG$43,MATCH($A21,BPCiObIC!$A$2:$A$43,0),MATCH(S$4,BPCiObIC!$B$1:$AG$1,0)))</f>
        <v>1351694060680.6426</v>
      </c>
      <c r="T21" s="20">
        <f t="array" ref="T21">S21*(1+INDEX(BPCiObIC!$B$2:$AG$43,MATCH($A21,BPCiObIC!$A$2:$A$43,0),MATCH(T$4,BPCiObIC!$B$1:$AG$1,0)))</f>
        <v>1386157475400.3394</v>
      </c>
      <c r="U21" s="20">
        <f t="array" ref="U21">T21*(1+INDEX(BPCiObIC!$B$2:$AG$43,MATCH($A21,BPCiObIC!$A$2:$A$43,0),MATCH(U$4,BPCiObIC!$B$1:$AG$1,0)))</f>
        <v>1420620890120.0361</v>
      </c>
      <c r="V21" s="20">
        <f t="array" ref="V21">U21*(1+INDEX(BPCiObIC!$B$2:$AG$43,MATCH($A21,BPCiObIC!$A$2:$A$43,0),MATCH(V$4,BPCiObIC!$B$1:$AG$1,0)))</f>
        <v>1455084304839.7239</v>
      </c>
      <c r="W21" s="20">
        <f t="array" ref="W21">V21*(1+INDEX(BPCiObIC!$B$2:$AG$43,MATCH($A21,BPCiObIC!$A$2:$A$43,0),MATCH(W$4,BPCiObIC!$B$1:$AG$1,0)))</f>
        <v>1489547719559.4207</v>
      </c>
      <c r="X21" s="20">
        <f t="array" ref="X21">W21*(1+INDEX(BPCiObIC!$B$2:$AG$43,MATCH($A21,BPCiObIC!$A$2:$A$43,0),MATCH(X$4,BPCiObIC!$B$1:$AG$1,0)))</f>
        <v>1524011134279.1174</v>
      </c>
      <c r="Y21" s="20">
        <f t="array" ref="Y21">X21*(1+INDEX(BPCiObIC!$B$2:$AG$43,MATCH($A21,BPCiObIC!$A$2:$A$43,0),MATCH(Y$4,BPCiObIC!$B$1:$AG$1,0)))</f>
        <v>1558474548998.8054</v>
      </c>
      <c r="Z21" s="20">
        <f t="array" ref="Z21">Y21*(1+INDEX(BPCiObIC!$B$2:$AG$43,MATCH($A21,BPCiObIC!$A$2:$A$43,0),MATCH(Z$4,BPCiObIC!$B$1:$AG$1,0)))</f>
        <v>1592937963718.5022</v>
      </c>
      <c r="AA21" s="20">
        <f t="array" ref="AA21">Z21*(1+INDEX(BPCiObIC!$B$2:$AG$43,MATCH($A21,BPCiObIC!$A$2:$A$43,0),MATCH(AA$4,BPCiObIC!$B$1:$AG$1,0)))</f>
        <v>1627401378438.199</v>
      </c>
      <c r="AB21" s="20">
        <f t="array" ref="AB21">AA21*(1+INDEX(BPCiObIC!$B$2:$AG$43,MATCH($A21,BPCiObIC!$A$2:$A$43,0),MATCH(AB$4,BPCiObIC!$B$1:$AG$1,0)))</f>
        <v>1661864793157.887</v>
      </c>
      <c r="AC21" s="20">
        <f t="array" ref="AC21">AB21*(1+INDEX(BPCiObIC!$B$2:$AG$43,MATCH($A21,BPCiObIC!$A$2:$A$43,0),MATCH(AC$4,BPCiObIC!$B$1:$AG$1,0)))</f>
        <v>1696328207877.584</v>
      </c>
      <c r="AD21" s="20">
        <f t="array" ref="AD21">AC21*(1+INDEX(BPCiObIC!$B$2:$AG$43,MATCH($A21,BPCiObIC!$A$2:$A$43,0),MATCH(AD$4,BPCiObIC!$B$1:$AG$1,0)))</f>
        <v>1730791622597.2808</v>
      </c>
      <c r="AE21" s="20">
        <f t="array" ref="AE21">AD21*(1+INDEX(BPCiObIC!$B$2:$AG$43,MATCH($A21,BPCiObIC!$A$2:$A$43,0),MATCH(AE$4,BPCiObIC!$B$1:$AG$1,0)))</f>
        <v>1765255037316.9685</v>
      </c>
      <c r="AF21" s="20">
        <f t="array" ref="AF21">AE21*(1+INDEX(BPCiObIC!$B$2:$AG$43,MATCH($A21,BPCiObIC!$A$2:$A$43,0),MATCH(AF$4,BPCiObIC!$B$1:$AG$1,0)))</f>
        <v>1799718452036.6653</v>
      </c>
      <c r="AG21" s="20">
        <f t="array" ref="AG21">AF21*(1+INDEX(BPCiObIC!$B$2:$AG$43,MATCH($A21,BPCiObIC!$A$2:$A$43,0),MATCH(AG$4,BPCiObIC!$B$1:$AG$1,0)))</f>
        <v>1834181866756.3621</v>
      </c>
      <c r="AH21" s="20">
        <f t="array" ref="AH21">AG21*(1+INDEX(BPCiObIC!$B$2:$AG$43,MATCH($A21,BPCiObIC!$A$2:$A$43,0),MATCH(AH$4,BPCiObIC!$B$1:$AG$1,0)))</f>
        <v>1868645281476.0498</v>
      </c>
    </row>
    <row r="22" spans="1:34" ht="14.5" x14ac:dyDescent="0.35">
      <c r="A22" s="3" t="s">
        <v>119</v>
      </c>
      <c r="B22" s="3" t="s">
        <v>158</v>
      </c>
      <c r="C22" s="3" t="s">
        <v>120</v>
      </c>
      <c r="D22" s="33">
        <f>SUM('Bureau of Stat KBLI'!P21:Q21)*$E$1</f>
        <v>1001581012530.0811</v>
      </c>
      <c r="E22" s="20">
        <f t="array" ref="E22">D22*(1+INDEX(BPCiObIC!$B$2:$AG$43,MATCH($A22,BPCiObIC!$A$2:$A$43,0),MATCH(E$4,BPCiObIC!$B$1:$AG$1,0)))</f>
        <v>1047003403993.108</v>
      </c>
      <c r="F22" s="20">
        <f t="array" ref="F22">E22*(1+INDEX(BPCiObIC!$B$2:$AG$43,MATCH($A22,BPCiObIC!$A$2:$A$43,0),MATCH(F$4,BPCiObIC!$B$1:$AG$1,0)))</f>
        <v>1092425795456.135</v>
      </c>
      <c r="G22" s="20">
        <f t="array" ref="G22">F22*(1+INDEX(BPCiObIC!$B$2:$AG$43,MATCH($A22,BPCiObIC!$A$2:$A$43,0),MATCH(G$4,BPCiObIC!$B$1:$AG$1,0)))</f>
        <v>1137848186919.1487</v>
      </c>
      <c r="H22" s="20">
        <f t="array" ref="H22">G22*(1+INDEX(BPCiObIC!$B$2:$AG$43,MATCH($A22,BPCiObIC!$A$2:$A$43,0),MATCH(H$4,BPCiObIC!$B$1:$AG$1,0)))</f>
        <v>1183270578382.1758</v>
      </c>
      <c r="I22" s="20">
        <f t="array" ref="I22">H22*(1+INDEX(BPCiObIC!$B$2:$AG$43,MATCH($A22,BPCiObIC!$A$2:$A$43,0),MATCH(I$4,BPCiObIC!$B$1:$AG$1,0)))</f>
        <v>1228692969845.2029</v>
      </c>
      <c r="J22" s="20">
        <f t="array" ref="J22">I22*(1+INDEX(BPCiObIC!$B$2:$AG$43,MATCH($A22,BPCiObIC!$A$2:$A$43,0),MATCH(J$4,BPCiObIC!$B$1:$AG$1,0)))</f>
        <v>1274115361308.2297</v>
      </c>
      <c r="K22" s="20">
        <f t="array" ref="K22">J22*(1+INDEX(BPCiObIC!$B$2:$AG$43,MATCH($A22,BPCiObIC!$A$2:$A$43,0),MATCH(K$4,BPCiObIC!$B$1:$AG$1,0)))</f>
        <v>1319537752771.2432</v>
      </c>
      <c r="L22" s="20">
        <f t="array" ref="L22">K22*(1+INDEX(BPCiObIC!$B$2:$AG$43,MATCH($A22,BPCiObIC!$A$2:$A$43,0),MATCH(L$4,BPCiObIC!$B$1:$AG$1,0)))</f>
        <v>1364960144234.2703</v>
      </c>
      <c r="M22" s="20">
        <f t="array" ref="M22">L22*(1+INDEX(BPCiObIC!$B$2:$AG$43,MATCH($A22,BPCiObIC!$A$2:$A$43,0),MATCH(M$4,BPCiObIC!$B$1:$AG$1,0)))</f>
        <v>1410382535697.2971</v>
      </c>
      <c r="N22" s="20">
        <f t="array" ref="N22">M22*(1+INDEX(BPCiObIC!$B$2:$AG$43,MATCH($A22,BPCiObIC!$A$2:$A$43,0),MATCH(N$4,BPCiObIC!$B$1:$AG$1,0)))</f>
        <v>1455804927160.324</v>
      </c>
      <c r="O22" s="20">
        <f t="array" ref="O22">N22*(1+INDEX(BPCiObIC!$B$2:$AG$43,MATCH($A22,BPCiObIC!$A$2:$A$43,0),MATCH(O$4,BPCiObIC!$B$1:$AG$1,0)))</f>
        <v>1501227318623.3374</v>
      </c>
      <c r="P22" s="20">
        <f t="array" ref="P22">O22*(1+INDEX(BPCiObIC!$B$2:$AG$43,MATCH($A22,BPCiObIC!$A$2:$A$43,0),MATCH(P$4,BPCiObIC!$B$1:$AG$1,0)))</f>
        <v>1546649710086.3645</v>
      </c>
      <c r="Q22" s="20">
        <f t="array" ref="Q22">P22*(1+INDEX(BPCiObIC!$B$2:$AG$43,MATCH($A22,BPCiObIC!$A$2:$A$43,0),MATCH(Q$4,BPCiObIC!$B$1:$AG$1,0)))</f>
        <v>1592072101549.3916</v>
      </c>
      <c r="R22" s="20">
        <f t="array" ref="R22">Q22*(1+INDEX(BPCiObIC!$B$2:$AG$43,MATCH($A22,BPCiObIC!$A$2:$A$43,0),MATCH(R$4,BPCiObIC!$B$1:$AG$1,0)))</f>
        <v>1637494493012.4185</v>
      </c>
      <c r="S22" s="20">
        <f t="array" ref="S22">R22*(1+INDEX(BPCiObIC!$B$2:$AG$43,MATCH($A22,BPCiObIC!$A$2:$A$43,0),MATCH(S$4,BPCiObIC!$B$1:$AG$1,0)))</f>
        <v>1682916884475.4321</v>
      </c>
      <c r="T22" s="20">
        <f t="array" ref="T22">S22*(1+INDEX(BPCiObIC!$B$2:$AG$43,MATCH($A22,BPCiObIC!$A$2:$A$43,0),MATCH(T$4,BPCiObIC!$B$1:$AG$1,0)))</f>
        <v>1728339275938.4592</v>
      </c>
      <c r="U22" s="20">
        <f t="array" ref="U22">T22*(1+INDEX(BPCiObIC!$B$2:$AG$43,MATCH($A22,BPCiObIC!$A$2:$A$43,0),MATCH(U$4,BPCiObIC!$B$1:$AG$1,0)))</f>
        <v>1773761667401.4863</v>
      </c>
      <c r="V22" s="20">
        <f t="array" ref="V22">U22*(1+INDEX(BPCiObIC!$B$2:$AG$43,MATCH($A22,BPCiObIC!$A$2:$A$43,0),MATCH(V$4,BPCiObIC!$B$1:$AG$1,0)))</f>
        <v>1819184058864.5132</v>
      </c>
      <c r="W22" s="20">
        <f t="array" ref="W22">V22*(1+INDEX(BPCiObIC!$B$2:$AG$43,MATCH($A22,BPCiObIC!$A$2:$A$43,0),MATCH(W$4,BPCiObIC!$B$1:$AG$1,0)))</f>
        <v>1864606450327.5269</v>
      </c>
      <c r="X22" s="20">
        <f t="array" ref="X22">W22*(1+INDEX(BPCiObIC!$B$2:$AG$43,MATCH($A22,BPCiObIC!$A$2:$A$43,0),MATCH(X$4,BPCiObIC!$B$1:$AG$1,0)))</f>
        <v>1910028841790.554</v>
      </c>
      <c r="Y22" s="20">
        <f t="array" ref="Y22">X22*(1+INDEX(BPCiObIC!$B$2:$AG$43,MATCH($A22,BPCiObIC!$A$2:$A$43,0),MATCH(Y$4,BPCiObIC!$B$1:$AG$1,0)))</f>
        <v>1955451233253.5811</v>
      </c>
      <c r="Z22" s="20">
        <f t="array" ref="Z22">Y22*(1+INDEX(BPCiObIC!$B$2:$AG$43,MATCH($A22,BPCiObIC!$A$2:$A$43,0),MATCH(Z$4,BPCiObIC!$B$1:$AG$1,0)))</f>
        <v>2000873624716.6082</v>
      </c>
      <c r="AA22" s="20">
        <f t="array" ref="AA22">Z22*(1+INDEX(BPCiObIC!$B$2:$AG$43,MATCH($A22,BPCiObIC!$A$2:$A$43,0),MATCH(AA$4,BPCiObIC!$B$1:$AG$1,0)))</f>
        <v>2046296016179.6216</v>
      </c>
      <c r="AB22" s="20">
        <f t="array" ref="AB22">AA22*(1+INDEX(BPCiObIC!$B$2:$AG$43,MATCH($A22,BPCiObIC!$A$2:$A$43,0),MATCH(AB$4,BPCiObIC!$B$1:$AG$1,0)))</f>
        <v>2091718407642.6487</v>
      </c>
      <c r="AC22" s="20">
        <f t="array" ref="AC22">AB22*(1+INDEX(BPCiObIC!$B$2:$AG$43,MATCH($A22,BPCiObIC!$A$2:$A$43,0),MATCH(AC$4,BPCiObIC!$B$1:$AG$1,0)))</f>
        <v>2137140799105.6758</v>
      </c>
      <c r="AD22" s="20">
        <f t="array" ref="AD22">AC22*(1+INDEX(BPCiObIC!$B$2:$AG$43,MATCH($A22,BPCiObIC!$A$2:$A$43,0),MATCH(AD$4,BPCiObIC!$B$1:$AG$1,0)))</f>
        <v>2182563190568.7029</v>
      </c>
      <c r="AE22" s="20">
        <f t="array" ref="AE22">AD22*(1+INDEX(BPCiObIC!$B$2:$AG$43,MATCH($A22,BPCiObIC!$A$2:$A$43,0),MATCH(AE$4,BPCiObIC!$B$1:$AG$1,0)))</f>
        <v>2227985582031.7168</v>
      </c>
      <c r="AF22" s="20">
        <f t="array" ref="AF22">AE22*(1+INDEX(BPCiObIC!$B$2:$AG$43,MATCH($A22,BPCiObIC!$A$2:$A$43,0),MATCH(AF$4,BPCiObIC!$B$1:$AG$1,0)))</f>
        <v>2273407973494.7437</v>
      </c>
      <c r="AG22" s="20">
        <f t="array" ref="AG22">AF22*(1+INDEX(BPCiObIC!$B$2:$AG$43,MATCH($A22,BPCiObIC!$A$2:$A$43,0),MATCH(AG$4,BPCiObIC!$B$1:$AG$1,0)))</f>
        <v>2318830364957.7705</v>
      </c>
      <c r="AH22" s="20">
        <f t="array" ref="AH22">AG22*(1+INDEX(BPCiObIC!$B$2:$AG$43,MATCH($A22,BPCiObIC!$A$2:$A$43,0),MATCH(AH$4,BPCiObIC!$B$1:$AG$1,0)))</f>
        <v>2364252756420.7842</v>
      </c>
    </row>
    <row r="23" spans="1:34" ht="15.75" customHeight="1" x14ac:dyDescent="0.35">
      <c r="A23" s="3" t="s">
        <v>121</v>
      </c>
      <c r="B23" s="3" t="s">
        <v>158</v>
      </c>
      <c r="C23" s="3" t="s">
        <v>122</v>
      </c>
      <c r="D23" s="33">
        <f>SUM('Bureau of Stat KBLI'!P22:Q22)*$E$1</f>
        <v>1072024719279.3932</v>
      </c>
      <c r="E23" s="20">
        <f t="array" ref="E23">D23*(1+INDEX(BPCiObIC!$B$2:$AG$43,MATCH($A23,BPCiObIC!$A$2:$A$43,0),MATCH(E$4,BPCiObIC!$B$1:$AG$1,0)))</f>
        <v>1120171932221.4739</v>
      </c>
      <c r="F23" s="20">
        <f t="array" ref="F23">E23*(1+INDEX(BPCiObIC!$B$2:$AG$43,MATCH($A23,BPCiObIC!$A$2:$A$43,0),MATCH(F$4,BPCiObIC!$B$1:$AG$1,0)))</f>
        <v>1168319145163.5547</v>
      </c>
      <c r="G23" s="20">
        <f t="array" ref="G23">F23*(1+INDEX(BPCiObIC!$B$2:$AG$43,MATCH($A23,BPCiObIC!$A$2:$A$43,0),MATCH(G$4,BPCiObIC!$B$1:$AG$1,0)))</f>
        <v>1216466358105.6533</v>
      </c>
      <c r="H23" s="20">
        <f t="array" ref="H23">G23*(1+INDEX(BPCiObIC!$B$2:$AG$43,MATCH($A23,BPCiObIC!$A$2:$A$43,0),MATCH(H$4,BPCiObIC!$B$1:$AG$1,0)))</f>
        <v>1264613571047.7341</v>
      </c>
      <c r="I23" s="20">
        <f t="array" ref="I23">H23*(1+INDEX(BPCiObIC!$B$2:$AG$43,MATCH($A23,BPCiObIC!$A$2:$A$43,0),MATCH(I$4,BPCiObIC!$B$1:$AG$1,0)))</f>
        <v>1312760783989.8147</v>
      </c>
      <c r="J23" s="20">
        <f t="array" ref="J23">I23*(1+INDEX(BPCiObIC!$B$2:$AG$43,MATCH($A23,BPCiObIC!$A$2:$A$43,0),MATCH(J$4,BPCiObIC!$B$1:$AG$1,0)))</f>
        <v>1360907996931.8955</v>
      </c>
      <c r="K23" s="20">
        <f t="array" ref="K23">J23*(1+INDEX(BPCiObIC!$B$2:$AG$43,MATCH($A23,BPCiObIC!$A$2:$A$43,0),MATCH(K$4,BPCiObIC!$B$1:$AG$1,0)))</f>
        <v>1409055209873.9763</v>
      </c>
      <c r="L23" s="20">
        <f t="array" ref="L23">K23*(1+INDEX(BPCiObIC!$B$2:$AG$43,MATCH($A23,BPCiObIC!$A$2:$A$43,0),MATCH(L$4,BPCiObIC!$B$1:$AG$1,0)))</f>
        <v>1457202422816.0571</v>
      </c>
      <c r="M23" s="20">
        <f t="array" ref="M23">L23*(1+INDEX(BPCiObIC!$B$2:$AG$43,MATCH($A23,BPCiObIC!$A$2:$A$43,0),MATCH(M$4,BPCiObIC!$B$1:$AG$1,0)))</f>
        <v>1505349635758.156</v>
      </c>
      <c r="N23" s="20">
        <f t="array" ref="N23">M23*(1+INDEX(BPCiObIC!$B$2:$AG$43,MATCH($A23,BPCiObIC!$A$2:$A$43,0),MATCH(N$4,BPCiObIC!$B$1:$AG$1,0)))</f>
        <v>1553496848700.2368</v>
      </c>
      <c r="O23" s="20">
        <f t="array" ref="O23">N23*(1+INDEX(BPCiObIC!$B$2:$AG$43,MATCH($A23,BPCiObIC!$A$2:$A$43,0),MATCH(O$4,BPCiObIC!$B$1:$AG$1,0)))</f>
        <v>1601644061642.3174</v>
      </c>
      <c r="P23" s="20">
        <f t="array" ref="P23">O23*(1+INDEX(BPCiObIC!$B$2:$AG$43,MATCH($A23,BPCiObIC!$A$2:$A$43,0),MATCH(P$4,BPCiObIC!$B$1:$AG$1,0)))</f>
        <v>1649791274584.3979</v>
      </c>
      <c r="Q23" s="20">
        <f t="array" ref="Q23">P23*(1+INDEX(BPCiObIC!$B$2:$AG$43,MATCH($A23,BPCiObIC!$A$2:$A$43,0),MATCH(Q$4,BPCiObIC!$B$1:$AG$1,0)))</f>
        <v>1697938487526.479</v>
      </c>
      <c r="R23" s="20">
        <f t="array" ref="R23">Q23*(1+INDEX(BPCiObIC!$B$2:$AG$43,MATCH($A23,BPCiObIC!$A$2:$A$43,0),MATCH(R$4,BPCiObIC!$B$1:$AG$1,0)))</f>
        <v>1746085700468.5779</v>
      </c>
      <c r="S23" s="20">
        <f t="array" ref="S23">R23*(1+INDEX(BPCiObIC!$B$2:$AG$43,MATCH($A23,BPCiObIC!$A$2:$A$43,0),MATCH(S$4,BPCiObIC!$B$1:$AG$1,0)))</f>
        <v>1794232913410.6587</v>
      </c>
      <c r="T23" s="20">
        <f t="array" ref="T23">S23*(1+INDEX(BPCiObIC!$B$2:$AG$43,MATCH($A23,BPCiObIC!$A$2:$A$43,0),MATCH(T$4,BPCiObIC!$B$1:$AG$1,0)))</f>
        <v>1842380126352.7395</v>
      </c>
      <c r="U23" s="20">
        <f t="array" ref="U23">T23*(1+INDEX(BPCiObIC!$B$2:$AG$43,MATCH($A23,BPCiObIC!$A$2:$A$43,0),MATCH(U$4,BPCiObIC!$B$1:$AG$1,0)))</f>
        <v>1890527339294.8201</v>
      </c>
      <c r="V23" s="20">
        <f t="array" ref="V23">U23*(1+INDEX(BPCiObIC!$B$2:$AG$43,MATCH($A23,BPCiObIC!$A$2:$A$43,0),MATCH(V$4,BPCiObIC!$B$1:$AG$1,0)))</f>
        <v>1938674552236.9006</v>
      </c>
      <c r="W23" s="20">
        <f t="array" ref="W23">V23*(1+INDEX(BPCiObIC!$B$2:$AG$43,MATCH($A23,BPCiObIC!$A$2:$A$43,0),MATCH(W$4,BPCiObIC!$B$1:$AG$1,0)))</f>
        <v>1986821765178.9814</v>
      </c>
      <c r="X23" s="20">
        <f t="array" ref="X23">W23*(1+INDEX(BPCiObIC!$B$2:$AG$43,MATCH($A23,BPCiObIC!$A$2:$A$43,0),MATCH(X$4,BPCiObIC!$B$1:$AG$1,0)))</f>
        <v>2034968978121.0803</v>
      </c>
      <c r="Y23" s="20">
        <f t="array" ref="Y23">X23*(1+INDEX(BPCiObIC!$B$2:$AG$43,MATCH($A23,BPCiObIC!$A$2:$A$43,0),MATCH(Y$4,BPCiObIC!$B$1:$AG$1,0)))</f>
        <v>2083116191063.1611</v>
      </c>
      <c r="Z23" s="20">
        <f t="array" ref="Z23">Y23*(1+INDEX(BPCiObIC!$B$2:$AG$43,MATCH($A23,BPCiObIC!$A$2:$A$43,0),MATCH(Z$4,BPCiObIC!$B$1:$AG$1,0)))</f>
        <v>2131263404005.2419</v>
      </c>
      <c r="AA23" s="20">
        <f t="array" ref="AA23">Z23*(1+INDEX(BPCiObIC!$B$2:$AG$43,MATCH($A23,BPCiObIC!$A$2:$A$43,0),MATCH(AA$4,BPCiObIC!$B$1:$AG$1,0)))</f>
        <v>2179410616947.3228</v>
      </c>
      <c r="AB23" s="20">
        <f t="array" ref="AB23">AA23*(1+INDEX(BPCiObIC!$B$2:$AG$43,MATCH($A23,BPCiObIC!$A$2:$A$43,0),MATCH(AB$4,BPCiObIC!$B$1:$AG$1,0)))</f>
        <v>2227557829889.4038</v>
      </c>
      <c r="AC23" s="20">
        <f t="array" ref="AC23">AB23*(1+INDEX(BPCiObIC!$B$2:$AG$43,MATCH($A23,BPCiObIC!$A$2:$A$43,0),MATCH(AC$4,BPCiObIC!$B$1:$AG$1,0)))</f>
        <v>2275705042831.4849</v>
      </c>
      <c r="AD23" s="20">
        <f t="array" ref="AD23">AC23*(1+INDEX(BPCiObIC!$B$2:$AG$43,MATCH($A23,BPCiObIC!$A$2:$A$43,0),MATCH(AD$4,BPCiObIC!$B$1:$AG$1,0)))</f>
        <v>2323852255773.5835</v>
      </c>
      <c r="AE23" s="20">
        <f t="array" ref="AE23">AD23*(1+INDEX(BPCiObIC!$B$2:$AG$43,MATCH($A23,BPCiObIC!$A$2:$A$43,0),MATCH(AE$4,BPCiObIC!$B$1:$AG$1,0)))</f>
        <v>2371999468715.6641</v>
      </c>
      <c r="AF23" s="20">
        <f t="array" ref="AF23">AE23*(1+INDEX(BPCiObIC!$B$2:$AG$43,MATCH($A23,BPCiObIC!$A$2:$A$43,0),MATCH(AF$4,BPCiObIC!$B$1:$AG$1,0)))</f>
        <v>2420146681657.7446</v>
      </c>
      <c r="AG23" s="20">
        <f t="array" ref="AG23">AF23*(1+INDEX(BPCiObIC!$B$2:$AG$43,MATCH($A23,BPCiObIC!$A$2:$A$43,0),MATCH(AG$4,BPCiObIC!$B$1:$AG$1,0)))</f>
        <v>2468293894599.8252</v>
      </c>
      <c r="AH23" s="20">
        <f t="array" ref="AH23">AG23*(1+INDEX(BPCiObIC!$B$2:$AG$43,MATCH($A23,BPCiObIC!$A$2:$A$43,0),MATCH(AH$4,BPCiObIC!$B$1:$AG$1,0)))</f>
        <v>2516441107541.9058</v>
      </c>
    </row>
    <row r="24" spans="1:34" ht="15.75" customHeight="1" x14ac:dyDescent="0.35">
      <c r="A24" s="3" t="s">
        <v>123</v>
      </c>
      <c r="B24" s="3" t="s">
        <v>158</v>
      </c>
      <c r="C24" s="3" t="s">
        <v>124</v>
      </c>
      <c r="D24" s="33">
        <f>SUM('Bureau of Stat KBLI'!P23:Q23)*$E$1</f>
        <v>2559118213229.0703</v>
      </c>
      <c r="E24" s="20">
        <f t="array" ref="E24">D24*(1+INDEX(BPCiObIC!$B$2:$AG$43,MATCH($A24,BPCiObIC!$A$2:$A$43,0),MATCH(E$4,BPCiObIC!$B$1:$AG$1,0)))</f>
        <v>2674054062951.9063</v>
      </c>
      <c r="F24" s="20">
        <f t="array" ref="F24">E24*(1+INDEX(BPCiObIC!$B$2:$AG$43,MATCH($A24,BPCiObIC!$A$2:$A$43,0),MATCH(F$4,BPCiObIC!$B$1:$AG$1,0)))</f>
        <v>2788989912674.7114</v>
      </c>
      <c r="G24" s="20">
        <f t="array" ref="G24">F24*(1+INDEX(BPCiObIC!$B$2:$AG$43,MATCH($A24,BPCiObIC!$A$2:$A$43,0),MATCH(G$4,BPCiObIC!$B$1:$AG$1,0)))</f>
        <v>2903925762397.5474</v>
      </c>
      <c r="H24" s="20">
        <f t="array" ref="H24">G24*(1+INDEX(BPCiObIC!$B$2:$AG$43,MATCH($A24,BPCiObIC!$A$2:$A$43,0),MATCH(H$4,BPCiObIC!$B$1:$AG$1,0)))</f>
        <v>3018861612120.3525</v>
      </c>
      <c r="I24" s="20">
        <f t="array" ref="I24">H24*(1+INDEX(BPCiObIC!$B$2:$AG$43,MATCH($A24,BPCiObIC!$A$2:$A$43,0),MATCH(I$4,BPCiObIC!$B$1:$AG$1,0)))</f>
        <v>3133797461843.1885</v>
      </c>
      <c r="J24" s="20">
        <f t="array" ref="J24">I24*(1+INDEX(BPCiObIC!$B$2:$AG$43,MATCH($A24,BPCiObIC!$A$2:$A$43,0),MATCH(J$4,BPCiObIC!$B$1:$AG$1,0)))</f>
        <v>3248733311565.9937</v>
      </c>
      <c r="K24" s="20">
        <f t="array" ref="K24">J24*(1+INDEX(BPCiObIC!$B$2:$AG$43,MATCH($A24,BPCiObIC!$A$2:$A$43,0),MATCH(K$4,BPCiObIC!$B$1:$AG$1,0)))</f>
        <v>3363669161288.8296</v>
      </c>
      <c r="L24" s="20">
        <f t="array" ref="L24">K24*(1+INDEX(BPCiObIC!$B$2:$AG$43,MATCH($A24,BPCiObIC!$A$2:$A$43,0),MATCH(L$4,BPCiObIC!$B$1:$AG$1,0)))</f>
        <v>3478605011011.6348</v>
      </c>
      <c r="M24" s="20">
        <f t="array" ref="M24">L24*(1+INDEX(BPCiObIC!$B$2:$AG$43,MATCH($A24,BPCiObIC!$A$2:$A$43,0),MATCH(M$4,BPCiObIC!$B$1:$AG$1,0)))</f>
        <v>3593540860734.4707</v>
      </c>
      <c r="N24" s="20">
        <f t="array" ref="N24">M24*(1+INDEX(BPCiObIC!$B$2:$AG$43,MATCH($A24,BPCiObIC!$A$2:$A$43,0),MATCH(N$4,BPCiObIC!$B$1:$AG$1,0)))</f>
        <v>3708476710457.3062</v>
      </c>
      <c r="O24" s="20">
        <f t="array" ref="O24">N24*(1+INDEX(BPCiObIC!$B$2:$AG$43,MATCH($A24,BPCiObIC!$A$2:$A$43,0),MATCH(O$4,BPCiObIC!$B$1:$AG$1,0)))</f>
        <v>3823412560180.1118</v>
      </c>
      <c r="P24" s="20">
        <f t="array" ref="P24">O24*(1+INDEX(BPCiObIC!$B$2:$AG$43,MATCH($A24,BPCiObIC!$A$2:$A$43,0),MATCH(P$4,BPCiObIC!$B$1:$AG$1,0)))</f>
        <v>3938348409902.9478</v>
      </c>
      <c r="Q24" s="20">
        <f t="array" ref="Q24">P24*(1+INDEX(BPCiObIC!$B$2:$AG$43,MATCH($A24,BPCiObIC!$A$2:$A$43,0),MATCH(Q$4,BPCiObIC!$B$1:$AG$1,0)))</f>
        <v>4053284259625.7534</v>
      </c>
      <c r="R24" s="20">
        <f t="array" ref="R24">Q24*(1+INDEX(BPCiObIC!$B$2:$AG$43,MATCH($A24,BPCiObIC!$A$2:$A$43,0),MATCH(R$4,BPCiObIC!$B$1:$AG$1,0)))</f>
        <v>4168220109348.5894</v>
      </c>
      <c r="S24" s="20">
        <f t="array" ref="S24">R24*(1+INDEX(BPCiObIC!$B$2:$AG$43,MATCH($A24,BPCiObIC!$A$2:$A$43,0),MATCH(S$4,BPCiObIC!$B$1:$AG$1,0)))</f>
        <v>4283155959071.3945</v>
      </c>
      <c r="T24" s="20">
        <f t="array" ref="T24">S24*(1+INDEX(BPCiObIC!$B$2:$AG$43,MATCH($A24,BPCiObIC!$A$2:$A$43,0),MATCH(T$4,BPCiObIC!$B$1:$AG$1,0)))</f>
        <v>4398091808794.2305</v>
      </c>
      <c r="U24" s="20">
        <f t="array" ref="U24">T24*(1+INDEX(BPCiObIC!$B$2:$AG$43,MATCH($A24,BPCiObIC!$A$2:$A$43,0),MATCH(U$4,BPCiObIC!$B$1:$AG$1,0)))</f>
        <v>4513027658517.0361</v>
      </c>
      <c r="V24" s="20">
        <f t="array" ref="V24">U24*(1+INDEX(BPCiObIC!$B$2:$AG$43,MATCH($A24,BPCiObIC!$A$2:$A$43,0),MATCH(V$4,BPCiObIC!$B$1:$AG$1,0)))</f>
        <v>4627963508239.8721</v>
      </c>
      <c r="W24" s="20">
        <f t="array" ref="W24">V24*(1+INDEX(BPCiObIC!$B$2:$AG$43,MATCH($A24,BPCiObIC!$A$2:$A$43,0),MATCH(W$4,BPCiObIC!$B$1:$AG$1,0)))</f>
        <v>4742899357962.6777</v>
      </c>
      <c r="X24" s="20">
        <f t="array" ref="X24">W24*(1+INDEX(BPCiObIC!$B$2:$AG$43,MATCH($A24,BPCiObIC!$A$2:$A$43,0),MATCH(X$4,BPCiObIC!$B$1:$AG$1,0)))</f>
        <v>4857835207685.5137</v>
      </c>
      <c r="Y24" s="20">
        <f t="array" ref="Y24">X24*(1+INDEX(BPCiObIC!$B$2:$AG$43,MATCH($A24,BPCiObIC!$A$2:$A$43,0),MATCH(Y$4,BPCiObIC!$B$1:$AG$1,0)))</f>
        <v>4972771057408.3193</v>
      </c>
      <c r="Z24" s="20">
        <f t="array" ref="Z24">Y24*(1+INDEX(BPCiObIC!$B$2:$AG$43,MATCH($A24,BPCiObIC!$A$2:$A$43,0),MATCH(Z$4,BPCiObIC!$B$1:$AG$1,0)))</f>
        <v>5087706907131.1553</v>
      </c>
      <c r="AA24" s="20">
        <f t="array" ref="AA24">Z24*(1+INDEX(BPCiObIC!$B$2:$AG$43,MATCH($A24,BPCiObIC!$A$2:$A$43,0),MATCH(AA$4,BPCiObIC!$B$1:$AG$1,0)))</f>
        <v>5202642756853.9609</v>
      </c>
      <c r="AB24" s="20">
        <f t="array" ref="AB24">AA24*(1+INDEX(BPCiObIC!$B$2:$AG$43,MATCH($A24,BPCiObIC!$A$2:$A$43,0),MATCH(AB$4,BPCiObIC!$B$1:$AG$1,0)))</f>
        <v>5317578606576.7969</v>
      </c>
      <c r="AC24" s="20">
        <f t="array" ref="AC24">AB24*(1+INDEX(BPCiObIC!$B$2:$AG$43,MATCH($A24,BPCiObIC!$A$2:$A$43,0),MATCH(AC$4,BPCiObIC!$B$1:$AG$1,0)))</f>
        <v>5432514456299.6025</v>
      </c>
      <c r="AD24" s="20">
        <f t="array" ref="AD24">AC24*(1+INDEX(BPCiObIC!$B$2:$AG$43,MATCH($A24,BPCiObIC!$A$2:$A$43,0),MATCH(AD$4,BPCiObIC!$B$1:$AG$1,0)))</f>
        <v>5547450306022.4385</v>
      </c>
      <c r="AE24" s="20">
        <f t="array" ref="AE24">AD24*(1+INDEX(BPCiObIC!$B$2:$AG$43,MATCH($A24,BPCiObIC!$A$2:$A$43,0),MATCH(AE$4,BPCiObIC!$B$1:$AG$1,0)))</f>
        <v>5662386155745.2441</v>
      </c>
      <c r="AF24" s="20">
        <f t="array" ref="AF24">AE24*(1+INDEX(BPCiObIC!$B$2:$AG$43,MATCH($A24,BPCiObIC!$A$2:$A$43,0),MATCH(AF$4,BPCiObIC!$B$1:$AG$1,0)))</f>
        <v>5777322005468.0801</v>
      </c>
      <c r="AG24" s="20">
        <f t="array" ref="AG24">AF24*(1+INDEX(BPCiObIC!$B$2:$AG$43,MATCH($A24,BPCiObIC!$A$2:$A$43,0),MATCH(AG$4,BPCiObIC!$B$1:$AG$1,0)))</f>
        <v>5892257855190.916</v>
      </c>
      <c r="AH24" s="20">
        <f t="array" ref="AH24">AG24*(1+INDEX(BPCiObIC!$B$2:$AG$43,MATCH($A24,BPCiObIC!$A$2:$A$43,0),MATCH(AH$4,BPCiObIC!$B$1:$AG$1,0)))</f>
        <v>6007193704913.7207</v>
      </c>
    </row>
    <row r="25" spans="1:34" ht="15.75" customHeight="1" x14ac:dyDescent="0.35">
      <c r="A25" s="3" t="s">
        <v>125</v>
      </c>
      <c r="B25" s="3" t="s">
        <v>158</v>
      </c>
      <c r="C25" s="3" t="s">
        <v>126</v>
      </c>
      <c r="D25" s="33">
        <f>SUM('Bureau of Stat KBLI'!P24:Q24)*$E$1</f>
        <v>1633183441311.624</v>
      </c>
      <c r="E25" s="20">
        <f t="array" ref="E25">D25*(1+INDEX(BPCiObIC!$B$2:$AG$43,MATCH($A25,BPCiObIC!$A$2:$A$43,0),MATCH(E$4,BPCiObIC!$B$1:$AG$1,0)))</f>
        <v>1702813616809.7485</v>
      </c>
      <c r="F25" s="20">
        <f t="array" ref="F25">E25*(1+INDEX(BPCiObIC!$B$2:$AG$43,MATCH($A25,BPCiObIC!$A$2:$A$43,0),MATCH(F$4,BPCiObIC!$B$1:$AG$1,0)))</f>
        <v>1772443792307.8953</v>
      </c>
      <c r="G25" s="20">
        <f t="array" ref="G25">F25*(1+INDEX(BPCiObIC!$B$2:$AG$43,MATCH($A25,BPCiObIC!$A$2:$A$43,0),MATCH(G$4,BPCiObIC!$B$1:$AG$1,0)))</f>
        <v>1842073967806.0198</v>
      </c>
      <c r="H25" s="20">
        <f t="array" ref="H25">G25*(1+INDEX(BPCiObIC!$B$2:$AG$43,MATCH($A25,BPCiObIC!$A$2:$A$43,0),MATCH(H$4,BPCiObIC!$B$1:$AG$1,0)))</f>
        <v>1911704143304.1443</v>
      </c>
      <c r="I25" s="20">
        <f t="array" ref="I25">H25*(1+INDEX(BPCiObIC!$B$2:$AG$43,MATCH($A25,BPCiObIC!$A$2:$A$43,0),MATCH(I$4,BPCiObIC!$B$1:$AG$1,0)))</f>
        <v>1981334318802.2686</v>
      </c>
      <c r="J25" s="20">
        <f t="array" ref="J25">I25*(1+INDEX(BPCiObIC!$B$2:$AG$43,MATCH($A25,BPCiObIC!$A$2:$A$43,0),MATCH(J$4,BPCiObIC!$B$1:$AG$1,0)))</f>
        <v>2050964494300.3928</v>
      </c>
      <c r="K25" s="20">
        <f t="array" ref="K25">J25*(1+INDEX(BPCiObIC!$B$2:$AG$43,MATCH($A25,BPCiObIC!$A$2:$A$43,0),MATCH(K$4,BPCiObIC!$B$1:$AG$1,0)))</f>
        <v>2120594669798.5171</v>
      </c>
      <c r="L25" s="20">
        <f t="array" ref="L25">K25*(1+INDEX(BPCiObIC!$B$2:$AG$43,MATCH($A25,BPCiObIC!$A$2:$A$43,0),MATCH(L$4,BPCiObIC!$B$1:$AG$1,0)))</f>
        <v>2190224845296.6643</v>
      </c>
      <c r="M25" s="20">
        <f t="array" ref="M25">L25*(1+INDEX(BPCiObIC!$B$2:$AG$43,MATCH($A25,BPCiObIC!$A$2:$A$43,0),MATCH(M$4,BPCiObIC!$B$1:$AG$1,0)))</f>
        <v>2259855020794.7886</v>
      </c>
      <c r="N25" s="20">
        <f t="array" ref="N25">M25*(1+INDEX(BPCiObIC!$B$2:$AG$43,MATCH($A25,BPCiObIC!$A$2:$A$43,0),MATCH(N$4,BPCiObIC!$B$1:$AG$1,0)))</f>
        <v>2329485196292.9131</v>
      </c>
      <c r="O25" s="20">
        <f t="array" ref="O25">N25*(1+INDEX(BPCiObIC!$B$2:$AG$43,MATCH($A25,BPCiObIC!$A$2:$A$43,0),MATCH(O$4,BPCiObIC!$B$1:$AG$1,0)))</f>
        <v>2399115371791.0376</v>
      </c>
      <c r="P25" s="20">
        <f t="array" ref="P25">O25*(1+INDEX(BPCiObIC!$B$2:$AG$43,MATCH($A25,BPCiObIC!$A$2:$A$43,0),MATCH(P$4,BPCiObIC!$B$1:$AG$1,0)))</f>
        <v>2468745547289.1621</v>
      </c>
      <c r="Q25" s="20">
        <f t="array" ref="Q25">P25*(1+INDEX(BPCiObIC!$B$2:$AG$43,MATCH($A25,BPCiObIC!$A$2:$A$43,0),MATCH(Q$4,BPCiObIC!$B$1:$AG$1,0)))</f>
        <v>2538375722787.2866</v>
      </c>
      <c r="R25" s="20">
        <f t="array" ref="R25">Q25*(1+INDEX(BPCiObIC!$B$2:$AG$43,MATCH($A25,BPCiObIC!$A$2:$A$43,0),MATCH(R$4,BPCiObIC!$B$1:$AG$1,0)))</f>
        <v>2608005898285.4331</v>
      </c>
      <c r="S25" s="20">
        <f t="array" ref="S25">R25*(1+INDEX(BPCiObIC!$B$2:$AG$43,MATCH($A25,BPCiObIC!$A$2:$A$43,0),MATCH(S$4,BPCiObIC!$B$1:$AG$1,0)))</f>
        <v>2677636073783.5576</v>
      </c>
      <c r="T25" s="20">
        <f t="array" ref="T25">S25*(1+INDEX(BPCiObIC!$B$2:$AG$43,MATCH($A25,BPCiObIC!$A$2:$A$43,0),MATCH(T$4,BPCiObIC!$B$1:$AG$1,0)))</f>
        <v>2747266249281.6821</v>
      </c>
      <c r="U25" s="20">
        <f t="array" ref="U25">T25*(1+INDEX(BPCiObIC!$B$2:$AG$43,MATCH($A25,BPCiObIC!$A$2:$A$43,0),MATCH(U$4,BPCiObIC!$B$1:$AG$1,0)))</f>
        <v>2816896424779.8062</v>
      </c>
      <c r="V25" s="20">
        <f t="array" ref="V25">U25*(1+INDEX(BPCiObIC!$B$2:$AG$43,MATCH($A25,BPCiObIC!$A$2:$A$43,0),MATCH(V$4,BPCiObIC!$B$1:$AG$1,0)))</f>
        <v>2886526600277.9302</v>
      </c>
      <c r="W25" s="20">
        <f t="array" ref="W25">V25*(1+INDEX(BPCiObIC!$B$2:$AG$43,MATCH($A25,BPCiObIC!$A$2:$A$43,0),MATCH(W$4,BPCiObIC!$B$1:$AG$1,0)))</f>
        <v>2956156775776.0547</v>
      </c>
      <c r="X25" s="20">
        <f t="array" ref="X25">W25*(1+INDEX(BPCiObIC!$B$2:$AG$43,MATCH($A25,BPCiObIC!$A$2:$A$43,0),MATCH(X$4,BPCiObIC!$B$1:$AG$1,0)))</f>
        <v>3025786951274.2017</v>
      </c>
      <c r="Y25" s="20">
        <f t="array" ref="Y25">X25*(1+INDEX(BPCiObIC!$B$2:$AG$43,MATCH($A25,BPCiObIC!$A$2:$A$43,0),MATCH(Y$4,BPCiObIC!$B$1:$AG$1,0)))</f>
        <v>3095417126772.3262</v>
      </c>
      <c r="Z25" s="20">
        <f t="array" ref="Z25">Y25*(1+INDEX(BPCiObIC!$B$2:$AG$43,MATCH($A25,BPCiObIC!$A$2:$A$43,0),MATCH(Z$4,BPCiObIC!$B$1:$AG$1,0)))</f>
        <v>3165047302270.4502</v>
      </c>
      <c r="AA25" s="20">
        <f t="array" ref="AA25">Z25*(1+INDEX(BPCiObIC!$B$2:$AG$43,MATCH($A25,BPCiObIC!$A$2:$A$43,0),MATCH(AA$4,BPCiObIC!$B$1:$AG$1,0)))</f>
        <v>3234677477768.5747</v>
      </c>
      <c r="AB25" s="20">
        <f t="array" ref="AB25">AA25*(1+INDEX(BPCiObIC!$B$2:$AG$43,MATCH($A25,BPCiObIC!$A$2:$A$43,0),MATCH(AB$4,BPCiObIC!$B$1:$AG$1,0)))</f>
        <v>3304307653266.6992</v>
      </c>
      <c r="AC25" s="20">
        <f t="array" ref="AC25">AB25*(1+INDEX(BPCiObIC!$B$2:$AG$43,MATCH($A25,BPCiObIC!$A$2:$A$43,0),MATCH(AC$4,BPCiObIC!$B$1:$AG$1,0)))</f>
        <v>3373937828764.8237</v>
      </c>
      <c r="AD25" s="20">
        <f t="array" ref="AD25">AC25*(1+INDEX(BPCiObIC!$B$2:$AG$43,MATCH($A25,BPCiObIC!$A$2:$A$43,0),MATCH(AD$4,BPCiObIC!$B$1:$AG$1,0)))</f>
        <v>3443568004262.9707</v>
      </c>
      <c r="AE25" s="20">
        <f t="array" ref="AE25">AD25*(1+INDEX(BPCiObIC!$B$2:$AG$43,MATCH($A25,BPCiObIC!$A$2:$A$43,0),MATCH(AE$4,BPCiObIC!$B$1:$AG$1,0)))</f>
        <v>3513198179761.0952</v>
      </c>
      <c r="AF25" s="20">
        <f t="array" ref="AF25">AE25*(1+INDEX(BPCiObIC!$B$2:$AG$43,MATCH($A25,BPCiObIC!$A$2:$A$43,0),MATCH(AF$4,BPCiObIC!$B$1:$AG$1,0)))</f>
        <v>3582828355259.2192</v>
      </c>
      <c r="AG25" s="20">
        <f t="array" ref="AG25">AF25*(1+INDEX(BPCiObIC!$B$2:$AG$43,MATCH($A25,BPCiObIC!$A$2:$A$43,0),MATCH(AG$4,BPCiObIC!$B$1:$AG$1,0)))</f>
        <v>3652458530757.3438</v>
      </c>
      <c r="AH25" s="20">
        <f t="array" ref="AH25">AG25*(1+INDEX(BPCiObIC!$B$2:$AG$43,MATCH($A25,BPCiObIC!$A$2:$A$43,0),MATCH(AH$4,BPCiObIC!$B$1:$AG$1,0)))</f>
        <v>3722088706255.4678</v>
      </c>
    </row>
    <row r="26" spans="1:34" ht="15.75" customHeight="1" x14ac:dyDescent="0.35">
      <c r="A26" s="3" t="s">
        <v>127</v>
      </c>
      <c r="B26" s="3" t="s">
        <v>158</v>
      </c>
      <c r="C26" s="3" t="s">
        <v>128</v>
      </c>
      <c r="D26" s="33">
        <f>SUM('Bureau of Stat KBLI'!P25:Q26)*$E$1</f>
        <v>1452053446601.3489</v>
      </c>
      <c r="E26" s="20">
        <f t="array" ref="E26">D26*(1+INDEX(BPCiObIC!$B$2:$AG$43,MATCH($A26,BPCiObIC!$A$2:$A$43,0),MATCH(E$4,BPCiObIC!$B$1:$AG$1,0)))</f>
        <v>1518308430019.8752</v>
      </c>
      <c r="F26" s="20">
        <f t="array" ref="F26">E26*(1+INDEX(BPCiObIC!$B$2:$AG$43,MATCH($A26,BPCiObIC!$A$2:$A$43,0),MATCH(F$4,BPCiObIC!$B$1:$AG$1,0)))</f>
        <v>1584563413438.425</v>
      </c>
      <c r="G26" s="20">
        <f t="array" ref="G26">F26*(1+INDEX(BPCiObIC!$B$2:$AG$43,MATCH($A26,BPCiObIC!$A$2:$A$43,0),MATCH(G$4,BPCiObIC!$B$1:$AG$1,0)))</f>
        <v>1650818396856.9512</v>
      </c>
      <c r="H26" s="20">
        <f t="array" ref="H26">G26*(1+INDEX(BPCiObIC!$B$2:$AG$43,MATCH($A26,BPCiObIC!$A$2:$A$43,0),MATCH(H$4,BPCiObIC!$B$1:$AG$1,0)))</f>
        <v>1717073380275.4773</v>
      </c>
      <c r="I26" s="20">
        <f t="array" ref="I26">H26*(1+INDEX(BPCiObIC!$B$2:$AG$43,MATCH($A26,BPCiObIC!$A$2:$A$43,0),MATCH(I$4,BPCiObIC!$B$1:$AG$1,0)))</f>
        <v>1783328363694.0273</v>
      </c>
      <c r="J26" s="20">
        <f t="array" ref="J26">I26*(1+INDEX(BPCiObIC!$B$2:$AG$43,MATCH($A26,BPCiObIC!$A$2:$A$43,0),MATCH(J$4,BPCiObIC!$B$1:$AG$1,0)))</f>
        <v>1849583347112.5537</v>
      </c>
      <c r="K26" s="20">
        <f t="array" ref="K26">J26*(1+INDEX(BPCiObIC!$B$2:$AG$43,MATCH($A26,BPCiObIC!$A$2:$A$43,0),MATCH(K$4,BPCiObIC!$B$1:$AG$1,0)))</f>
        <v>1915838330531.1038</v>
      </c>
      <c r="L26" s="20">
        <f t="array" ref="L26">K26*(1+INDEX(BPCiObIC!$B$2:$AG$43,MATCH($A26,BPCiObIC!$A$2:$A$43,0),MATCH(L$4,BPCiObIC!$B$1:$AG$1,0)))</f>
        <v>1982093313949.6301</v>
      </c>
      <c r="M26" s="20">
        <f t="array" ref="M26">L26*(1+INDEX(BPCiObIC!$B$2:$AG$43,MATCH($A26,BPCiObIC!$A$2:$A$43,0),MATCH(M$4,BPCiObIC!$B$1:$AG$1,0)))</f>
        <v>2048348297368.1563</v>
      </c>
      <c r="N26" s="20">
        <f t="array" ref="N26">M26*(1+INDEX(BPCiObIC!$B$2:$AG$43,MATCH($A26,BPCiObIC!$A$2:$A$43,0),MATCH(N$4,BPCiObIC!$B$1:$AG$1,0)))</f>
        <v>2114603280786.7063</v>
      </c>
      <c r="O26" s="20">
        <f t="array" ref="O26">N26*(1+INDEX(BPCiObIC!$B$2:$AG$43,MATCH($A26,BPCiObIC!$A$2:$A$43,0),MATCH(O$4,BPCiObIC!$B$1:$AG$1,0)))</f>
        <v>2180858264205.2327</v>
      </c>
      <c r="P26" s="20">
        <f t="array" ref="P26">O26*(1+INDEX(BPCiObIC!$B$2:$AG$43,MATCH($A26,BPCiObIC!$A$2:$A$43,0),MATCH(P$4,BPCiObIC!$B$1:$AG$1,0)))</f>
        <v>2247113247623.7588</v>
      </c>
      <c r="Q26" s="20">
        <f t="array" ref="Q26">P26*(1+INDEX(BPCiObIC!$B$2:$AG$43,MATCH($A26,BPCiObIC!$A$2:$A$43,0),MATCH(Q$4,BPCiObIC!$B$1:$AG$1,0)))</f>
        <v>2313368231042.3086</v>
      </c>
      <c r="R26" s="20">
        <f t="array" ref="R26">Q26*(1+INDEX(BPCiObIC!$B$2:$AG$43,MATCH($A26,BPCiObIC!$A$2:$A$43,0),MATCH(R$4,BPCiObIC!$B$1:$AG$1,0)))</f>
        <v>2379623214460.835</v>
      </c>
      <c r="S26" s="20">
        <f t="array" ref="S26">R26*(1+INDEX(BPCiObIC!$B$2:$AG$43,MATCH($A26,BPCiObIC!$A$2:$A$43,0),MATCH(S$4,BPCiObIC!$B$1:$AG$1,0)))</f>
        <v>2445878197879.3613</v>
      </c>
      <c r="T26" s="20">
        <f t="array" ref="T26">S26*(1+INDEX(BPCiObIC!$B$2:$AG$43,MATCH($A26,BPCiObIC!$A$2:$A$43,0),MATCH(T$4,BPCiObIC!$B$1:$AG$1,0)))</f>
        <v>2512133181297.9111</v>
      </c>
      <c r="U26" s="20">
        <f t="array" ref="U26">T26*(1+INDEX(BPCiObIC!$B$2:$AG$43,MATCH($A26,BPCiObIC!$A$2:$A$43,0),MATCH(U$4,BPCiObIC!$B$1:$AG$1,0)))</f>
        <v>2578388164716.4375</v>
      </c>
      <c r="V26" s="20">
        <f t="array" ref="V26">U26*(1+INDEX(BPCiObIC!$B$2:$AG$43,MATCH($A26,BPCiObIC!$A$2:$A$43,0),MATCH(V$4,BPCiObIC!$B$1:$AG$1,0)))</f>
        <v>2644643148134.9639</v>
      </c>
      <c r="W26" s="20">
        <f t="array" ref="W26">V26*(1+INDEX(BPCiObIC!$B$2:$AG$43,MATCH($A26,BPCiObIC!$A$2:$A$43,0),MATCH(W$4,BPCiObIC!$B$1:$AG$1,0)))</f>
        <v>2710898131553.5137</v>
      </c>
      <c r="X26" s="20">
        <f t="array" ref="X26">W26*(1+INDEX(BPCiObIC!$B$2:$AG$43,MATCH($A26,BPCiObIC!$A$2:$A$43,0),MATCH(X$4,BPCiObIC!$B$1:$AG$1,0)))</f>
        <v>2777153114972.04</v>
      </c>
      <c r="Y26" s="20">
        <f t="array" ref="Y26">X26*(1+INDEX(BPCiObIC!$B$2:$AG$43,MATCH($A26,BPCiObIC!$A$2:$A$43,0),MATCH(Y$4,BPCiObIC!$B$1:$AG$1,0)))</f>
        <v>2843408098390.5903</v>
      </c>
      <c r="Z26" s="20">
        <f t="array" ref="Z26">Y26*(1+INDEX(BPCiObIC!$B$2:$AG$43,MATCH($A26,BPCiObIC!$A$2:$A$43,0),MATCH(Z$4,BPCiObIC!$B$1:$AG$1,0)))</f>
        <v>2909663081809.1167</v>
      </c>
      <c r="AA26" s="20">
        <f t="array" ref="AA26">Z26*(1+INDEX(BPCiObIC!$B$2:$AG$43,MATCH($A26,BPCiObIC!$A$2:$A$43,0),MATCH(AA$4,BPCiObIC!$B$1:$AG$1,0)))</f>
        <v>2975918065227.6431</v>
      </c>
      <c r="AB26" s="20">
        <f t="array" ref="AB26">AA26*(1+INDEX(BPCiObIC!$B$2:$AG$43,MATCH($A26,BPCiObIC!$A$2:$A$43,0),MATCH(AB$4,BPCiObIC!$B$1:$AG$1,0)))</f>
        <v>3042173048646.1929</v>
      </c>
      <c r="AC26" s="20">
        <f t="array" ref="AC26">AB26*(1+INDEX(BPCiObIC!$B$2:$AG$43,MATCH($A26,BPCiObIC!$A$2:$A$43,0),MATCH(AC$4,BPCiObIC!$B$1:$AG$1,0)))</f>
        <v>3108428032064.7192</v>
      </c>
      <c r="AD26" s="20">
        <f t="array" ref="AD26">AC26*(1+INDEX(BPCiObIC!$B$2:$AG$43,MATCH($A26,BPCiObIC!$A$2:$A$43,0),MATCH(AD$4,BPCiObIC!$B$1:$AG$1,0)))</f>
        <v>3174683015483.2456</v>
      </c>
      <c r="AE26" s="20">
        <f t="array" ref="AE26">AD26*(1+INDEX(BPCiObIC!$B$2:$AG$43,MATCH($A26,BPCiObIC!$A$2:$A$43,0),MATCH(AE$4,BPCiObIC!$B$1:$AG$1,0)))</f>
        <v>3240937998901.7954</v>
      </c>
      <c r="AF26" s="20">
        <f t="array" ref="AF26">AE26*(1+INDEX(BPCiObIC!$B$2:$AG$43,MATCH($A26,BPCiObIC!$A$2:$A$43,0),MATCH(AF$4,BPCiObIC!$B$1:$AG$1,0)))</f>
        <v>3307192982320.3223</v>
      </c>
      <c r="AG26" s="20">
        <f t="array" ref="AG26">AF26*(1+INDEX(BPCiObIC!$B$2:$AG$43,MATCH($A26,BPCiObIC!$A$2:$A$43,0),MATCH(AG$4,BPCiObIC!$B$1:$AG$1,0)))</f>
        <v>3373447965738.8486</v>
      </c>
      <c r="AH26" s="20">
        <f t="array" ref="AH26">AG26*(1+INDEX(BPCiObIC!$B$2:$AG$43,MATCH($A26,BPCiObIC!$A$2:$A$43,0),MATCH(AH$4,BPCiObIC!$B$1:$AG$1,0)))</f>
        <v>3439702949157.3984</v>
      </c>
    </row>
    <row r="27" spans="1:34" ht="15.75" customHeight="1" x14ac:dyDescent="0.35">
      <c r="A27" s="3" t="s">
        <v>129</v>
      </c>
      <c r="B27" s="3" t="s">
        <v>158</v>
      </c>
      <c r="C27" s="3" t="s">
        <v>81</v>
      </c>
      <c r="D27" s="33">
        <f>SUMIFS('Adjusted Elec'!$L$2:$L$20,'Adjusted Elec'!$I$2:$I$20,$C27)</f>
        <v>0</v>
      </c>
      <c r="E27" s="20">
        <f t="array" ref="E27">D27*(1+INDEX(BPCiObIC!$B$2:$AG$43,MATCH($A27,BPCiObIC!$A$2:$A$43,0),MATCH(E$4,BPCiObIC!$B$1:$AG$1,0)))</f>
        <v>0</v>
      </c>
      <c r="F27" s="20">
        <f t="array" ref="F27">E27*(1+INDEX(BPCiObIC!$B$2:$AG$43,MATCH($A27,BPCiObIC!$A$2:$A$43,0),MATCH(F$4,BPCiObIC!$B$1:$AG$1,0)))</f>
        <v>0</v>
      </c>
      <c r="G27" s="20">
        <f t="array" ref="G27">F27*(1+INDEX(BPCiObIC!$B$2:$AG$43,MATCH($A27,BPCiObIC!$A$2:$A$43,0),MATCH(G$4,BPCiObIC!$B$1:$AG$1,0)))</f>
        <v>0</v>
      </c>
      <c r="H27" s="20">
        <f t="array" ref="H27">G27*(1+INDEX(BPCiObIC!$B$2:$AG$43,MATCH($A27,BPCiObIC!$A$2:$A$43,0),MATCH(H$4,BPCiObIC!$B$1:$AG$1,0)))</f>
        <v>0</v>
      </c>
      <c r="I27" s="20">
        <f t="array" ref="I27">H27*(1+INDEX(BPCiObIC!$B$2:$AG$43,MATCH($A27,BPCiObIC!$A$2:$A$43,0),MATCH(I$4,BPCiObIC!$B$1:$AG$1,0)))</f>
        <v>0</v>
      </c>
      <c r="J27" s="20">
        <f t="array" ref="J27">I27*(1+INDEX(BPCiObIC!$B$2:$AG$43,MATCH($A27,BPCiObIC!$A$2:$A$43,0),MATCH(J$4,BPCiObIC!$B$1:$AG$1,0)))</f>
        <v>0</v>
      </c>
      <c r="K27" s="20">
        <f t="array" ref="K27">J27*(1+INDEX(BPCiObIC!$B$2:$AG$43,MATCH($A27,BPCiObIC!$A$2:$A$43,0),MATCH(K$4,BPCiObIC!$B$1:$AG$1,0)))</f>
        <v>0</v>
      </c>
      <c r="L27" s="20">
        <f t="array" ref="L27">K27*(1+INDEX(BPCiObIC!$B$2:$AG$43,MATCH($A27,BPCiObIC!$A$2:$A$43,0),MATCH(L$4,BPCiObIC!$B$1:$AG$1,0)))</f>
        <v>0</v>
      </c>
      <c r="M27" s="20">
        <f t="array" ref="M27">L27*(1+INDEX(BPCiObIC!$B$2:$AG$43,MATCH($A27,BPCiObIC!$A$2:$A$43,0),MATCH(M$4,BPCiObIC!$B$1:$AG$1,0)))</f>
        <v>0</v>
      </c>
      <c r="N27" s="20">
        <f t="array" ref="N27">M27*(1+INDEX(BPCiObIC!$B$2:$AG$43,MATCH($A27,BPCiObIC!$A$2:$A$43,0),MATCH(N$4,BPCiObIC!$B$1:$AG$1,0)))</f>
        <v>0</v>
      </c>
      <c r="O27" s="20">
        <f t="array" ref="O27">N27*(1+INDEX(BPCiObIC!$B$2:$AG$43,MATCH($A27,BPCiObIC!$A$2:$A$43,0),MATCH(O$4,BPCiObIC!$B$1:$AG$1,0)))</f>
        <v>0</v>
      </c>
      <c r="P27" s="20">
        <f t="array" ref="P27">O27*(1+INDEX(BPCiObIC!$B$2:$AG$43,MATCH($A27,BPCiObIC!$A$2:$A$43,0),MATCH(P$4,BPCiObIC!$B$1:$AG$1,0)))</f>
        <v>0</v>
      </c>
      <c r="Q27" s="20">
        <f t="array" ref="Q27">P27*(1+INDEX(BPCiObIC!$B$2:$AG$43,MATCH($A27,BPCiObIC!$A$2:$A$43,0),MATCH(Q$4,BPCiObIC!$B$1:$AG$1,0)))</f>
        <v>0</v>
      </c>
      <c r="R27" s="20">
        <f t="array" ref="R27">Q27*(1+INDEX(BPCiObIC!$B$2:$AG$43,MATCH($A27,BPCiObIC!$A$2:$A$43,0),MATCH(R$4,BPCiObIC!$B$1:$AG$1,0)))</f>
        <v>0</v>
      </c>
      <c r="S27" s="20">
        <f t="array" ref="S27">R27*(1+INDEX(BPCiObIC!$B$2:$AG$43,MATCH($A27,BPCiObIC!$A$2:$A$43,0),MATCH(S$4,BPCiObIC!$B$1:$AG$1,0)))</f>
        <v>0</v>
      </c>
      <c r="T27" s="20">
        <f t="array" ref="T27">S27*(1+INDEX(BPCiObIC!$B$2:$AG$43,MATCH($A27,BPCiObIC!$A$2:$A$43,0),MATCH(T$4,BPCiObIC!$B$1:$AG$1,0)))</f>
        <v>0</v>
      </c>
      <c r="U27" s="20">
        <f t="array" ref="U27">T27*(1+INDEX(BPCiObIC!$B$2:$AG$43,MATCH($A27,BPCiObIC!$A$2:$A$43,0),MATCH(U$4,BPCiObIC!$B$1:$AG$1,0)))</f>
        <v>0</v>
      </c>
      <c r="V27" s="20">
        <f t="array" ref="V27">U27*(1+INDEX(BPCiObIC!$B$2:$AG$43,MATCH($A27,BPCiObIC!$A$2:$A$43,0),MATCH(V$4,BPCiObIC!$B$1:$AG$1,0)))</f>
        <v>0</v>
      </c>
      <c r="W27" s="20">
        <f t="array" ref="W27">V27*(1+INDEX(BPCiObIC!$B$2:$AG$43,MATCH($A27,BPCiObIC!$A$2:$A$43,0),MATCH(W$4,BPCiObIC!$B$1:$AG$1,0)))</f>
        <v>0</v>
      </c>
      <c r="X27" s="20">
        <f t="array" ref="X27">W27*(1+INDEX(BPCiObIC!$B$2:$AG$43,MATCH($A27,BPCiObIC!$A$2:$A$43,0),MATCH(X$4,BPCiObIC!$B$1:$AG$1,0)))</f>
        <v>0</v>
      </c>
      <c r="Y27" s="20">
        <f t="array" ref="Y27">X27*(1+INDEX(BPCiObIC!$B$2:$AG$43,MATCH($A27,BPCiObIC!$A$2:$A$43,0),MATCH(Y$4,BPCiObIC!$B$1:$AG$1,0)))</f>
        <v>0</v>
      </c>
      <c r="Z27" s="20">
        <f t="array" ref="Z27">Y27*(1+INDEX(BPCiObIC!$B$2:$AG$43,MATCH($A27,BPCiObIC!$A$2:$A$43,0),MATCH(Z$4,BPCiObIC!$B$1:$AG$1,0)))</f>
        <v>0</v>
      </c>
      <c r="AA27" s="20">
        <f t="array" ref="AA27">Z27*(1+INDEX(BPCiObIC!$B$2:$AG$43,MATCH($A27,BPCiObIC!$A$2:$A$43,0),MATCH(AA$4,BPCiObIC!$B$1:$AG$1,0)))</f>
        <v>0</v>
      </c>
      <c r="AB27" s="20">
        <f t="array" ref="AB27">AA27*(1+INDEX(BPCiObIC!$B$2:$AG$43,MATCH($A27,BPCiObIC!$A$2:$A$43,0),MATCH(AB$4,BPCiObIC!$B$1:$AG$1,0)))</f>
        <v>0</v>
      </c>
      <c r="AC27" s="20">
        <f t="array" ref="AC27">AB27*(1+INDEX(BPCiObIC!$B$2:$AG$43,MATCH($A27,BPCiObIC!$A$2:$A$43,0),MATCH(AC$4,BPCiObIC!$B$1:$AG$1,0)))</f>
        <v>0</v>
      </c>
      <c r="AD27" s="20">
        <f t="array" ref="AD27">AC27*(1+INDEX(BPCiObIC!$B$2:$AG$43,MATCH($A27,BPCiObIC!$A$2:$A$43,0),MATCH(AD$4,BPCiObIC!$B$1:$AG$1,0)))</f>
        <v>0</v>
      </c>
      <c r="AE27" s="20">
        <f t="array" ref="AE27">AD27*(1+INDEX(BPCiObIC!$B$2:$AG$43,MATCH($A27,BPCiObIC!$A$2:$A$43,0),MATCH(AE$4,BPCiObIC!$B$1:$AG$1,0)))</f>
        <v>0</v>
      </c>
      <c r="AF27" s="20">
        <f t="array" ref="AF27">AE27*(1+INDEX(BPCiObIC!$B$2:$AG$43,MATCH($A27,BPCiObIC!$A$2:$A$43,0),MATCH(AF$4,BPCiObIC!$B$1:$AG$1,0)))</f>
        <v>0</v>
      </c>
      <c r="AG27" s="20">
        <f t="array" ref="AG27">AF27*(1+INDEX(BPCiObIC!$B$2:$AG$43,MATCH($A27,BPCiObIC!$A$2:$A$43,0),MATCH(AG$4,BPCiObIC!$B$1:$AG$1,0)))</f>
        <v>0</v>
      </c>
      <c r="AH27" s="20">
        <f t="array" ref="AH27">AG27*(1+INDEX(BPCiObIC!$B$2:$AG$43,MATCH($A27,BPCiObIC!$A$2:$A$43,0),MATCH(AH$4,BPCiObIC!$B$1:$AG$1,0)))</f>
        <v>0</v>
      </c>
    </row>
    <row r="28" spans="1:34" ht="15.75" customHeight="1" x14ac:dyDescent="0.35">
      <c r="A28" s="3" t="s">
        <v>130</v>
      </c>
      <c r="B28" s="3" t="s">
        <v>158</v>
      </c>
      <c r="C28" s="3" t="s">
        <v>131</v>
      </c>
      <c r="D28" s="33">
        <f>'China BIFUbC'!C25*('Population comparison'!$B$2/'Population comparison'!$B$3)</f>
        <v>37628701378598.93</v>
      </c>
      <c r="E28" s="20">
        <f t="array" ref="E28">D28*(1+INDEX(BPCiObIC!$B$2:$AG$43,MATCH($A28,BPCiObIC!$A$2:$A$43,0),MATCH(E$4,BPCiObIC!$B$1:$AG$1,0)))</f>
        <v>39287150776024.289</v>
      </c>
      <c r="F28" s="20">
        <f t="array" ref="F28">E28*(1+INDEX(BPCiObIC!$B$2:$AG$43,MATCH($A28,BPCiObIC!$A$2:$A$43,0),MATCH(F$4,BPCiObIC!$B$1:$AG$1,0)))</f>
        <v>40945600173450.281</v>
      </c>
      <c r="G28" s="20">
        <f t="array" ref="G28">F28*(1+INDEX(BPCiObIC!$B$2:$AG$43,MATCH($A28,BPCiObIC!$A$2:$A$43,0),MATCH(G$4,BPCiObIC!$B$1:$AG$1,0)))</f>
        <v>42604049570876.273</v>
      </c>
      <c r="H28" s="20">
        <f t="array" ref="H28">G28*(1+INDEX(BPCiObIC!$B$2:$AG$43,MATCH($A28,BPCiObIC!$A$2:$A$43,0),MATCH(H$4,BPCiObIC!$B$1:$AG$1,0)))</f>
        <v>44262498968301.633</v>
      </c>
      <c r="I28" s="20">
        <f t="array" ref="I28">H28*(1+INDEX(BPCiObIC!$B$2:$AG$43,MATCH($A28,BPCiObIC!$A$2:$A$43,0),MATCH(I$4,BPCiObIC!$B$1:$AG$1,0)))</f>
        <v>45920948365727.625</v>
      </c>
      <c r="J28" s="20">
        <f t="array" ref="J28">I28*(1+INDEX(BPCiObIC!$B$2:$AG$43,MATCH($A28,BPCiObIC!$A$2:$A$43,0),MATCH(J$4,BPCiObIC!$B$1:$AG$1,0)))</f>
        <v>47579397763153.617</v>
      </c>
      <c r="K28" s="20">
        <f t="array" ref="K28">J28*(1+INDEX(BPCiObIC!$B$2:$AG$43,MATCH($A28,BPCiObIC!$A$2:$A$43,0),MATCH(K$4,BPCiObIC!$B$1:$AG$1,0)))</f>
        <v>49237847160579.609</v>
      </c>
      <c r="L28" s="20">
        <f t="array" ref="L28">K28*(1+INDEX(BPCiObIC!$B$2:$AG$43,MATCH($A28,BPCiObIC!$A$2:$A$43,0),MATCH(L$4,BPCiObIC!$B$1:$AG$1,0)))</f>
        <v>50896296558004.969</v>
      </c>
      <c r="M28" s="20">
        <f t="array" ref="M28">L28*(1+INDEX(BPCiObIC!$B$2:$AG$43,MATCH($A28,BPCiObIC!$A$2:$A$43,0),MATCH(M$4,BPCiObIC!$B$1:$AG$1,0)))</f>
        <v>52554745955430.961</v>
      </c>
      <c r="N28" s="20">
        <f t="array" ref="N28">M28*(1+INDEX(BPCiObIC!$B$2:$AG$43,MATCH($A28,BPCiObIC!$A$2:$A$43,0),MATCH(N$4,BPCiObIC!$B$1:$AG$1,0)))</f>
        <v>54213195352856.945</v>
      </c>
      <c r="O28" s="20">
        <f t="array" ref="O28">N28*(1+INDEX(BPCiObIC!$B$2:$AG$43,MATCH($A28,BPCiObIC!$A$2:$A$43,0),MATCH(O$4,BPCiObIC!$B$1:$AG$1,0)))</f>
        <v>55871644750282.938</v>
      </c>
      <c r="P28" s="20">
        <f t="array" ref="P28">O28*(1+INDEX(BPCiObIC!$B$2:$AG$43,MATCH($A28,BPCiObIC!$A$2:$A$43,0),MATCH(P$4,BPCiObIC!$B$1:$AG$1,0)))</f>
        <v>57530094147708.305</v>
      </c>
      <c r="Q28" s="20">
        <f t="array" ref="Q28">P28*(1+INDEX(BPCiObIC!$B$2:$AG$43,MATCH($A28,BPCiObIC!$A$2:$A$43,0),MATCH(Q$4,BPCiObIC!$B$1:$AG$1,0)))</f>
        <v>59188543545134.297</v>
      </c>
      <c r="R28" s="20">
        <f t="array" ref="R28">Q28*(1+INDEX(BPCiObIC!$B$2:$AG$43,MATCH($A28,BPCiObIC!$A$2:$A$43,0),MATCH(R$4,BPCiObIC!$B$1:$AG$1,0)))</f>
        <v>60846992942560.281</v>
      </c>
      <c r="S28" s="20">
        <f t="array" ref="S28">R28*(1+INDEX(BPCiObIC!$B$2:$AG$43,MATCH($A28,BPCiObIC!$A$2:$A$43,0),MATCH(S$4,BPCiObIC!$B$1:$AG$1,0)))</f>
        <v>62505442339985.648</v>
      </c>
      <c r="T28" s="20">
        <f t="array" ref="T28">S28*(1+INDEX(BPCiObIC!$B$2:$AG$43,MATCH($A28,BPCiObIC!$A$2:$A$43,0),MATCH(T$4,BPCiObIC!$B$1:$AG$1,0)))</f>
        <v>64163891737411.641</v>
      </c>
      <c r="U28" s="20">
        <f t="array" ref="U28">T28*(1+INDEX(BPCiObIC!$B$2:$AG$43,MATCH($A28,BPCiObIC!$A$2:$A$43,0),MATCH(U$4,BPCiObIC!$B$1:$AG$1,0)))</f>
        <v>65822341134837.625</v>
      </c>
      <c r="V28" s="20">
        <f t="array" ref="V28">U28*(1+INDEX(BPCiObIC!$B$2:$AG$43,MATCH($A28,BPCiObIC!$A$2:$A$43,0),MATCH(V$4,BPCiObIC!$B$1:$AG$1,0)))</f>
        <v>67480790532263.617</v>
      </c>
      <c r="W28" s="20">
        <f t="array" ref="W28">V28*(1+INDEX(BPCiObIC!$B$2:$AG$43,MATCH($A28,BPCiObIC!$A$2:$A$43,0),MATCH(W$4,BPCiObIC!$B$1:$AG$1,0)))</f>
        <v>69139239929688.977</v>
      </c>
      <c r="X28" s="20">
        <f t="array" ref="X28">W28*(1+INDEX(BPCiObIC!$B$2:$AG$43,MATCH($A28,BPCiObIC!$A$2:$A$43,0),MATCH(X$4,BPCiObIC!$B$1:$AG$1,0)))</f>
        <v>70797689327114.953</v>
      </c>
      <c r="Y28" s="20">
        <f t="array" ref="Y28">X28*(1+INDEX(BPCiObIC!$B$2:$AG$43,MATCH($A28,BPCiObIC!$A$2:$A$43,0),MATCH(Y$4,BPCiObIC!$B$1:$AG$1,0)))</f>
        <v>72456138724540.953</v>
      </c>
      <c r="Z28" s="20">
        <f t="array" ref="Z28">Y28*(1+INDEX(BPCiObIC!$B$2:$AG$43,MATCH($A28,BPCiObIC!$A$2:$A$43,0),MATCH(Z$4,BPCiObIC!$B$1:$AG$1,0)))</f>
        <v>74114588121966.938</v>
      </c>
      <c r="AA28" s="20">
        <f t="array" ref="AA28">Z28*(1+INDEX(BPCiObIC!$B$2:$AG$43,MATCH($A28,BPCiObIC!$A$2:$A$43,0),MATCH(AA$4,BPCiObIC!$B$1:$AG$1,0)))</f>
        <v>75773037519392.297</v>
      </c>
      <c r="AB28" s="20">
        <f t="array" ref="AB28">AA28*(1+INDEX(BPCiObIC!$B$2:$AG$43,MATCH($A28,BPCiObIC!$A$2:$A$43,0),MATCH(AB$4,BPCiObIC!$B$1:$AG$1,0)))</f>
        <v>77431486916818.281</v>
      </c>
      <c r="AC28" s="20">
        <f t="array" ref="AC28">AB28*(1+INDEX(BPCiObIC!$B$2:$AG$43,MATCH($A28,BPCiObIC!$A$2:$A$43,0),MATCH(AC$4,BPCiObIC!$B$1:$AG$1,0)))</f>
        <v>79089936314244.266</v>
      </c>
      <c r="AD28" s="20">
        <f t="array" ref="AD28">AC28*(1+INDEX(BPCiObIC!$B$2:$AG$43,MATCH($A28,BPCiObIC!$A$2:$A$43,0),MATCH(AD$4,BPCiObIC!$B$1:$AG$1,0)))</f>
        <v>80748385711670.25</v>
      </c>
      <c r="AE28" s="20">
        <f t="array" ref="AE28">AD28*(1+INDEX(BPCiObIC!$B$2:$AG$43,MATCH($A28,BPCiObIC!$A$2:$A$43,0),MATCH(AE$4,BPCiObIC!$B$1:$AG$1,0)))</f>
        <v>82406835109095.609</v>
      </c>
      <c r="AF28" s="20">
        <f t="array" ref="AF28">AE28*(1+INDEX(BPCiObIC!$B$2:$AG$43,MATCH($A28,BPCiObIC!$A$2:$A$43,0),MATCH(AF$4,BPCiObIC!$B$1:$AG$1,0)))</f>
        <v>84065284506521.594</v>
      </c>
      <c r="AG28" s="20">
        <f t="array" ref="AG28">AF28*(1+INDEX(BPCiObIC!$B$2:$AG$43,MATCH($A28,BPCiObIC!$A$2:$A$43,0),MATCH(AG$4,BPCiObIC!$B$1:$AG$1,0)))</f>
        <v>85723733903947.578</v>
      </c>
      <c r="AH28" s="20">
        <f t="array" ref="AH28">AG28*(1+INDEX(BPCiObIC!$B$2:$AG$43,MATCH($A28,BPCiObIC!$A$2:$A$43,0),MATCH(AH$4,BPCiObIC!$B$1:$AG$1,0)))</f>
        <v>87382183301372.953</v>
      </c>
    </row>
    <row r="29" spans="1:34" ht="15.75" customHeight="1" x14ac:dyDescent="0.35">
      <c r="A29" s="28" t="s">
        <v>132</v>
      </c>
      <c r="B29" s="28" t="s">
        <v>158</v>
      </c>
      <c r="C29" s="28" t="s">
        <v>80</v>
      </c>
      <c r="D29" s="34">
        <f>SUMIFS('Adjusted Elec'!$L$2:$L$20,'Adjusted Elec'!$I$2:$I$20,$C29)</f>
        <v>0</v>
      </c>
      <c r="E29" s="35">
        <f t="array" ref="E29">D29*(1+INDEX(BPCiObIC!$B$2:$AG$43,MATCH($A29,BPCiObIC!$A$2:$A$43,0),MATCH(E$4,BPCiObIC!$B$1:$AG$1,0)))</f>
        <v>0</v>
      </c>
      <c r="F29" s="35">
        <f t="array" ref="F29">E29*(1+INDEX(BPCiObIC!$B$2:$AG$43,MATCH($A29,BPCiObIC!$A$2:$A$43,0),MATCH(F$4,BPCiObIC!$B$1:$AG$1,0)))</f>
        <v>0</v>
      </c>
      <c r="G29" s="35">
        <f t="array" ref="G29">F29*(1+INDEX(BPCiObIC!$B$2:$AG$43,MATCH($A29,BPCiObIC!$A$2:$A$43,0),MATCH(G$4,BPCiObIC!$B$1:$AG$1,0)))</f>
        <v>0</v>
      </c>
      <c r="H29" s="35">
        <f t="array" ref="H29">G29*(1+INDEX(BPCiObIC!$B$2:$AG$43,MATCH($A29,BPCiObIC!$A$2:$A$43,0),MATCH(H$4,BPCiObIC!$B$1:$AG$1,0)))</f>
        <v>0</v>
      </c>
      <c r="I29" s="35">
        <f t="array" ref="I29">H29*(1+INDEX(BPCiObIC!$B$2:$AG$43,MATCH($A29,BPCiObIC!$A$2:$A$43,0),MATCH(I$4,BPCiObIC!$B$1:$AG$1,0)))</f>
        <v>0</v>
      </c>
      <c r="J29" s="35">
        <f t="array" ref="J29">I29*(1+INDEX(BPCiObIC!$B$2:$AG$43,MATCH($A29,BPCiObIC!$A$2:$A$43,0),MATCH(J$4,BPCiObIC!$B$1:$AG$1,0)))</f>
        <v>0</v>
      </c>
      <c r="K29" s="35">
        <f t="array" ref="K29">J29*(1+INDEX(BPCiObIC!$B$2:$AG$43,MATCH($A29,BPCiObIC!$A$2:$A$43,0),MATCH(K$4,BPCiObIC!$B$1:$AG$1,0)))</f>
        <v>0</v>
      </c>
      <c r="L29" s="35">
        <f t="array" ref="L29">K29*(1+INDEX(BPCiObIC!$B$2:$AG$43,MATCH($A29,BPCiObIC!$A$2:$A$43,0),MATCH(L$4,BPCiObIC!$B$1:$AG$1,0)))</f>
        <v>0</v>
      </c>
      <c r="M29" s="35">
        <f t="array" ref="M29">L29*(1+INDEX(BPCiObIC!$B$2:$AG$43,MATCH($A29,BPCiObIC!$A$2:$A$43,0),MATCH(M$4,BPCiObIC!$B$1:$AG$1,0)))</f>
        <v>0</v>
      </c>
      <c r="N29" s="35">
        <f t="array" ref="N29">M29*(1+INDEX(BPCiObIC!$B$2:$AG$43,MATCH($A29,BPCiObIC!$A$2:$A$43,0),MATCH(N$4,BPCiObIC!$B$1:$AG$1,0)))</f>
        <v>0</v>
      </c>
      <c r="O29" s="35">
        <f t="array" ref="O29">N29*(1+INDEX(BPCiObIC!$B$2:$AG$43,MATCH($A29,BPCiObIC!$A$2:$A$43,0),MATCH(O$4,BPCiObIC!$B$1:$AG$1,0)))</f>
        <v>0</v>
      </c>
      <c r="P29" s="35">
        <f t="array" ref="P29">O29*(1+INDEX(BPCiObIC!$B$2:$AG$43,MATCH($A29,BPCiObIC!$A$2:$A$43,0),MATCH(P$4,BPCiObIC!$B$1:$AG$1,0)))</f>
        <v>0</v>
      </c>
      <c r="Q29" s="35">
        <f t="array" ref="Q29">P29*(1+INDEX(BPCiObIC!$B$2:$AG$43,MATCH($A29,BPCiObIC!$A$2:$A$43,0),MATCH(Q$4,BPCiObIC!$B$1:$AG$1,0)))</f>
        <v>0</v>
      </c>
      <c r="R29" s="35">
        <f t="array" ref="R29">Q29*(1+INDEX(BPCiObIC!$B$2:$AG$43,MATCH($A29,BPCiObIC!$A$2:$A$43,0),MATCH(R$4,BPCiObIC!$B$1:$AG$1,0)))</f>
        <v>0</v>
      </c>
      <c r="S29" s="35">
        <f t="array" ref="S29">R29*(1+INDEX(BPCiObIC!$B$2:$AG$43,MATCH($A29,BPCiObIC!$A$2:$A$43,0),MATCH(S$4,BPCiObIC!$B$1:$AG$1,0)))</f>
        <v>0</v>
      </c>
      <c r="T29" s="35">
        <f t="array" ref="T29">S29*(1+INDEX(BPCiObIC!$B$2:$AG$43,MATCH($A29,BPCiObIC!$A$2:$A$43,0),MATCH(T$4,BPCiObIC!$B$1:$AG$1,0)))</f>
        <v>0</v>
      </c>
      <c r="U29" s="35">
        <f t="array" ref="U29">T29*(1+INDEX(BPCiObIC!$B$2:$AG$43,MATCH($A29,BPCiObIC!$A$2:$A$43,0),MATCH(U$4,BPCiObIC!$B$1:$AG$1,0)))</f>
        <v>0</v>
      </c>
      <c r="V29" s="35">
        <f t="array" ref="V29">U29*(1+INDEX(BPCiObIC!$B$2:$AG$43,MATCH($A29,BPCiObIC!$A$2:$A$43,0),MATCH(V$4,BPCiObIC!$B$1:$AG$1,0)))</f>
        <v>0</v>
      </c>
      <c r="W29" s="35">
        <f t="array" ref="W29">V29*(1+INDEX(BPCiObIC!$B$2:$AG$43,MATCH($A29,BPCiObIC!$A$2:$A$43,0),MATCH(W$4,BPCiObIC!$B$1:$AG$1,0)))</f>
        <v>0</v>
      </c>
      <c r="X29" s="35">
        <f t="array" ref="X29">W29*(1+INDEX(BPCiObIC!$B$2:$AG$43,MATCH($A29,BPCiObIC!$A$2:$A$43,0),MATCH(X$4,BPCiObIC!$B$1:$AG$1,0)))</f>
        <v>0</v>
      </c>
      <c r="Y29" s="35">
        <f t="array" ref="Y29">X29*(1+INDEX(BPCiObIC!$B$2:$AG$43,MATCH($A29,BPCiObIC!$A$2:$A$43,0),MATCH(Y$4,BPCiObIC!$B$1:$AG$1,0)))</f>
        <v>0</v>
      </c>
      <c r="Z29" s="35">
        <f t="array" ref="Z29">Y29*(1+INDEX(BPCiObIC!$B$2:$AG$43,MATCH($A29,BPCiObIC!$A$2:$A$43,0),MATCH(Z$4,BPCiObIC!$B$1:$AG$1,0)))</f>
        <v>0</v>
      </c>
      <c r="AA29" s="35">
        <f t="array" ref="AA29">Z29*(1+INDEX(BPCiObIC!$B$2:$AG$43,MATCH($A29,BPCiObIC!$A$2:$A$43,0),MATCH(AA$4,BPCiObIC!$B$1:$AG$1,0)))</f>
        <v>0</v>
      </c>
      <c r="AB29" s="35">
        <f t="array" ref="AB29">AA29*(1+INDEX(BPCiObIC!$B$2:$AG$43,MATCH($A29,BPCiObIC!$A$2:$A$43,0),MATCH(AB$4,BPCiObIC!$B$1:$AG$1,0)))</f>
        <v>0</v>
      </c>
      <c r="AC29" s="35">
        <f t="array" ref="AC29">AB29*(1+INDEX(BPCiObIC!$B$2:$AG$43,MATCH($A29,BPCiObIC!$A$2:$A$43,0),MATCH(AC$4,BPCiObIC!$B$1:$AG$1,0)))</f>
        <v>0</v>
      </c>
      <c r="AD29" s="35">
        <f t="array" ref="AD29">AC29*(1+INDEX(BPCiObIC!$B$2:$AG$43,MATCH($A29,BPCiObIC!$A$2:$A$43,0),MATCH(AD$4,BPCiObIC!$B$1:$AG$1,0)))</f>
        <v>0</v>
      </c>
      <c r="AE29" s="35">
        <f t="array" ref="AE29">AD29*(1+INDEX(BPCiObIC!$B$2:$AG$43,MATCH($A29,BPCiObIC!$A$2:$A$43,0),MATCH(AE$4,BPCiObIC!$B$1:$AG$1,0)))</f>
        <v>0</v>
      </c>
      <c r="AF29" s="35">
        <f t="array" ref="AF29">AE29*(1+INDEX(BPCiObIC!$B$2:$AG$43,MATCH($A29,BPCiObIC!$A$2:$A$43,0),MATCH(AF$4,BPCiObIC!$B$1:$AG$1,0)))</f>
        <v>0</v>
      </c>
      <c r="AG29" s="35">
        <f t="array" ref="AG29">AF29*(1+INDEX(BPCiObIC!$B$2:$AG$43,MATCH($A29,BPCiObIC!$A$2:$A$43,0),MATCH(AG$4,BPCiObIC!$B$1:$AG$1,0)))</f>
        <v>0</v>
      </c>
      <c r="AH29" s="35">
        <f t="array" ref="AH29">AG29*(1+INDEX(BPCiObIC!$B$2:$AG$43,MATCH($A29,BPCiObIC!$A$2:$A$43,0),MATCH(AH$4,BPCiObIC!$B$1:$AG$1,0)))</f>
        <v>0</v>
      </c>
    </row>
    <row r="30" spans="1:34" ht="15.75" customHeight="1" x14ac:dyDescent="0.35">
      <c r="A30" s="27" t="s">
        <v>93</v>
      </c>
      <c r="B30" s="27" t="s">
        <v>77</v>
      </c>
      <c r="C30" s="27" t="s">
        <v>94</v>
      </c>
      <c r="D30" s="33">
        <f>SUM(SUMIFS('BIFUBC Output_energy'!G:G,'BIFUBC Output_energy'!A:A,B30,'BIFUBC Output_energy'!B:B,C30),SUMIFS('BIFUBC Output_nonenergy'!E:E,'BIFUBC Output_nonenergy'!A:A,B30,'BIFUBC Output_nonenergy'!B:B,C30))</f>
        <v>0</v>
      </c>
      <c r="E30" s="36">
        <f t="array" ref="E30">D30*(1+INDEX(BPCiObIC!$B$2:$AG$43,MATCH($A30,BPCiObIC!$A$2:$A$43,0),MATCH(E$4,BPCiObIC!$B$1:$AG$1,0)))</f>
        <v>0</v>
      </c>
      <c r="F30" s="36">
        <f t="array" ref="F30">E30*(1+INDEX(BPCiObIC!$B$2:$AG$43,MATCH($A30,BPCiObIC!$A$2:$A$43,0),MATCH(F$4,BPCiObIC!$B$1:$AG$1,0)))</f>
        <v>0</v>
      </c>
      <c r="G30" s="36">
        <f t="array" ref="G30">F30*(1+INDEX(BPCiObIC!$B$2:$AG$43,MATCH($A30,BPCiObIC!$A$2:$A$43,0),MATCH(G$4,BPCiObIC!$B$1:$AG$1,0)))</f>
        <v>0</v>
      </c>
      <c r="H30" s="36">
        <f t="array" ref="H30">G30*(1+INDEX(BPCiObIC!$B$2:$AG$43,MATCH($A30,BPCiObIC!$A$2:$A$43,0),MATCH(H$4,BPCiObIC!$B$1:$AG$1,0)))</f>
        <v>0</v>
      </c>
      <c r="I30" s="36">
        <f t="array" ref="I30">H30*(1+INDEX(BPCiObIC!$B$2:$AG$43,MATCH($A30,BPCiObIC!$A$2:$A$43,0),MATCH(I$4,BPCiObIC!$B$1:$AG$1,0)))</f>
        <v>0</v>
      </c>
      <c r="J30" s="36">
        <f t="array" ref="J30">I30*(1+INDEX(BPCiObIC!$B$2:$AG$43,MATCH($A30,BPCiObIC!$A$2:$A$43,0),MATCH(J$4,BPCiObIC!$B$1:$AG$1,0)))</f>
        <v>0</v>
      </c>
      <c r="K30" s="36">
        <f t="array" ref="K30">J30*(1+INDEX(BPCiObIC!$B$2:$AG$43,MATCH($A30,BPCiObIC!$A$2:$A$43,0),MATCH(K$4,BPCiObIC!$B$1:$AG$1,0)))</f>
        <v>0</v>
      </c>
      <c r="L30" s="36">
        <f t="array" ref="L30">K30*(1+INDEX(BPCiObIC!$B$2:$AG$43,MATCH($A30,BPCiObIC!$A$2:$A$43,0),MATCH(L$4,BPCiObIC!$B$1:$AG$1,0)))</f>
        <v>0</v>
      </c>
      <c r="M30" s="36">
        <f t="array" ref="M30">L30*(1+INDEX(BPCiObIC!$B$2:$AG$43,MATCH($A30,BPCiObIC!$A$2:$A$43,0),MATCH(M$4,BPCiObIC!$B$1:$AG$1,0)))</f>
        <v>0</v>
      </c>
      <c r="N30" s="36">
        <f t="array" ref="N30">M30*(1+INDEX(BPCiObIC!$B$2:$AG$43,MATCH($A30,BPCiObIC!$A$2:$A$43,0),MATCH(N$4,BPCiObIC!$B$1:$AG$1,0)))</f>
        <v>0</v>
      </c>
      <c r="O30" s="36">
        <f t="array" ref="O30">N30*(1+INDEX(BPCiObIC!$B$2:$AG$43,MATCH($A30,BPCiObIC!$A$2:$A$43,0),MATCH(O$4,BPCiObIC!$B$1:$AG$1,0)))</f>
        <v>0</v>
      </c>
      <c r="P30" s="36">
        <f t="array" ref="P30">O30*(1+INDEX(BPCiObIC!$B$2:$AG$43,MATCH($A30,BPCiObIC!$A$2:$A$43,0),MATCH(P$4,BPCiObIC!$B$1:$AG$1,0)))</f>
        <v>0</v>
      </c>
      <c r="Q30" s="36">
        <f t="array" ref="Q30">P30*(1+INDEX(BPCiObIC!$B$2:$AG$43,MATCH($A30,BPCiObIC!$A$2:$A$43,0),MATCH(Q$4,BPCiObIC!$B$1:$AG$1,0)))</f>
        <v>0</v>
      </c>
      <c r="R30" s="36">
        <f t="array" ref="R30">Q30*(1+INDEX(BPCiObIC!$B$2:$AG$43,MATCH($A30,BPCiObIC!$A$2:$A$43,0),MATCH(R$4,BPCiObIC!$B$1:$AG$1,0)))</f>
        <v>0</v>
      </c>
      <c r="S30" s="36">
        <f t="array" ref="S30">R30*(1+INDEX(BPCiObIC!$B$2:$AG$43,MATCH($A30,BPCiObIC!$A$2:$A$43,0),MATCH(S$4,BPCiObIC!$B$1:$AG$1,0)))</f>
        <v>0</v>
      </c>
      <c r="T30" s="36">
        <f t="array" ref="T30">S30*(1+INDEX(BPCiObIC!$B$2:$AG$43,MATCH($A30,BPCiObIC!$A$2:$A$43,0),MATCH(T$4,BPCiObIC!$B$1:$AG$1,0)))</f>
        <v>0</v>
      </c>
      <c r="U30" s="36">
        <f t="array" ref="U30">T30*(1+INDEX(BPCiObIC!$B$2:$AG$43,MATCH($A30,BPCiObIC!$A$2:$A$43,0),MATCH(U$4,BPCiObIC!$B$1:$AG$1,0)))</f>
        <v>0</v>
      </c>
      <c r="V30" s="36">
        <f t="array" ref="V30">U30*(1+INDEX(BPCiObIC!$B$2:$AG$43,MATCH($A30,BPCiObIC!$A$2:$A$43,0),MATCH(V$4,BPCiObIC!$B$1:$AG$1,0)))</f>
        <v>0</v>
      </c>
      <c r="W30" s="36">
        <f t="array" ref="W30">V30*(1+INDEX(BPCiObIC!$B$2:$AG$43,MATCH($A30,BPCiObIC!$A$2:$A$43,0),MATCH(W$4,BPCiObIC!$B$1:$AG$1,0)))</f>
        <v>0</v>
      </c>
      <c r="X30" s="36">
        <f t="array" ref="X30">W30*(1+INDEX(BPCiObIC!$B$2:$AG$43,MATCH($A30,BPCiObIC!$A$2:$A$43,0),MATCH(X$4,BPCiObIC!$B$1:$AG$1,0)))</f>
        <v>0</v>
      </c>
      <c r="Y30" s="36">
        <f t="array" ref="Y30">X30*(1+INDEX(BPCiObIC!$B$2:$AG$43,MATCH($A30,BPCiObIC!$A$2:$A$43,0),MATCH(Y$4,BPCiObIC!$B$1:$AG$1,0)))</f>
        <v>0</v>
      </c>
      <c r="Z30" s="36">
        <f t="array" ref="Z30">Y30*(1+INDEX(BPCiObIC!$B$2:$AG$43,MATCH($A30,BPCiObIC!$A$2:$A$43,0),MATCH(Z$4,BPCiObIC!$B$1:$AG$1,0)))</f>
        <v>0</v>
      </c>
      <c r="AA30" s="36">
        <f t="array" ref="AA30">Z30*(1+INDEX(BPCiObIC!$B$2:$AG$43,MATCH($A30,BPCiObIC!$A$2:$A$43,0),MATCH(AA$4,BPCiObIC!$B$1:$AG$1,0)))</f>
        <v>0</v>
      </c>
      <c r="AB30" s="36">
        <f t="array" ref="AB30">AA30*(1+INDEX(BPCiObIC!$B$2:$AG$43,MATCH($A30,BPCiObIC!$A$2:$A$43,0),MATCH(AB$4,BPCiObIC!$B$1:$AG$1,0)))</f>
        <v>0</v>
      </c>
      <c r="AC30" s="36">
        <f t="array" ref="AC30">AB30*(1+INDEX(BPCiObIC!$B$2:$AG$43,MATCH($A30,BPCiObIC!$A$2:$A$43,0),MATCH(AC$4,BPCiObIC!$B$1:$AG$1,0)))</f>
        <v>0</v>
      </c>
      <c r="AD30" s="36">
        <f t="array" ref="AD30">AC30*(1+INDEX(BPCiObIC!$B$2:$AG$43,MATCH($A30,BPCiObIC!$A$2:$A$43,0),MATCH(AD$4,BPCiObIC!$B$1:$AG$1,0)))</f>
        <v>0</v>
      </c>
      <c r="AE30" s="36">
        <f t="array" ref="AE30">AD30*(1+INDEX(BPCiObIC!$B$2:$AG$43,MATCH($A30,BPCiObIC!$A$2:$A$43,0),MATCH(AE$4,BPCiObIC!$B$1:$AG$1,0)))</f>
        <v>0</v>
      </c>
      <c r="AF30" s="36">
        <f t="array" ref="AF30">AE30*(1+INDEX(BPCiObIC!$B$2:$AG$43,MATCH($A30,BPCiObIC!$A$2:$A$43,0),MATCH(AF$4,BPCiObIC!$B$1:$AG$1,0)))</f>
        <v>0</v>
      </c>
      <c r="AG30" s="36">
        <f t="array" ref="AG30">AF30*(1+INDEX(BPCiObIC!$B$2:$AG$43,MATCH($A30,BPCiObIC!$A$2:$A$43,0),MATCH(AG$4,BPCiObIC!$B$1:$AG$1,0)))</f>
        <v>0</v>
      </c>
      <c r="AH30" s="36">
        <f t="array" ref="AH30">AG30*(1+INDEX(BPCiObIC!$B$2:$AG$43,MATCH($A30,BPCiObIC!$A$2:$A$43,0),MATCH(AH$4,BPCiObIC!$B$1:$AG$1,0)))</f>
        <v>0</v>
      </c>
    </row>
    <row r="31" spans="1:34" ht="15.75" customHeight="1" x14ac:dyDescent="0.35">
      <c r="A31" s="3" t="s">
        <v>95</v>
      </c>
      <c r="B31" s="3" t="s">
        <v>77</v>
      </c>
      <c r="C31" s="3" t="s">
        <v>79</v>
      </c>
      <c r="D31" s="33">
        <f>'China BIFUbC'!C28*('Indonesia BFPIaE-production'!$C$3/'China BFPIaE-production'!$E$3)</f>
        <v>108574478895835.89</v>
      </c>
      <c r="E31" s="20">
        <f t="array" ref="E31">D31*(1+INDEX(BPCiObIC!$B$2:$AG$43,MATCH($A31,BPCiObIC!$A$2:$A$43,0),MATCH(E$4,BPCiObIC!$B$1:$AG$1,0)))</f>
        <v>113402701426349.2</v>
      </c>
      <c r="F31" s="20">
        <f t="array" ref="F31">E31*(1+INDEX(BPCiObIC!$B$2:$AG$43,MATCH($A31,BPCiObIC!$A$2:$A$43,0),MATCH(F$4,BPCiObIC!$B$1:$AG$1,0)))</f>
        <v>118230923956864.22</v>
      </c>
      <c r="G31" s="20">
        <f t="array" ref="G31">F31*(1+INDEX(BPCiObIC!$B$2:$AG$43,MATCH($A31,BPCiObIC!$A$2:$A$43,0),MATCH(G$4,BPCiObIC!$B$1:$AG$1,0)))</f>
        <v>123059146487377.55</v>
      </c>
      <c r="H31" s="20">
        <f t="array" ref="H31">G31*(1+INDEX(BPCiObIC!$B$2:$AG$43,MATCH($A31,BPCiObIC!$A$2:$A$43,0),MATCH(H$4,BPCiObIC!$B$1:$AG$1,0)))</f>
        <v>127887369017892.55</v>
      </c>
      <c r="I31" s="20">
        <f t="array" ref="I31">H31*(1+INDEX(BPCiObIC!$B$2:$AG$43,MATCH($A31,BPCiObIC!$A$2:$A$43,0),MATCH(I$4,BPCiObIC!$B$1:$AG$1,0)))</f>
        <v>132715591548405.86</v>
      </c>
      <c r="J31" s="20">
        <f t="array" ref="J31">I31*(1+INDEX(BPCiObIC!$B$2:$AG$43,MATCH($A31,BPCiObIC!$A$2:$A$43,0),MATCH(J$4,BPCiObIC!$B$1:$AG$1,0)))</f>
        <v>137543814078920.88</v>
      </c>
      <c r="K31" s="20">
        <f t="array" ref="K31">J31*(1+INDEX(BPCiObIC!$B$2:$AG$43,MATCH($A31,BPCiObIC!$A$2:$A$43,0),MATCH(K$4,BPCiObIC!$B$1:$AG$1,0)))</f>
        <v>142372036609434.22</v>
      </c>
      <c r="L31" s="20">
        <f t="array" ref="L31">K31*(1+INDEX(BPCiObIC!$B$2:$AG$43,MATCH($A31,BPCiObIC!$A$2:$A$43,0),MATCH(L$4,BPCiObIC!$B$1:$AG$1,0)))</f>
        <v>147200259139949.22</v>
      </c>
      <c r="M31" s="20">
        <f t="array" ref="M31">L31*(1+INDEX(BPCiObIC!$B$2:$AG$43,MATCH($A31,BPCiObIC!$A$2:$A$43,0),MATCH(M$4,BPCiObIC!$B$1:$AG$1,0)))</f>
        <v>152028481670462.53</v>
      </c>
      <c r="N31" s="20">
        <f t="array" ref="N31">M31*(1+INDEX(BPCiObIC!$B$2:$AG$43,MATCH($A31,BPCiObIC!$A$2:$A$43,0),MATCH(N$4,BPCiObIC!$B$1:$AG$1,0)))</f>
        <v>156856704200975.84</v>
      </c>
      <c r="O31" s="20">
        <f t="array" ref="O31">N31*(1+INDEX(BPCiObIC!$B$2:$AG$43,MATCH($A31,BPCiObIC!$A$2:$A$43,0),MATCH(O$4,BPCiObIC!$B$1:$AG$1,0)))</f>
        <v>161684926731490.84</v>
      </c>
      <c r="P31" s="20">
        <f t="array" ref="P31">O31*(1+INDEX(BPCiObIC!$B$2:$AG$43,MATCH($A31,BPCiObIC!$A$2:$A$43,0),MATCH(P$4,BPCiObIC!$B$1:$AG$1,0)))</f>
        <v>166513149262004.16</v>
      </c>
      <c r="Q31" s="20">
        <f t="array" ref="Q31">P31*(1+INDEX(BPCiObIC!$B$2:$AG$43,MATCH($A31,BPCiObIC!$A$2:$A$43,0),MATCH(Q$4,BPCiObIC!$B$1:$AG$1,0)))</f>
        <v>171341371792519.19</v>
      </c>
      <c r="R31" s="20">
        <f t="array" ref="R31">Q31*(1+INDEX(BPCiObIC!$B$2:$AG$43,MATCH($A31,BPCiObIC!$A$2:$A$43,0),MATCH(R$4,BPCiObIC!$B$1:$AG$1,0)))</f>
        <v>176169594323032.5</v>
      </c>
      <c r="S31" s="20">
        <f t="array" ref="S31">R31*(1+INDEX(BPCiObIC!$B$2:$AG$43,MATCH($A31,BPCiObIC!$A$2:$A$43,0),MATCH(S$4,BPCiObIC!$B$1:$AG$1,0)))</f>
        <v>180997816853547.53</v>
      </c>
      <c r="T31" s="20">
        <f t="array" ref="T31">S31*(1+INDEX(BPCiObIC!$B$2:$AG$43,MATCH($A31,BPCiObIC!$A$2:$A$43,0),MATCH(T$4,BPCiObIC!$B$1:$AG$1,0)))</f>
        <v>185826039384060.84</v>
      </c>
      <c r="U31" s="20">
        <f t="array" ref="U31">T31*(1+INDEX(BPCiObIC!$B$2:$AG$43,MATCH($A31,BPCiObIC!$A$2:$A$43,0),MATCH(U$4,BPCiObIC!$B$1:$AG$1,0)))</f>
        <v>190654261914575.84</v>
      </c>
      <c r="V31" s="20">
        <f t="array" ref="V31">U31*(1+INDEX(BPCiObIC!$B$2:$AG$43,MATCH($A31,BPCiObIC!$A$2:$A$43,0),MATCH(V$4,BPCiObIC!$B$1:$AG$1,0)))</f>
        <v>195482484445089.19</v>
      </c>
      <c r="W31" s="20">
        <f t="array" ref="W31">V31*(1+INDEX(BPCiObIC!$B$2:$AG$43,MATCH($A31,BPCiObIC!$A$2:$A$43,0),MATCH(W$4,BPCiObIC!$B$1:$AG$1,0)))</f>
        <v>200310706975604.19</v>
      </c>
      <c r="X31" s="20">
        <f t="array" ref="X31">W31*(1+INDEX(BPCiObIC!$B$2:$AG$43,MATCH($A31,BPCiObIC!$A$2:$A$43,0),MATCH(X$4,BPCiObIC!$B$1:$AG$1,0)))</f>
        <v>205138929506117.5</v>
      </c>
      <c r="Y31" s="20">
        <f t="array" ref="Y31">X31*(1+INDEX(BPCiObIC!$B$2:$AG$43,MATCH($A31,BPCiObIC!$A$2:$A$43,0),MATCH(Y$4,BPCiObIC!$B$1:$AG$1,0)))</f>
        <v>209967152036632.5</v>
      </c>
      <c r="Z31" s="20">
        <f t="array" ref="Z31">Y31*(1+INDEX(BPCiObIC!$B$2:$AG$43,MATCH($A31,BPCiObIC!$A$2:$A$43,0),MATCH(Z$4,BPCiObIC!$B$1:$AG$1,0)))</f>
        <v>214795374567145.84</v>
      </c>
      <c r="AA31" s="20">
        <f t="array" ref="AA31">Z31*(1+INDEX(BPCiObIC!$B$2:$AG$43,MATCH($A31,BPCiObIC!$A$2:$A$43,0),MATCH(AA$4,BPCiObIC!$B$1:$AG$1,0)))</f>
        <v>219623597097660.88</v>
      </c>
      <c r="AB31" s="20">
        <f t="array" ref="AB31">AA31*(1+INDEX(BPCiObIC!$B$2:$AG$43,MATCH($A31,BPCiObIC!$A$2:$A$43,0),MATCH(AB$4,BPCiObIC!$B$1:$AG$1,0)))</f>
        <v>224451819628174.22</v>
      </c>
      <c r="AC31" s="20">
        <f t="array" ref="AC31">AB31*(1+INDEX(BPCiObIC!$B$2:$AG$43,MATCH($A31,BPCiObIC!$A$2:$A$43,0),MATCH(AC$4,BPCiObIC!$B$1:$AG$1,0)))</f>
        <v>229280042158689.22</v>
      </c>
      <c r="AD31" s="20">
        <f t="array" ref="AD31">AC31*(1+INDEX(BPCiObIC!$B$2:$AG$43,MATCH($A31,BPCiObIC!$A$2:$A$43,0),MATCH(AD$4,BPCiObIC!$B$1:$AG$1,0)))</f>
        <v>234108264689202.53</v>
      </c>
      <c r="AE31" s="20">
        <f t="array" ref="AE31">AD31*(1+INDEX(BPCiObIC!$B$2:$AG$43,MATCH($A31,BPCiObIC!$A$2:$A$43,0),MATCH(AE$4,BPCiObIC!$B$1:$AG$1,0)))</f>
        <v>238936487219717.5</v>
      </c>
      <c r="AF31" s="20">
        <f t="array" ref="AF31">AE31*(1+INDEX(BPCiObIC!$B$2:$AG$43,MATCH($A31,BPCiObIC!$A$2:$A$43,0),MATCH(AF$4,BPCiObIC!$B$1:$AG$1,0)))</f>
        <v>243764709750230.84</v>
      </c>
      <c r="AG31" s="20">
        <f t="array" ref="AG31">AF31*(1+INDEX(BPCiObIC!$B$2:$AG$43,MATCH($A31,BPCiObIC!$A$2:$A$43,0),MATCH(AG$4,BPCiObIC!$B$1:$AG$1,0)))</f>
        <v>248592932280744.16</v>
      </c>
      <c r="AH31" s="20">
        <f t="array" ref="AH31">AG31*(1+INDEX(BPCiObIC!$B$2:$AG$43,MATCH($A31,BPCiObIC!$A$2:$A$43,0),MATCH(AH$4,BPCiObIC!$B$1:$AG$1,0)))</f>
        <v>253421154811259.16</v>
      </c>
    </row>
    <row r="32" spans="1:34" ht="15.75" customHeight="1" x14ac:dyDescent="0.35">
      <c r="A32" s="3" t="s">
        <v>96</v>
      </c>
      <c r="B32" s="3" t="s">
        <v>77</v>
      </c>
      <c r="C32" s="3" t="s">
        <v>83</v>
      </c>
      <c r="D32" s="33">
        <f>'China BIFUbC'!C29*('Indonesia BFPIaE-production'!$C$4/'China BFPIaE-production'!$E$4)</f>
        <v>134490054220366.23</v>
      </c>
      <c r="E32" s="20">
        <f t="array" ref="E32">D32*(1+INDEX(BPCiObIC!$B$2:$AG$43,MATCH($A32,BPCiObIC!$A$2:$A$43,0),MATCH(E$4,BPCiObIC!$B$1:$AG$1,0)))</f>
        <v>140470722205332.58</v>
      </c>
      <c r="F32" s="20">
        <f t="array" ref="F32">E32*(1+INDEX(BPCiObIC!$B$2:$AG$43,MATCH($A32,BPCiObIC!$A$2:$A$43,0),MATCH(F$4,BPCiObIC!$B$1:$AG$1,0)))</f>
        <v>146451390190301.03</v>
      </c>
      <c r="G32" s="20">
        <f t="array" ref="G32">F32*(1+INDEX(BPCiObIC!$B$2:$AG$43,MATCH($A32,BPCiObIC!$A$2:$A$43,0),MATCH(G$4,BPCiObIC!$B$1:$AG$1,0)))</f>
        <v>152432058175267.38</v>
      </c>
      <c r="H32" s="20">
        <f t="array" ref="H32">G32*(1+INDEX(BPCiObIC!$B$2:$AG$43,MATCH($A32,BPCiObIC!$A$2:$A$43,0),MATCH(H$4,BPCiObIC!$B$1:$AG$1,0)))</f>
        <v>158412726160235.78</v>
      </c>
      <c r="I32" s="20">
        <f t="array" ref="I32">H32*(1+INDEX(BPCiObIC!$B$2:$AG$43,MATCH($A32,BPCiObIC!$A$2:$A$43,0),MATCH(I$4,BPCiObIC!$B$1:$AG$1,0)))</f>
        <v>164393394145202.13</v>
      </c>
      <c r="J32" s="20">
        <f t="array" ref="J32">I32*(1+INDEX(BPCiObIC!$B$2:$AG$43,MATCH($A32,BPCiObIC!$A$2:$A$43,0),MATCH(J$4,BPCiObIC!$B$1:$AG$1,0)))</f>
        <v>170374062130170.56</v>
      </c>
      <c r="K32" s="20">
        <f t="array" ref="K32">J32*(1+INDEX(BPCiObIC!$B$2:$AG$43,MATCH($A32,BPCiObIC!$A$2:$A$43,0),MATCH(K$4,BPCiObIC!$B$1:$AG$1,0)))</f>
        <v>176354730115136.94</v>
      </c>
      <c r="L32" s="20">
        <f t="array" ref="L32">K32*(1+INDEX(BPCiObIC!$B$2:$AG$43,MATCH($A32,BPCiObIC!$A$2:$A$43,0),MATCH(L$4,BPCiObIC!$B$1:$AG$1,0)))</f>
        <v>182335398100105.38</v>
      </c>
      <c r="M32" s="20">
        <f t="array" ref="M32">L32*(1+INDEX(BPCiObIC!$B$2:$AG$43,MATCH($A32,BPCiObIC!$A$2:$A$43,0),MATCH(M$4,BPCiObIC!$B$1:$AG$1,0)))</f>
        <v>188316066085071.72</v>
      </c>
      <c r="N32" s="20">
        <f t="array" ref="N32">M32*(1+INDEX(BPCiObIC!$B$2:$AG$43,MATCH($A32,BPCiObIC!$A$2:$A$43,0),MATCH(N$4,BPCiObIC!$B$1:$AG$1,0)))</f>
        <v>194296734070038.06</v>
      </c>
      <c r="O32" s="20">
        <f t="array" ref="O32">N32*(1+INDEX(BPCiObIC!$B$2:$AG$43,MATCH($A32,BPCiObIC!$A$2:$A$43,0),MATCH(O$4,BPCiObIC!$B$1:$AG$1,0)))</f>
        <v>200277402055006.5</v>
      </c>
      <c r="P32" s="20">
        <f t="array" ref="P32">O32*(1+INDEX(BPCiObIC!$B$2:$AG$43,MATCH($A32,BPCiObIC!$A$2:$A$43,0),MATCH(P$4,BPCiObIC!$B$1:$AG$1,0)))</f>
        <v>206258070039972.84</v>
      </c>
      <c r="Q32" s="20">
        <f t="array" ref="Q32">P32*(1+INDEX(BPCiObIC!$B$2:$AG$43,MATCH($A32,BPCiObIC!$A$2:$A$43,0),MATCH(Q$4,BPCiObIC!$B$1:$AG$1,0)))</f>
        <v>212238738024941.31</v>
      </c>
      <c r="R32" s="20">
        <f t="array" ref="R32">Q32*(1+INDEX(BPCiObIC!$B$2:$AG$43,MATCH($A32,BPCiObIC!$A$2:$A$43,0),MATCH(R$4,BPCiObIC!$B$1:$AG$1,0)))</f>
        <v>218219406009907.66</v>
      </c>
      <c r="S32" s="20">
        <f t="array" ref="S32">R32*(1+INDEX(BPCiObIC!$B$2:$AG$43,MATCH($A32,BPCiObIC!$A$2:$A$43,0),MATCH(S$4,BPCiObIC!$B$1:$AG$1,0)))</f>
        <v>224200073994876.13</v>
      </c>
      <c r="T32" s="20">
        <f t="array" ref="T32">S32*(1+INDEX(BPCiObIC!$B$2:$AG$43,MATCH($A32,BPCiObIC!$A$2:$A$43,0),MATCH(T$4,BPCiObIC!$B$1:$AG$1,0)))</f>
        <v>230180741979842.47</v>
      </c>
      <c r="U32" s="20">
        <f t="array" ref="U32">T32*(1+INDEX(BPCiObIC!$B$2:$AG$43,MATCH($A32,BPCiObIC!$A$2:$A$43,0),MATCH(U$4,BPCiObIC!$B$1:$AG$1,0)))</f>
        <v>236161409964810.91</v>
      </c>
      <c r="V32" s="20">
        <f t="array" ref="V32">U32*(1+INDEX(BPCiObIC!$B$2:$AG$43,MATCH($A32,BPCiObIC!$A$2:$A$43,0),MATCH(V$4,BPCiObIC!$B$1:$AG$1,0)))</f>
        <v>242142077949777.28</v>
      </c>
      <c r="W32" s="20">
        <f t="array" ref="W32">V32*(1+INDEX(BPCiObIC!$B$2:$AG$43,MATCH($A32,BPCiObIC!$A$2:$A$43,0),MATCH(W$4,BPCiObIC!$B$1:$AG$1,0)))</f>
        <v>248122745934745.69</v>
      </c>
      <c r="X32" s="20">
        <f t="array" ref="X32">W32*(1+INDEX(BPCiObIC!$B$2:$AG$43,MATCH($A32,BPCiObIC!$A$2:$A$43,0),MATCH(X$4,BPCiObIC!$B$1:$AG$1,0)))</f>
        <v>254103413919712.03</v>
      </c>
      <c r="Y32" s="20">
        <f t="array" ref="Y32">X32*(1+INDEX(BPCiObIC!$B$2:$AG$43,MATCH($A32,BPCiObIC!$A$2:$A$43,0),MATCH(Y$4,BPCiObIC!$B$1:$AG$1,0)))</f>
        <v>260084081904680.47</v>
      </c>
      <c r="Z32" s="20">
        <f t="array" ref="Z32">Y32*(1+INDEX(BPCiObIC!$B$2:$AG$43,MATCH($A32,BPCiObIC!$A$2:$A$43,0),MATCH(Z$4,BPCiObIC!$B$1:$AG$1,0)))</f>
        <v>266064749889646.84</v>
      </c>
      <c r="AA32" s="20">
        <f t="array" ref="AA32">Z32*(1+INDEX(BPCiObIC!$B$2:$AG$43,MATCH($A32,BPCiObIC!$A$2:$A$43,0),MATCH(AA$4,BPCiObIC!$B$1:$AG$1,0)))</f>
        <v>272045417874615.31</v>
      </c>
      <c r="AB32" s="20">
        <f t="array" ref="AB32">AA32*(1+INDEX(BPCiObIC!$B$2:$AG$43,MATCH($A32,BPCiObIC!$A$2:$A$43,0),MATCH(AB$4,BPCiObIC!$B$1:$AG$1,0)))</f>
        <v>278026085859581.66</v>
      </c>
      <c r="AC32" s="20">
        <f t="array" ref="AC32">AB32*(1+INDEX(BPCiObIC!$B$2:$AG$43,MATCH($A32,BPCiObIC!$A$2:$A$43,0),MATCH(AC$4,BPCiObIC!$B$1:$AG$1,0)))</f>
        <v>284006753844550.13</v>
      </c>
      <c r="AD32" s="20">
        <f t="array" ref="AD32">AC32*(1+INDEX(BPCiObIC!$B$2:$AG$43,MATCH($A32,BPCiObIC!$A$2:$A$43,0),MATCH(AD$4,BPCiObIC!$B$1:$AG$1,0)))</f>
        <v>289987421829516.44</v>
      </c>
      <c r="AE32" s="20">
        <f t="array" ref="AE32">AD32*(1+INDEX(BPCiObIC!$B$2:$AG$43,MATCH($A32,BPCiObIC!$A$2:$A$43,0),MATCH(AE$4,BPCiObIC!$B$1:$AG$1,0)))</f>
        <v>295968089814484.88</v>
      </c>
      <c r="AF32" s="20">
        <f t="array" ref="AF32">AE32*(1+INDEX(BPCiObIC!$B$2:$AG$43,MATCH($A32,BPCiObIC!$A$2:$A$43,0),MATCH(AF$4,BPCiObIC!$B$1:$AG$1,0)))</f>
        <v>301948757799451.25</v>
      </c>
      <c r="AG32" s="20">
        <f t="array" ref="AG32">AF32*(1+INDEX(BPCiObIC!$B$2:$AG$43,MATCH($A32,BPCiObIC!$A$2:$A$43,0),MATCH(AG$4,BPCiObIC!$B$1:$AG$1,0)))</f>
        <v>307929425784417.56</v>
      </c>
      <c r="AH32" s="20">
        <f t="array" ref="AH32">AG32*(1+INDEX(BPCiObIC!$B$2:$AG$43,MATCH($A32,BPCiObIC!$A$2:$A$43,0),MATCH(AH$4,BPCiObIC!$B$1:$AG$1,0)))</f>
        <v>313910093769386</v>
      </c>
    </row>
    <row r="33" spans="1:34" ht="15.75" customHeight="1" x14ac:dyDescent="0.35">
      <c r="A33" s="3" t="s">
        <v>97</v>
      </c>
      <c r="B33" s="3" t="s">
        <v>77</v>
      </c>
      <c r="C33" s="3" t="s">
        <v>98</v>
      </c>
      <c r="D33" s="33">
        <f>SUM(SUMIFS('BIFUBC Output_energy'!G:G,'BIFUBC Output_energy'!A:A,B33,'BIFUBC Output_energy'!B:B,C33),SUMIFS('BIFUBC Output_nonenergy'!E:E,'BIFUBC Output_nonenergy'!A:A,B33,'BIFUBC Output_nonenergy'!B:B,C33))</f>
        <v>0</v>
      </c>
      <c r="E33" s="20">
        <f t="array" ref="E33">D33*(1+INDEX(BPCiObIC!$B$2:$AG$43,MATCH($A33,BPCiObIC!$A$2:$A$43,0),MATCH(E$4,BPCiObIC!$B$1:$AG$1,0)))</f>
        <v>0</v>
      </c>
      <c r="F33" s="20">
        <f t="array" ref="F33">E33*(1+INDEX(BPCiObIC!$B$2:$AG$43,MATCH($A33,BPCiObIC!$A$2:$A$43,0),MATCH(F$4,BPCiObIC!$B$1:$AG$1,0)))</f>
        <v>0</v>
      </c>
      <c r="G33" s="20">
        <f t="array" ref="G33">F33*(1+INDEX(BPCiObIC!$B$2:$AG$43,MATCH($A33,BPCiObIC!$A$2:$A$43,0),MATCH(G$4,BPCiObIC!$B$1:$AG$1,0)))</f>
        <v>0</v>
      </c>
      <c r="H33" s="20">
        <f t="array" ref="H33">G33*(1+INDEX(BPCiObIC!$B$2:$AG$43,MATCH($A33,BPCiObIC!$A$2:$A$43,0),MATCH(H$4,BPCiObIC!$B$1:$AG$1,0)))</f>
        <v>0</v>
      </c>
      <c r="I33" s="20">
        <f t="array" ref="I33">H33*(1+INDEX(BPCiObIC!$B$2:$AG$43,MATCH($A33,BPCiObIC!$A$2:$A$43,0),MATCH(I$4,BPCiObIC!$B$1:$AG$1,0)))</f>
        <v>0</v>
      </c>
      <c r="J33" s="20">
        <f t="array" ref="J33">I33*(1+INDEX(BPCiObIC!$B$2:$AG$43,MATCH($A33,BPCiObIC!$A$2:$A$43,0),MATCH(J$4,BPCiObIC!$B$1:$AG$1,0)))</f>
        <v>0</v>
      </c>
      <c r="K33" s="20">
        <f t="array" ref="K33">J33*(1+INDEX(BPCiObIC!$B$2:$AG$43,MATCH($A33,BPCiObIC!$A$2:$A$43,0),MATCH(K$4,BPCiObIC!$B$1:$AG$1,0)))</f>
        <v>0</v>
      </c>
      <c r="L33" s="20">
        <f t="array" ref="L33">K33*(1+INDEX(BPCiObIC!$B$2:$AG$43,MATCH($A33,BPCiObIC!$A$2:$A$43,0),MATCH(L$4,BPCiObIC!$B$1:$AG$1,0)))</f>
        <v>0</v>
      </c>
      <c r="M33" s="20">
        <f t="array" ref="M33">L33*(1+INDEX(BPCiObIC!$B$2:$AG$43,MATCH($A33,BPCiObIC!$A$2:$A$43,0),MATCH(M$4,BPCiObIC!$B$1:$AG$1,0)))</f>
        <v>0</v>
      </c>
      <c r="N33" s="20">
        <f t="array" ref="N33">M33*(1+INDEX(BPCiObIC!$B$2:$AG$43,MATCH($A33,BPCiObIC!$A$2:$A$43,0),MATCH(N$4,BPCiObIC!$B$1:$AG$1,0)))</f>
        <v>0</v>
      </c>
      <c r="O33" s="20">
        <f t="array" ref="O33">N33*(1+INDEX(BPCiObIC!$B$2:$AG$43,MATCH($A33,BPCiObIC!$A$2:$A$43,0),MATCH(O$4,BPCiObIC!$B$1:$AG$1,0)))</f>
        <v>0</v>
      </c>
      <c r="P33" s="20">
        <f t="array" ref="P33">O33*(1+INDEX(BPCiObIC!$B$2:$AG$43,MATCH($A33,BPCiObIC!$A$2:$A$43,0),MATCH(P$4,BPCiObIC!$B$1:$AG$1,0)))</f>
        <v>0</v>
      </c>
      <c r="Q33" s="20">
        <f t="array" ref="Q33">P33*(1+INDEX(BPCiObIC!$B$2:$AG$43,MATCH($A33,BPCiObIC!$A$2:$A$43,0),MATCH(Q$4,BPCiObIC!$B$1:$AG$1,0)))</f>
        <v>0</v>
      </c>
      <c r="R33" s="20">
        <f t="array" ref="R33">Q33*(1+INDEX(BPCiObIC!$B$2:$AG$43,MATCH($A33,BPCiObIC!$A$2:$A$43,0),MATCH(R$4,BPCiObIC!$B$1:$AG$1,0)))</f>
        <v>0</v>
      </c>
      <c r="S33" s="20">
        <f t="array" ref="S33">R33*(1+INDEX(BPCiObIC!$B$2:$AG$43,MATCH($A33,BPCiObIC!$A$2:$A$43,0),MATCH(S$4,BPCiObIC!$B$1:$AG$1,0)))</f>
        <v>0</v>
      </c>
      <c r="T33" s="20">
        <f t="array" ref="T33">S33*(1+INDEX(BPCiObIC!$B$2:$AG$43,MATCH($A33,BPCiObIC!$A$2:$A$43,0),MATCH(T$4,BPCiObIC!$B$1:$AG$1,0)))</f>
        <v>0</v>
      </c>
      <c r="U33" s="20">
        <f t="array" ref="U33">T33*(1+INDEX(BPCiObIC!$B$2:$AG$43,MATCH($A33,BPCiObIC!$A$2:$A$43,0),MATCH(U$4,BPCiObIC!$B$1:$AG$1,0)))</f>
        <v>0</v>
      </c>
      <c r="V33" s="20">
        <f t="array" ref="V33">U33*(1+INDEX(BPCiObIC!$B$2:$AG$43,MATCH($A33,BPCiObIC!$A$2:$A$43,0),MATCH(V$4,BPCiObIC!$B$1:$AG$1,0)))</f>
        <v>0</v>
      </c>
      <c r="W33" s="20">
        <f t="array" ref="W33">V33*(1+INDEX(BPCiObIC!$B$2:$AG$43,MATCH($A33,BPCiObIC!$A$2:$A$43,0),MATCH(W$4,BPCiObIC!$B$1:$AG$1,0)))</f>
        <v>0</v>
      </c>
      <c r="X33" s="20">
        <f t="array" ref="X33">W33*(1+INDEX(BPCiObIC!$B$2:$AG$43,MATCH($A33,BPCiObIC!$A$2:$A$43,0),MATCH(X$4,BPCiObIC!$B$1:$AG$1,0)))</f>
        <v>0</v>
      </c>
      <c r="Y33" s="20">
        <f t="array" ref="Y33">X33*(1+INDEX(BPCiObIC!$B$2:$AG$43,MATCH($A33,BPCiObIC!$A$2:$A$43,0),MATCH(Y$4,BPCiObIC!$B$1:$AG$1,0)))</f>
        <v>0</v>
      </c>
      <c r="Z33" s="20">
        <f t="array" ref="Z33">Y33*(1+INDEX(BPCiObIC!$B$2:$AG$43,MATCH($A33,BPCiObIC!$A$2:$A$43,0),MATCH(Z$4,BPCiObIC!$B$1:$AG$1,0)))</f>
        <v>0</v>
      </c>
      <c r="AA33" s="20">
        <f t="array" ref="AA33">Z33*(1+INDEX(BPCiObIC!$B$2:$AG$43,MATCH($A33,BPCiObIC!$A$2:$A$43,0),MATCH(AA$4,BPCiObIC!$B$1:$AG$1,0)))</f>
        <v>0</v>
      </c>
      <c r="AB33" s="20">
        <f t="array" ref="AB33">AA33*(1+INDEX(BPCiObIC!$B$2:$AG$43,MATCH($A33,BPCiObIC!$A$2:$A$43,0),MATCH(AB$4,BPCiObIC!$B$1:$AG$1,0)))</f>
        <v>0</v>
      </c>
      <c r="AC33" s="20">
        <f t="array" ref="AC33">AB33*(1+INDEX(BPCiObIC!$B$2:$AG$43,MATCH($A33,BPCiObIC!$A$2:$A$43,0),MATCH(AC$4,BPCiObIC!$B$1:$AG$1,0)))</f>
        <v>0</v>
      </c>
      <c r="AD33" s="20">
        <f t="array" ref="AD33">AC33*(1+INDEX(BPCiObIC!$B$2:$AG$43,MATCH($A33,BPCiObIC!$A$2:$A$43,0),MATCH(AD$4,BPCiObIC!$B$1:$AG$1,0)))</f>
        <v>0</v>
      </c>
      <c r="AE33" s="20">
        <f t="array" ref="AE33">AD33*(1+INDEX(BPCiObIC!$B$2:$AG$43,MATCH($A33,BPCiObIC!$A$2:$A$43,0),MATCH(AE$4,BPCiObIC!$B$1:$AG$1,0)))</f>
        <v>0</v>
      </c>
      <c r="AF33" s="20">
        <f t="array" ref="AF33">AE33*(1+INDEX(BPCiObIC!$B$2:$AG$43,MATCH($A33,BPCiObIC!$A$2:$A$43,0),MATCH(AF$4,BPCiObIC!$B$1:$AG$1,0)))</f>
        <v>0</v>
      </c>
      <c r="AG33" s="20">
        <f t="array" ref="AG33">AF33*(1+INDEX(BPCiObIC!$B$2:$AG$43,MATCH($A33,BPCiObIC!$A$2:$A$43,0),MATCH(AG$4,BPCiObIC!$B$1:$AG$1,0)))</f>
        <v>0</v>
      </c>
      <c r="AH33" s="20">
        <f t="array" ref="AH33">AG33*(1+INDEX(BPCiObIC!$B$2:$AG$43,MATCH($A33,BPCiObIC!$A$2:$A$43,0),MATCH(AH$4,BPCiObIC!$B$1:$AG$1,0)))</f>
        <v>0</v>
      </c>
    </row>
    <row r="34" spans="1:34" ht="15.75" customHeight="1" x14ac:dyDescent="0.35">
      <c r="A34" s="3" t="s">
        <v>99</v>
      </c>
      <c r="B34" s="3" t="s">
        <v>77</v>
      </c>
      <c r="C34" s="3" t="s">
        <v>100</v>
      </c>
      <c r="D34" s="33">
        <f>SUM('Bureau of Stat KBLI'!T4:T6)*$E$1</f>
        <v>1387661291882.9946</v>
      </c>
      <c r="E34" s="20">
        <f t="array" ref="E34">D34*(1+INDEX(BPCiObIC!$B$2:$AG$43,MATCH($A34,BPCiObIC!$A$2:$A$43,0),MATCH(E$4,BPCiObIC!$B$1:$AG$1,0)))</f>
        <v>1449927872289.7825</v>
      </c>
      <c r="F34" s="20">
        <f t="array" ref="F34">E34*(1+INDEX(BPCiObIC!$B$2:$AG$43,MATCH($A34,BPCiObIC!$A$2:$A$43,0),MATCH(F$4,BPCiObIC!$B$1:$AG$1,0)))</f>
        <v>1512194452696.5437</v>
      </c>
      <c r="G34" s="20">
        <f t="array" ref="G34">F34*(1+INDEX(BPCiObIC!$B$2:$AG$43,MATCH($A34,BPCiObIC!$A$2:$A$43,0),MATCH(G$4,BPCiObIC!$B$1:$AG$1,0)))</f>
        <v>1574461033103.3315</v>
      </c>
      <c r="H34" s="20">
        <f t="array" ref="H34">G34*(1+INDEX(BPCiObIC!$B$2:$AG$43,MATCH($A34,BPCiObIC!$A$2:$A$43,0),MATCH(H$4,BPCiObIC!$B$1:$AG$1,0)))</f>
        <v>1636727613510.1196</v>
      </c>
      <c r="I34" s="20">
        <f t="array" ref="I34">H34*(1+INDEX(BPCiObIC!$B$2:$AG$43,MATCH($A34,BPCiObIC!$A$2:$A$43,0),MATCH(I$4,BPCiObIC!$B$1:$AG$1,0)))</f>
        <v>1698994193916.9077</v>
      </c>
      <c r="J34" s="20">
        <f t="array" ref="J34">I34*(1+INDEX(BPCiObIC!$B$2:$AG$43,MATCH($A34,BPCiObIC!$A$2:$A$43,0),MATCH(J$4,BPCiObIC!$B$1:$AG$1,0)))</f>
        <v>1761260774323.6956</v>
      </c>
      <c r="K34" s="20">
        <f t="array" ref="K34">J34*(1+INDEX(BPCiObIC!$B$2:$AG$43,MATCH($A34,BPCiObIC!$A$2:$A$43,0),MATCH(K$4,BPCiObIC!$B$1:$AG$1,0)))</f>
        <v>1823527354730.4836</v>
      </c>
      <c r="L34" s="20">
        <f t="array" ref="L34">K34*(1+INDEX(BPCiObIC!$B$2:$AG$43,MATCH($A34,BPCiObIC!$A$2:$A$43,0),MATCH(L$4,BPCiObIC!$B$1:$AG$1,0)))</f>
        <v>1885793935137.2449</v>
      </c>
      <c r="M34" s="20">
        <f t="array" ref="M34">L34*(1+INDEX(BPCiObIC!$B$2:$AG$43,MATCH($A34,BPCiObIC!$A$2:$A$43,0),MATCH(M$4,BPCiObIC!$B$1:$AG$1,0)))</f>
        <v>1948060515544.0327</v>
      </c>
      <c r="N34" s="20">
        <f t="array" ref="N34">M34*(1+INDEX(BPCiObIC!$B$2:$AG$43,MATCH($A34,BPCiObIC!$A$2:$A$43,0),MATCH(N$4,BPCiObIC!$B$1:$AG$1,0)))</f>
        <v>2010327095950.8208</v>
      </c>
      <c r="O34" s="20">
        <f t="array" ref="O34">N34*(1+INDEX(BPCiObIC!$B$2:$AG$43,MATCH($A34,BPCiObIC!$A$2:$A$43,0),MATCH(O$4,BPCiObIC!$B$1:$AG$1,0)))</f>
        <v>2072593676357.6089</v>
      </c>
      <c r="P34" s="20">
        <f t="array" ref="P34">O34*(1+INDEX(BPCiObIC!$B$2:$AG$43,MATCH($A34,BPCiObIC!$A$2:$A$43,0),MATCH(P$4,BPCiObIC!$B$1:$AG$1,0)))</f>
        <v>2134860256764.3967</v>
      </c>
      <c r="Q34" s="20">
        <f t="array" ref="Q34">P34*(1+INDEX(BPCiObIC!$B$2:$AG$43,MATCH($A34,BPCiObIC!$A$2:$A$43,0),MATCH(Q$4,BPCiObIC!$B$1:$AG$1,0)))</f>
        <v>2197126837171.1846</v>
      </c>
      <c r="R34" s="20">
        <f t="array" ref="R34">Q34*(1+INDEX(BPCiObIC!$B$2:$AG$43,MATCH($A34,BPCiObIC!$A$2:$A$43,0),MATCH(R$4,BPCiObIC!$B$1:$AG$1,0)))</f>
        <v>2259393417577.9458</v>
      </c>
      <c r="S34" s="20">
        <f t="array" ref="S34">R34*(1+INDEX(BPCiObIC!$B$2:$AG$43,MATCH($A34,BPCiObIC!$A$2:$A$43,0),MATCH(S$4,BPCiObIC!$B$1:$AG$1,0)))</f>
        <v>2321659997984.7339</v>
      </c>
      <c r="T34" s="20">
        <f t="array" ref="T34">S34*(1+INDEX(BPCiObIC!$B$2:$AG$43,MATCH($A34,BPCiObIC!$A$2:$A$43,0),MATCH(T$4,BPCiObIC!$B$1:$AG$1,0)))</f>
        <v>2383926578391.522</v>
      </c>
      <c r="U34" s="20">
        <f t="array" ref="U34">T34*(1+INDEX(BPCiObIC!$B$2:$AG$43,MATCH($A34,BPCiObIC!$A$2:$A$43,0),MATCH(U$4,BPCiObIC!$B$1:$AG$1,0)))</f>
        <v>2446193158798.3101</v>
      </c>
      <c r="V34" s="20">
        <f t="array" ref="V34">U34*(1+INDEX(BPCiObIC!$B$2:$AG$43,MATCH($A34,BPCiObIC!$A$2:$A$43,0),MATCH(V$4,BPCiObIC!$B$1:$AG$1,0)))</f>
        <v>2508459739205.0981</v>
      </c>
      <c r="W34" s="20">
        <f t="array" ref="W34">V34*(1+INDEX(BPCiObIC!$B$2:$AG$43,MATCH($A34,BPCiObIC!$A$2:$A$43,0),MATCH(W$4,BPCiObIC!$B$1:$AG$1,0)))</f>
        <v>2570726319611.8862</v>
      </c>
      <c r="X34" s="20">
        <f t="array" ref="X34">W34*(1+INDEX(BPCiObIC!$B$2:$AG$43,MATCH($A34,BPCiObIC!$A$2:$A$43,0),MATCH(X$4,BPCiObIC!$B$1:$AG$1,0)))</f>
        <v>2632992900018.647</v>
      </c>
      <c r="Y34" s="20">
        <f t="array" ref="Y34">X34*(1+INDEX(BPCiObIC!$B$2:$AG$43,MATCH($A34,BPCiObIC!$A$2:$A$43,0),MATCH(Y$4,BPCiObIC!$B$1:$AG$1,0)))</f>
        <v>2695259480425.4351</v>
      </c>
      <c r="Z34" s="20">
        <f t="array" ref="Z34">Y34*(1+INDEX(BPCiObIC!$B$2:$AG$43,MATCH($A34,BPCiObIC!$A$2:$A$43,0),MATCH(Z$4,BPCiObIC!$B$1:$AG$1,0)))</f>
        <v>2757526060832.2231</v>
      </c>
      <c r="AA34" s="20">
        <f t="array" ref="AA34">Z34*(1+INDEX(BPCiObIC!$B$2:$AG$43,MATCH($A34,BPCiObIC!$A$2:$A$43,0),MATCH(AA$4,BPCiObIC!$B$1:$AG$1,0)))</f>
        <v>2819792641239.0107</v>
      </c>
      <c r="AB34" s="20">
        <f t="array" ref="AB34">AA34*(1+INDEX(BPCiObIC!$B$2:$AG$43,MATCH($A34,BPCiObIC!$A$2:$A$43,0),MATCH(AB$4,BPCiObIC!$B$1:$AG$1,0)))</f>
        <v>2882059221645.7988</v>
      </c>
      <c r="AC34" s="20">
        <f t="array" ref="AC34">AB34*(1+INDEX(BPCiObIC!$B$2:$AG$43,MATCH($A34,BPCiObIC!$A$2:$A$43,0),MATCH(AC$4,BPCiObIC!$B$1:$AG$1,0)))</f>
        <v>2944325802052.5869</v>
      </c>
      <c r="AD34" s="20">
        <f t="array" ref="AD34">AC34*(1+INDEX(BPCiObIC!$B$2:$AG$43,MATCH($A34,BPCiObIC!$A$2:$A$43,0),MATCH(AD$4,BPCiObIC!$B$1:$AG$1,0)))</f>
        <v>3006592382459.3481</v>
      </c>
      <c r="AE34" s="20">
        <f t="array" ref="AE34">AD34*(1+INDEX(BPCiObIC!$B$2:$AG$43,MATCH($A34,BPCiObIC!$A$2:$A$43,0),MATCH(AE$4,BPCiObIC!$B$1:$AG$1,0)))</f>
        <v>3068858962866.1362</v>
      </c>
      <c r="AF34" s="20">
        <f t="array" ref="AF34">AE34*(1+INDEX(BPCiObIC!$B$2:$AG$43,MATCH($A34,BPCiObIC!$A$2:$A$43,0),MATCH(AF$4,BPCiObIC!$B$1:$AG$1,0)))</f>
        <v>3131125543272.9243</v>
      </c>
      <c r="AG34" s="20">
        <f t="array" ref="AG34">AF34*(1+INDEX(BPCiObIC!$B$2:$AG$43,MATCH($A34,BPCiObIC!$A$2:$A$43,0),MATCH(AG$4,BPCiObIC!$B$1:$AG$1,0)))</f>
        <v>3193392123679.7124</v>
      </c>
      <c r="AH34" s="20">
        <f t="array" ref="AH34">AG34*(1+INDEX(BPCiObIC!$B$2:$AG$43,MATCH($A34,BPCiObIC!$A$2:$A$43,0),MATCH(AH$4,BPCiObIC!$B$1:$AG$1,0)))</f>
        <v>3255658704086.5005</v>
      </c>
    </row>
    <row r="35" spans="1:34" ht="15.75" customHeight="1" x14ac:dyDescent="0.35">
      <c r="A35" s="3" t="s">
        <v>101</v>
      </c>
      <c r="B35" s="3" t="s">
        <v>77</v>
      </c>
      <c r="C35" s="3" t="s">
        <v>41</v>
      </c>
      <c r="D35" s="33">
        <f>SUM('Bureau of Stat KBLI'!T7:T9)*$E$1</f>
        <v>6976699269809.9424</v>
      </c>
      <c r="E35" s="20">
        <f t="array" ref="E35">D35*(1+INDEX(BPCiObIC!$B$2:$AG$43,MATCH($A35,BPCiObIC!$A$2:$A$43,0),MATCH(E$4,BPCiObIC!$B$1:$AG$1,0)))</f>
        <v>7282433960648.9033</v>
      </c>
      <c r="F35" s="20">
        <f t="array" ref="F35">E35*(1+INDEX(BPCiObIC!$B$2:$AG$43,MATCH($A35,BPCiObIC!$A$2:$A$43,0),MATCH(F$4,BPCiObIC!$B$1:$AG$1,0)))</f>
        <v>7588168651487.9707</v>
      </c>
      <c r="G35" s="20">
        <f t="array" ref="G35">F35*(1+INDEX(BPCiObIC!$B$2:$AG$43,MATCH($A35,BPCiObIC!$A$2:$A$43,0),MATCH(G$4,BPCiObIC!$B$1:$AG$1,0)))</f>
        <v>7893903342327.0381</v>
      </c>
      <c r="H35" s="20">
        <f t="array" ref="H35">G35*(1+INDEX(BPCiObIC!$B$2:$AG$43,MATCH($A35,BPCiObIC!$A$2:$A$43,0),MATCH(H$4,BPCiObIC!$B$1:$AG$1,0)))</f>
        <v>8199638033165.999</v>
      </c>
      <c r="I35" s="20">
        <f t="array" ref="I35">H35*(1+INDEX(BPCiObIC!$B$2:$AG$43,MATCH($A35,BPCiObIC!$A$2:$A$43,0),MATCH(I$4,BPCiObIC!$B$1:$AG$1,0)))</f>
        <v>8505372724005.0664</v>
      </c>
      <c r="J35" s="20">
        <f t="array" ref="J35">I35*(1+INDEX(BPCiObIC!$B$2:$AG$43,MATCH($A35,BPCiObIC!$A$2:$A$43,0),MATCH(J$4,BPCiObIC!$B$1:$AG$1,0)))</f>
        <v>8811107414844.1348</v>
      </c>
      <c r="K35" s="20">
        <f t="array" ref="K35">J35*(1+INDEX(BPCiObIC!$B$2:$AG$43,MATCH($A35,BPCiObIC!$A$2:$A$43,0),MATCH(K$4,BPCiObIC!$B$1:$AG$1,0)))</f>
        <v>9116842105683.2012</v>
      </c>
      <c r="L35" s="20">
        <f t="array" ref="L35">K35*(1+INDEX(BPCiObIC!$B$2:$AG$43,MATCH($A35,BPCiObIC!$A$2:$A$43,0),MATCH(L$4,BPCiObIC!$B$1:$AG$1,0)))</f>
        <v>9422576796522.1621</v>
      </c>
      <c r="M35" s="20">
        <f t="array" ref="M35">L35*(1+INDEX(BPCiObIC!$B$2:$AG$43,MATCH($A35,BPCiObIC!$A$2:$A$43,0),MATCH(M$4,BPCiObIC!$B$1:$AG$1,0)))</f>
        <v>9728311487361.2305</v>
      </c>
      <c r="N35" s="20">
        <f t="array" ref="N35">M35*(1+INDEX(BPCiObIC!$B$2:$AG$43,MATCH($A35,BPCiObIC!$A$2:$A$43,0),MATCH(N$4,BPCiObIC!$B$1:$AG$1,0)))</f>
        <v>10034046178200.297</v>
      </c>
      <c r="O35" s="20">
        <f t="array" ref="O35">N35*(1+INDEX(BPCiObIC!$B$2:$AG$43,MATCH($A35,BPCiObIC!$A$2:$A$43,0),MATCH(O$4,BPCiObIC!$B$1:$AG$1,0)))</f>
        <v>10339780869039.365</v>
      </c>
      <c r="P35" s="20">
        <f t="array" ref="P35">O35*(1+INDEX(BPCiObIC!$B$2:$AG$43,MATCH($A35,BPCiObIC!$A$2:$A$43,0),MATCH(P$4,BPCiObIC!$B$1:$AG$1,0)))</f>
        <v>10645515559878.326</v>
      </c>
      <c r="Q35" s="20">
        <f t="array" ref="Q35">P35*(1+INDEX(BPCiObIC!$B$2:$AG$43,MATCH($A35,BPCiObIC!$A$2:$A$43,0),MATCH(Q$4,BPCiObIC!$B$1:$AG$1,0)))</f>
        <v>10951250250717.393</v>
      </c>
      <c r="R35" s="20">
        <f t="array" ref="R35">Q35*(1+INDEX(BPCiObIC!$B$2:$AG$43,MATCH($A35,BPCiObIC!$A$2:$A$43,0),MATCH(R$4,BPCiObIC!$B$1:$AG$1,0)))</f>
        <v>11256984941556.459</v>
      </c>
      <c r="S35" s="20">
        <f t="array" ref="S35">R35*(1+INDEX(BPCiObIC!$B$2:$AG$43,MATCH($A35,BPCiObIC!$A$2:$A$43,0),MATCH(S$4,BPCiObIC!$B$1:$AG$1,0)))</f>
        <v>11562719632395.42</v>
      </c>
      <c r="T35" s="20">
        <f t="array" ref="T35">S35*(1+INDEX(BPCiObIC!$B$2:$AG$43,MATCH($A35,BPCiObIC!$A$2:$A$43,0),MATCH(T$4,BPCiObIC!$B$1:$AG$1,0)))</f>
        <v>11868454323234.488</v>
      </c>
      <c r="U35" s="20">
        <f t="array" ref="U35">T35*(1+INDEX(BPCiObIC!$B$2:$AG$43,MATCH($A35,BPCiObIC!$A$2:$A$43,0),MATCH(U$4,BPCiObIC!$B$1:$AG$1,0)))</f>
        <v>12174189014073.557</v>
      </c>
      <c r="V35" s="20">
        <f t="array" ref="V35">U35*(1+INDEX(BPCiObIC!$B$2:$AG$43,MATCH($A35,BPCiObIC!$A$2:$A$43,0),MATCH(V$4,BPCiObIC!$B$1:$AG$1,0)))</f>
        <v>12479923704912.625</v>
      </c>
      <c r="W35" s="20">
        <f t="array" ref="W35">V35*(1+INDEX(BPCiObIC!$B$2:$AG$43,MATCH($A35,BPCiObIC!$A$2:$A$43,0),MATCH(W$4,BPCiObIC!$B$1:$AG$1,0)))</f>
        <v>12785658395751.586</v>
      </c>
      <c r="X35" s="20">
        <f t="array" ref="X35">W35*(1+INDEX(BPCiObIC!$B$2:$AG$43,MATCH($A35,BPCiObIC!$A$2:$A$43,0),MATCH(X$4,BPCiObIC!$B$1:$AG$1,0)))</f>
        <v>13091393086590.654</v>
      </c>
      <c r="Y35" s="20">
        <f t="array" ref="Y35">X35*(1+INDEX(BPCiObIC!$B$2:$AG$43,MATCH($A35,BPCiObIC!$A$2:$A$43,0),MATCH(Y$4,BPCiObIC!$B$1:$AG$1,0)))</f>
        <v>13397127777429.723</v>
      </c>
      <c r="Z35" s="20">
        <f t="array" ref="Z35">Y35*(1+INDEX(BPCiObIC!$B$2:$AG$43,MATCH($A35,BPCiObIC!$A$2:$A$43,0),MATCH(Z$4,BPCiObIC!$B$1:$AG$1,0)))</f>
        <v>13702862468268.789</v>
      </c>
      <c r="AA35" s="20">
        <f t="array" ref="AA35">Z35*(1+INDEX(BPCiObIC!$B$2:$AG$43,MATCH($A35,BPCiObIC!$A$2:$A$43,0),MATCH(AA$4,BPCiObIC!$B$1:$AG$1,0)))</f>
        <v>14008597159107.75</v>
      </c>
      <c r="AB35" s="20">
        <f t="array" ref="AB35">AA35*(1+INDEX(BPCiObIC!$B$2:$AG$43,MATCH($A35,BPCiObIC!$A$2:$A$43,0),MATCH(AB$4,BPCiObIC!$B$1:$AG$1,0)))</f>
        <v>14314331849946.816</v>
      </c>
      <c r="AC35" s="20">
        <f t="array" ref="AC35">AB35*(1+INDEX(BPCiObIC!$B$2:$AG$43,MATCH($A35,BPCiObIC!$A$2:$A$43,0),MATCH(AC$4,BPCiObIC!$B$1:$AG$1,0)))</f>
        <v>14620066540785.885</v>
      </c>
      <c r="AD35" s="20">
        <f t="array" ref="AD35">AC35*(1+INDEX(BPCiObIC!$B$2:$AG$43,MATCH($A35,BPCiObIC!$A$2:$A$43,0),MATCH(AD$4,BPCiObIC!$B$1:$AG$1,0)))</f>
        <v>14925801231624.951</v>
      </c>
      <c r="AE35" s="20">
        <f t="array" ref="AE35">AD35*(1+INDEX(BPCiObIC!$B$2:$AG$43,MATCH($A35,BPCiObIC!$A$2:$A$43,0),MATCH(AE$4,BPCiObIC!$B$1:$AG$1,0)))</f>
        <v>15231535922463.912</v>
      </c>
      <c r="AF35" s="20">
        <f t="array" ref="AF35">AE35*(1+INDEX(BPCiObIC!$B$2:$AG$43,MATCH($A35,BPCiObIC!$A$2:$A$43,0),MATCH(AF$4,BPCiObIC!$B$1:$AG$1,0)))</f>
        <v>15537270613302.979</v>
      </c>
      <c r="AG35" s="20">
        <f t="array" ref="AG35">AF35*(1+INDEX(BPCiObIC!$B$2:$AG$43,MATCH($A35,BPCiObIC!$A$2:$A$43,0),MATCH(AG$4,BPCiObIC!$B$1:$AG$1,0)))</f>
        <v>15843005304142.045</v>
      </c>
      <c r="AH35" s="20">
        <f t="array" ref="AH35">AG35*(1+INDEX(BPCiObIC!$B$2:$AG$43,MATCH($A35,BPCiObIC!$A$2:$A$43,0),MATCH(AH$4,BPCiObIC!$B$1:$AG$1,0)))</f>
        <v>16148739994981.004</v>
      </c>
    </row>
    <row r="36" spans="1:34" ht="15.75" customHeight="1" x14ac:dyDescent="0.35">
      <c r="A36" s="3" t="s">
        <v>102</v>
      </c>
      <c r="B36" s="3" t="s">
        <v>77</v>
      </c>
      <c r="C36" s="3" t="s">
        <v>45</v>
      </c>
      <c r="D36" s="33">
        <f>'Bureau of Stat KBLI'!T10*$E$1</f>
        <v>107217703397.511</v>
      </c>
      <c r="E36" s="20">
        <f t="array" ref="E36">D36*(1+INDEX(BPCiObIC!$B$2:$AG$43,MATCH($A36,BPCiObIC!$A$2:$A$43,0),MATCH(E$4,BPCiObIC!$B$1:$AG$1,0)))</f>
        <v>112033094603.5143</v>
      </c>
      <c r="F36" s="20">
        <f t="array" ref="F36">E36*(1+INDEX(BPCiObIC!$B$2:$AG$43,MATCH($A36,BPCiObIC!$A$2:$A$43,0),MATCH(F$4,BPCiObIC!$B$1:$AG$1,0)))</f>
        <v>116848485809.51628</v>
      </c>
      <c r="G36" s="20">
        <f t="array" ref="G36">F36*(1+INDEX(BPCiObIC!$B$2:$AG$43,MATCH($A36,BPCiObIC!$A$2:$A$43,0),MATCH(G$4,BPCiObIC!$B$1:$AG$1,0)))</f>
        <v>121663877015.51956</v>
      </c>
      <c r="H36" s="20">
        <f t="array" ref="H36">G36*(1+INDEX(BPCiObIC!$B$2:$AG$43,MATCH($A36,BPCiObIC!$A$2:$A$43,0),MATCH(H$4,BPCiObIC!$B$1:$AG$1,0)))</f>
        <v>126479268221.52153</v>
      </c>
      <c r="I36" s="20">
        <f t="array" ref="I36">H36*(1+INDEX(BPCiObIC!$B$2:$AG$43,MATCH($A36,BPCiObIC!$A$2:$A$43,0),MATCH(I$4,BPCiObIC!$B$1:$AG$1,0)))</f>
        <v>131294659427.52481</v>
      </c>
      <c r="J36" s="20">
        <f t="array" ref="J36">I36*(1+INDEX(BPCiObIC!$B$2:$AG$43,MATCH($A36,BPCiObIC!$A$2:$A$43,0),MATCH(J$4,BPCiObIC!$B$1:$AG$1,0)))</f>
        <v>136110050633.52681</v>
      </c>
      <c r="K36" s="20">
        <f t="array" ref="K36">J36*(1+INDEX(BPCiObIC!$B$2:$AG$43,MATCH($A36,BPCiObIC!$A$2:$A$43,0),MATCH(K$4,BPCiObIC!$B$1:$AG$1,0)))</f>
        <v>140925441839.53009</v>
      </c>
      <c r="L36" s="20">
        <f t="array" ref="L36">K36*(1+INDEX(BPCiObIC!$B$2:$AG$43,MATCH($A36,BPCiObIC!$A$2:$A$43,0),MATCH(L$4,BPCiObIC!$B$1:$AG$1,0)))</f>
        <v>145740833045.53207</v>
      </c>
      <c r="M36" s="20">
        <f t="array" ref="M36">L36*(1+INDEX(BPCiObIC!$B$2:$AG$43,MATCH($A36,BPCiObIC!$A$2:$A$43,0),MATCH(M$4,BPCiObIC!$B$1:$AG$1,0)))</f>
        <v>150556224251.53537</v>
      </c>
      <c r="N36" s="20">
        <f t="array" ref="N36">M36*(1+INDEX(BPCiObIC!$B$2:$AG$43,MATCH($A36,BPCiObIC!$A$2:$A$43,0),MATCH(N$4,BPCiObIC!$B$1:$AG$1,0)))</f>
        <v>155371615457.53735</v>
      </c>
      <c r="O36" s="20">
        <f t="array" ref="O36">N36*(1+INDEX(BPCiObIC!$B$2:$AG$43,MATCH($A36,BPCiObIC!$A$2:$A$43,0),MATCH(O$4,BPCiObIC!$B$1:$AG$1,0)))</f>
        <v>160187006663.54062</v>
      </c>
      <c r="P36" s="20">
        <f t="array" ref="P36">O36*(1+INDEX(BPCiObIC!$B$2:$AG$43,MATCH($A36,BPCiObIC!$A$2:$A$43,0),MATCH(P$4,BPCiObIC!$B$1:$AG$1,0)))</f>
        <v>165002397869.54257</v>
      </c>
      <c r="Q36" s="20">
        <f t="array" ref="Q36">P36*(1+INDEX(BPCiObIC!$B$2:$AG$43,MATCH($A36,BPCiObIC!$A$2:$A$43,0),MATCH(Q$4,BPCiObIC!$B$1:$AG$1,0)))</f>
        <v>169817789075.54587</v>
      </c>
      <c r="R36" s="20">
        <f t="array" ref="R36">Q36*(1+INDEX(BPCiObIC!$B$2:$AG$43,MATCH($A36,BPCiObIC!$A$2:$A$43,0),MATCH(R$4,BPCiObIC!$B$1:$AG$1,0)))</f>
        <v>174633180281.54785</v>
      </c>
      <c r="S36" s="20">
        <f t="array" ref="S36">R36*(1+INDEX(BPCiObIC!$B$2:$AG$43,MATCH($A36,BPCiObIC!$A$2:$A$43,0),MATCH(S$4,BPCiObIC!$B$1:$AG$1,0)))</f>
        <v>179448571487.55112</v>
      </c>
      <c r="T36" s="20">
        <f t="array" ref="T36">S36*(1+INDEX(BPCiObIC!$B$2:$AG$43,MATCH($A36,BPCiObIC!$A$2:$A$43,0),MATCH(T$4,BPCiObIC!$B$1:$AG$1,0)))</f>
        <v>184263962693.55307</v>
      </c>
      <c r="U36" s="20">
        <f t="array" ref="U36">T36*(1+INDEX(BPCiObIC!$B$2:$AG$43,MATCH($A36,BPCiObIC!$A$2:$A$43,0),MATCH(U$4,BPCiObIC!$B$1:$AG$1,0)))</f>
        <v>189079353899.55637</v>
      </c>
      <c r="V36" s="20">
        <f t="array" ref="V36">U36*(1+INDEX(BPCiObIC!$B$2:$AG$43,MATCH($A36,BPCiObIC!$A$2:$A$43,0),MATCH(V$4,BPCiObIC!$B$1:$AG$1,0)))</f>
        <v>193894745105.55835</v>
      </c>
      <c r="W36" s="20">
        <f t="array" ref="W36">V36*(1+INDEX(BPCiObIC!$B$2:$AG$43,MATCH($A36,BPCiObIC!$A$2:$A$43,0),MATCH(W$4,BPCiObIC!$B$1:$AG$1,0)))</f>
        <v>198710136311.56165</v>
      </c>
      <c r="X36" s="20">
        <f t="array" ref="X36">W36*(1+INDEX(BPCiObIC!$B$2:$AG$43,MATCH($A36,BPCiObIC!$A$2:$A$43,0),MATCH(X$4,BPCiObIC!$B$1:$AG$1,0)))</f>
        <v>203525527517.56363</v>
      </c>
      <c r="Y36" s="20">
        <f t="array" ref="Y36">X36*(1+INDEX(BPCiObIC!$B$2:$AG$43,MATCH($A36,BPCiObIC!$A$2:$A$43,0),MATCH(Y$4,BPCiObIC!$B$1:$AG$1,0)))</f>
        <v>208340918723.56689</v>
      </c>
      <c r="Z36" s="20">
        <f t="array" ref="Z36">Y36*(1+INDEX(BPCiObIC!$B$2:$AG$43,MATCH($A36,BPCiObIC!$A$2:$A$43,0),MATCH(Z$4,BPCiObIC!$B$1:$AG$1,0)))</f>
        <v>213156309929.56888</v>
      </c>
      <c r="AA36" s="20">
        <f t="array" ref="AA36">Z36*(1+INDEX(BPCiObIC!$B$2:$AG$43,MATCH($A36,BPCiObIC!$A$2:$A$43,0),MATCH(AA$4,BPCiObIC!$B$1:$AG$1,0)))</f>
        <v>217971701135.57217</v>
      </c>
      <c r="AB36" s="20">
        <f t="array" ref="AB36">AA36*(1+INDEX(BPCiObIC!$B$2:$AG$43,MATCH($A36,BPCiObIC!$A$2:$A$43,0),MATCH(AB$4,BPCiObIC!$B$1:$AG$1,0)))</f>
        <v>222787092341.57416</v>
      </c>
      <c r="AC36" s="20">
        <f t="array" ref="AC36">AB36*(1+INDEX(BPCiObIC!$B$2:$AG$43,MATCH($A36,BPCiObIC!$A$2:$A$43,0),MATCH(AC$4,BPCiObIC!$B$1:$AG$1,0)))</f>
        <v>227602483547.57745</v>
      </c>
      <c r="AD36" s="20">
        <f t="array" ref="AD36">AC36*(1+INDEX(BPCiObIC!$B$2:$AG$43,MATCH($A36,BPCiObIC!$A$2:$A$43,0),MATCH(AD$4,BPCiObIC!$B$1:$AG$1,0)))</f>
        <v>232417874753.57944</v>
      </c>
      <c r="AE36" s="20">
        <f t="array" ref="AE36">AD36*(1+INDEX(BPCiObIC!$B$2:$AG$43,MATCH($A36,BPCiObIC!$A$2:$A$43,0),MATCH(AE$4,BPCiObIC!$B$1:$AG$1,0)))</f>
        <v>237233265959.5827</v>
      </c>
      <c r="AF36" s="20">
        <f t="array" ref="AF36">AE36*(1+INDEX(BPCiObIC!$B$2:$AG$43,MATCH($A36,BPCiObIC!$A$2:$A$43,0),MATCH(AF$4,BPCiObIC!$B$1:$AG$1,0)))</f>
        <v>242048657165.58466</v>
      </c>
      <c r="AG36" s="20">
        <f t="array" ref="AG36">AF36*(1+INDEX(BPCiObIC!$B$2:$AG$43,MATCH($A36,BPCiObIC!$A$2:$A$43,0),MATCH(AG$4,BPCiObIC!$B$1:$AG$1,0)))</f>
        <v>246864048371.58664</v>
      </c>
      <c r="AH36" s="20">
        <f t="array" ref="AH36">AG36*(1+INDEX(BPCiObIC!$B$2:$AG$43,MATCH($A36,BPCiObIC!$A$2:$A$43,0),MATCH(AH$4,BPCiObIC!$B$1:$AG$1,0)))</f>
        <v>251679439577.58994</v>
      </c>
    </row>
    <row r="37" spans="1:34" ht="15.75" customHeight="1" x14ac:dyDescent="0.35">
      <c r="A37" s="3" t="s">
        <v>103</v>
      </c>
      <c r="B37" s="3" t="s">
        <v>77</v>
      </c>
      <c r="C37" s="3" t="s">
        <v>47</v>
      </c>
      <c r="D37" s="33">
        <f>SUM('Bureau of Stat KBLI'!T11:T12)*$E$1</f>
        <v>1946192838331.9832</v>
      </c>
      <c r="E37" s="20">
        <f t="array" ref="E37">D37*(1+INDEX(BPCiObIC!$B$2:$AG$43,MATCH($A37,BPCiObIC!$A$2:$A$43,0),MATCH(E$4,BPCiObIC!$B$1:$AG$1,0)))</f>
        <v>2034575191102.0325</v>
      </c>
      <c r="F37" s="20">
        <f t="array" ref="F37">E37*(1+INDEX(BPCiObIC!$B$2:$AG$43,MATCH($A37,BPCiObIC!$A$2:$A$43,0),MATCH(F$4,BPCiObIC!$B$1:$AG$1,0)))</f>
        <v>2122957543872.1111</v>
      </c>
      <c r="G37" s="20">
        <f t="array" ref="G37">F37*(1+INDEX(BPCiObIC!$B$2:$AG$43,MATCH($A37,BPCiObIC!$A$2:$A$43,0),MATCH(G$4,BPCiObIC!$B$1:$AG$1,0)))</f>
        <v>2211339896642.1602</v>
      </c>
      <c r="H37" s="20">
        <f t="array" ref="H37">G37*(1+INDEX(BPCiObIC!$B$2:$AG$43,MATCH($A37,BPCiObIC!$A$2:$A$43,0),MATCH(H$4,BPCiObIC!$B$1:$AG$1,0)))</f>
        <v>2299722249412.2095</v>
      </c>
      <c r="I37" s="20">
        <f t="array" ref="I37">H37*(1+INDEX(BPCiObIC!$B$2:$AG$43,MATCH($A37,BPCiObIC!$A$2:$A$43,0),MATCH(I$4,BPCiObIC!$B$1:$AG$1,0)))</f>
        <v>2388104602182.2881</v>
      </c>
      <c r="J37" s="20">
        <f t="array" ref="J37">I37*(1+INDEX(BPCiObIC!$B$2:$AG$43,MATCH($A37,BPCiObIC!$A$2:$A$43,0),MATCH(J$4,BPCiObIC!$B$1:$AG$1,0)))</f>
        <v>2476486954952.3374</v>
      </c>
      <c r="K37" s="20">
        <f t="array" ref="K37">J37*(1+INDEX(BPCiObIC!$B$2:$AG$43,MATCH($A37,BPCiObIC!$A$2:$A$43,0),MATCH(K$4,BPCiObIC!$B$1:$AG$1,0)))</f>
        <v>2564869307722.3867</v>
      </c>
      <c r="L37" s="20">
        <f t="array" ref="L37">K37*(1+INDEX(BPCiObIC!$B$2:$AG$43,MATCH($A37,BPCiObIC!$A$2:$A$43,0),MATCH(L$4,BPCiObIC!$B$1:$AG$1,0)))</f>
        <v>2653251660492.4355</v>
      </c>
      <c r="M37" s="20">
        <f t="array" ref="M37">L37*(1+INDEX(BPCiObIC!$B$2:$AG$43,MATCH($A37,BPCiObIC!$A$2:$A$43,0),MATCH(M$4,BPCiObIC!$B$1:$AG$1,0)))</f>
        <v>2741634013262.5142</v>
      </c>
      <c r="N37" s="20">
        <f t="array" ref="N37">M37*(1+INDEX(BPCiObIC!$B$2:$AG$43,MATCH($A37,BPCiObIC!$A$2:$A$43,0),MATCH(N$4,BPCiObIC!$B$1:$AG$1,0)))</f>
        <v>2830016366032.5635</v>
      </c>
      <c r="O37" s="20">
        <f t="array" ref="O37">N37*(1+INDEX(BPCiObIC!$B$2:$AG$43,MATCH($A37,BPCiObIC!$A$2:$A$43,0),MATCH(O$4,BPCiObIC!$B$1:$AG$1,0)))</f>
        <v>2918398718802.6128</v>
      </c>
      <c r="P37" s="20">
        <f t="array" ref="P37">O37*(1+INDEX(BPCiObIC!$B$2:$AG$43,MATCH($A37,BPCiObIC!$A$2:$A$43,0),MATCH(P$4,BPCiObIC!$B$1:$AG$1,0)))</f>
        <v>3006781071572.6914</v>
      </c>
      <c r="Q37" s="20">
        <f t="array" ref="Q37">P37*(1+INDEX(BPCiObIC!$B$2:$AG$43,MATCH($A37,BPCiObIC!$A$2:$A$43,0),MATCH(Q$4,BPCiObIC!$B$1:$AG$1,0)))</f>
        <v>3095163424342.7407</v>
      </c>
      <c r="R37" s="20">
        <f t="array" ref="R37">Q37*(1+INDEX(BPCiObIC!$B$2:$AG$43,MATCH($A37,BPCiObIC!$A$2:$A$43,0),MATCH(R$4,BPCiObIC!$B$1:$AG$1,0)))</f>
        <v>3183545777112.79</v>
      </c>
      <c r="S37" s="20">
        <f t="array" ref="S37">R37*(1+INDEX(BPCiObIC!$B$2:$AG$43,MATCH($A37,BPCiObIC!$A$2:$A$43,0),MATCH(S$4,BPCiObIC!$B$1:$AG$1,0)))</f>
        <v>3271928129882.8687</v>
      </c>
      <c r="T37" s="20">
        <f t="array" ref="T37">S37*(1+INDEX(BPCiObIC!$B$2:$AG$43,MATCH($A37,BPCiObIC!$A$2:$A$43,0),MATCH(T$4,BPCiObIC!$B$1:$AG$1,0)))</f>
        <v>3360310482652.918</v>
      </c>
      <c r="U37" s="20">
        <f t="array" ref="U37">T37*(1+INDEX(BPCiObIC!$B$2:$AG$43,MATCH($A37,BPCiObIC!$A$2:$A$43,0),MATCH(U$4,BPCiObIC!$B$1:$AG$1,0)))</f>
        <v>3448692835422.9668</v>
      </c>
      <c r="V37" s="20">
        <f t="array" ref="V37">U37*(1+INDEX(BPCiObIC!$B$2:$AG$43,MATCH($A37,BPCiObIC!$A$2:$A$43,0),MATCH(V$4,BPCiObIC!$B$1:$AG$1,0)))</f>
        <v>3537075188193.0449</v>
      </c>
      <c r="W37" s="20">
        <f t="array" ref="W37">V37*(1+INDEX(BPCiObIC!$B$2:$AG$43,MATCH($A37,BPCiObIC!$A$2:$A$43,0),MATCH(W$4,BPCiObIC!$B$1:$AG$1,0)))</f>
        <v>3625457540963.0938</v>
      </c>
      <c r="X37" s="20">
        <f t="array" ref="X37">W37*(1+INDEX(BPCiObIC!$B$2:$AG$43,MATCH($A37,BPCiObIC!$A$2:$A$43,0),MATCH(X$4,BPCiObIC!$B$1:$AG$1,0)))</f>
        <v>3713839893733.1431</v>
      </c>
      <c r="Y37" s="20">
        <f t="array" ref="Y37">X37*(1+INDEX(BPCiObIC!$B$2:$AG$43,MATCH($A37,BPCiObIC!$A$2:$A$43,0),MATCH(Y$4,BPCiObIC!$B$1:$AG$1,0)))</f>
        <v>3802222246503.2217</v>
      </c>
      <c r="Z37" s="20">
        <f t="array" ref="Z37">Y37*(1+INDEX(BPCiObIC!$B$2:$AG$43,MATCH($A37,BPCiObIC!$A$2:$A$43,0),MATCH(Z$4,BPCiObIC!$B$1:$AG$1,0)))</f>
        <v>3890604599273.271</v>
      </c>
      <c r="AA37" s="20">
        <f t="array" ref="AA37">Z37*(1+INDEX(BPCiObIC!$B$2:$AG$43,MATCH($A37,BPCiObIC!$A$2:$A$43,0),MATCH(AA$4,BPCiObIC!$B$1:$AG$1,0)))</f>
        <v>3978986952043.3198</v>
      </c>
      <c r="AB37" s="20">
        <f t="array" ref="AB37">AA37*(1+INDEX(BPCiObIC!$B$2:$AG$43,MATCH($A37,BPCiObIC!$A$2:$A$43,0),MATCH(AB$4,BPCiObIC!$B$1:$AG$1,0)))</f>
        <v>4067369304813.3984</v>
      </c>
      <c r="AC37" s="20">
        <f t="array" ref="AC37">AB37*(1+INDEX(BPCiObIC!$B$2:$AG$43,MATCH($A37,BPCiObIC!$A$2:$A$43,0),MATCH(AC$4,BPCiObIC!$B$1:$AG$1,0)))</f>
        <v>4155751657583.4473</v>
      </c>
      <c r="AD37" s="20">
        <f t="array" ref="AD37">AC37*(1+INDEX(BPCiObIC!$B$2:$AG$43,MATCH($A37,BPCiObIC!$A$2:$A$43,0),MATCH(AD$4,BPCiObIC!$B$1:$AG$1,0)))</f>
        <v>4244134010353.4966</v>
      </c>
      <c r="AE37" s="20">
        <f t="array" ref="AE37">AD37*(1+INDEX(BPCiObIC!$B$2:$AG$43,MATCH($A37,BPCiObIC!$A$2:$A$43,0),MATCH(AE$4,BPCiObIC!$B$1:$AG$1,0)))</f>
        <v>4332516363123.5747</v>
      </c>
      <c r="AF37" s="20">
        <f t="array" ref="AF37">AE37*(1+INDEX(BPCiObIC!$B$2:$AG$43,MATCH($A37,BPCiObIC!$A$2:$A$43,0),MATCH(AF$4,BPCiObIC!$B$1:$AG$1,0)))</f>
        <v>4420898715893.624</v>
      </c>
      <c r="AG37" s="20">
        <f t="array" ref="AG37">AF37*(1+INDEX(BPCiObIC!$B$2:$AG$43,MATCH($A37,BPCiObIC!$A$2:$A$43,0),MATCH(AG$4,BPCiObIC!$B$1:$AG$1,0)))</f>
        <v>4509281068663.6729</v>
      </c>
      <c r="AH37" s="20">
        <f t="array" ref="AH37">AG37*(1+INDEX(BPCiObIC!$B$2:$AG$43,MATCH($A37,BPCiObIC!$A$2:$A$43,0),MATCH(AH$4,BPCiObIC!$B$1:$AG$1,0)))</f>
        <v>4597663421433.752</v>
      </c>
    </row>
    <row r="38" spans="1:34" ht="15.75" customHeight="1" x14ac:dyDescent="0.35">
      <c r="A38" s="3" t="s">
        <v>104</v>
      </c>
      <c r="B38" s="3" t="s">
        <v>77</v>
      </c>
      <c r="C38" s="3" t="s">
        <v>50</v>
      </c>
      <c r="D38" s="33">
        <f>'Bureau of Stat KBLI'!T13*$E$1</f>
        <v>22580084848.899601</v>
      </c>
      <c r="E38" s="20">
        <f t="array" ref="E38">D38*(1+INDEX(BPCiObIC!$B$2:$AG$43,MATCH($A38,BPCiObIC!$A$2:$A$43,0),MATCH(E$4,BPCiObIC!$B$1:$AG$1,0)))</f>
        <v>23597289577.837387</v>
      </c>
      <c r="F38" s="20">
        <f t="array" ref="F38">E38*(1+INDEX(BPCiObIC!$B$2:$AG$43,MATCH($A38,BPCiObIC!$A$2:$A$43,0),MATCH(F$4,BPCiObIC!$B$1:$AG$1,0)))</f>
        <v>24614494306.775566</v>
      </c>
      <c r="G38" s="20">
        <f t="array" ref="G38">F38*(1+INDEX(BPCiObIC!$B$2:$AG$43,MATCH($A38,BPCiObIC!$A$2:$A$43,0),MATCH(G$4,BPCiObIC!$B$1:$AG$1,0)))</f>
        <v>25631699035.713352</v>
      </c>
      <c r="H38" s="20">
        <f t="array" ref="H38">G38*(1+INDEX(BPCiObIC!$B$2:$AG$43,MATCH($A38,BPCiObIC!$A$2:$A$43,0),MATCH(H$4,BPCiObIC!$B$1:$AG$1,0)))</f>
        <v>26648903764.651535</v>
      </c>
      <c r="I38" s="20">
        <f t="array" ref="I38">H38*(1+INDEX(BPCiObIC!$B$2:$AG$43,MATCH($A38,BPCiObIC!$A$2:$A$43,0),MATCH(I$4,BPCiObIC!$B$1:$AG$1,0)))</f>
        <v>27666108493.589718</v>
      </c>
      <c r="J38" s="20">
        <f t="array" ref="J38">I38*(1+INDEX(BPCiObIC!$B$2:$AG$43,MATCH($A38,BPCiObIC!$A$2:$A$43,0),MATCH(J$4,BPCiObIC!$B$1:$AG$1,0)))</f>
        <v>28683313222.527504</v>
      </c>
      <c r="K38" s="20">
        <f t="array" ref="K38">J38*(1+INDEX(BPCiObIC!$B$2:$AG$43,MATCH($A38,BPCiObIC!$A$2:$A$43,0),MATCH(K$4,BPCiObIC!$B$1:$AG$1,0)))</f>
        <v>29700517951.465687</v>
      </c>
      <c r="L38" s="20">
        <f t="array" ref="L38">K38*(1+INDEX(BPCiObIC!$B$2:$AG$43,MATCH($A38,BPCiObIC!$A$2:$A$43,0),MATCH(L$4,BPCiObIC!$B$1:$AG$1,0)))</f>
        <v>30717722680.403473</v>
      </c>
      <c r="M38" s="20">
        <f t="array" ref="M38">L38*(1+INDEX(BPCiObIC!$B$2:$AG$43,MATCH($A38,BPCiObIC!$A$2:$A$43,0),MATCH(M$4,BPCiObIC!$B$1:$AG$1,0)))</f>
        <v>31734927409.341656</v>
      </c>
      <c r="N38" s="20">
        <f t="array" ref="N38">M38*(1+INDEX(BPCiObIC!$B$2:$AG$43,MATCH($A38,BPCiObIC!$A$2:$A$43,0),MATCH(N$4,BPCiObIC!$B$1:$AG$1,0)))</f>
        <v>32752132138.279446</v>
      </c>
      <c r="O38" s="20">
        <f t="array" ref="O38">N38*(1+INDEX(BPCiObIC!$B$2:$AG$43,MATCH($A38,BPCiObIC!$A$2:$A$43,0),MATCH(O$4,BPCiObIC!$B$1:$AG$1,0)))</f>
        <v>33769336867.217628</v>
      </c>
      <c r="P38" s="20">
        <f t="array" ref="P38">O38*(1+INDEX(BPCiObIC!$B$2:$AG$43,MATCH($A38,BPCiObIC!$A$2:$A$43,0),MATCH(P$4,BPCiObIC!$B$1:$AG$1,0)))</f>
        <v>34786541596.155411</v>
      </c>
      <c r="Q38" s="20">
        <f t="array" ref="Q38">P38*(1+INDEX(BPCiObIC!$B$2:$AG$43,MATCH($A38,BPCiObIC!$A$2:$A$43,0),MATCH(Q$4,BPCiObIC!$B$1:$AG$1,0)))</f>
        <v>35803746325.09359</v>
      </c>
      <c r="R38" s="20">
        <f t="array" ref="R38">Q38*(1+INDEX(BPCiObIC!$B$2:$AG$43,MATCH($A38,BPCiObIC!$A$2:$A$43,0),MATCH(R$4,BPCiObIC!$B$1:$AG$1,0)))</f>
        <v>36820951054.031372</v>
      </c>
      <c r="S38" s="20">
        <f t="array" ref="S38">R38*(1+INDEX(BPCiObIC!$B$2:$AG$43,MATCH($A38,BPCiObIC!$A$2:$A$43,0),MATCH(S$4,BPCiObIC!$B$1:$AG$1,0)))</f>
        <v>37838155782.969551</v>
      </c>
      <c r="T38" s="20">
        <f t="array" ref="T38">S38*(1+INDEX(BPCiObIC!$B$2:$AG$43,MATCH($A38,BPCiObIC!$A$2:$A$43,0),MATCH(T$4,BPCiObIC!$B$1:$AG$1,0)))</f>
        <v>38855360511.907341</v>
      </c>
      <c r="U38" s="20">
        <f t="array" ref="U38">T38*(1+INDEX(BPCiObIC!$B$2:$AG$43,MATCH($A38,BPCiObIC!$A$2:$A$43,0),MATCH(U$4,BPCiObIC!$B$1:$AG$1,0)))</f>
        <v>39872565240.84552</v>
      </c>
      <c r="V38" s="20">
        <f t="array" ref="V38">U38*(1+INDEX(BPCiObIC!$B$2:$AG$43,MATCH($A38,BPCiObIC!$A$2:$A$43,0),MATCH(V$4,BPCiObIC!$B$1:$AG$1,0)))</f>
        <v>40889769969.783699</v>
      </c>
      <c r="W38" s="20">
        <f t="array" ref="W38">V38*(1+INDEX(BPCiObIC!$B$2:$AG$43,MATCH($A38,BPCiObIC!$A$2:$A$43,0),MATCH(W$4,BPCiObIC!$B$1:$AG$1,0)))</f>
        <v>41906974698.721489</v>
      </c>
      <c r="X38" s="20">
        <f t="array" ref="X38">W38*(1+INDEX(BPCiObIC!$B$2:$AG$43,MATCH($A38,BPCiObIC!$A$2:$A$43,0),MATCH(X$4,BPCiObIC!$B$1:$AG$1,0)))</f>
        <v>42924179427.659668</v>
      </c>
      <c r="Y38" s="20">
        <f t="array" ref="Y38">X38*(1+INDEX(BPCiObIC!$B$2:$AG$43,MATCH($A38,BPCiObIC!$A$2:$A$43,0),MATCH(Y$4,BPCiObIC!$B$1:$AG$1,0)))</f>
        <v>43941384156.597458</v>
      </c>
      <c r="Z38" s="20">
        <f t="array" ref="Z38">Y38*(1+INDEX(BPCiObIC!$B$2:$AG$43,MATCH($A38,BPCiObIC!$A$2:$A$43,0),MATCH(Z$4,BPCiObIC!$B$1:$AG$1,0)))</f>
        <v>44958588885.535637</v>
      </c>
      <c r="AA38" s="20">
        <f t="array" ref="AA38">Z38*(1+INDEX(BPCiObIC!$B$2:$AG$43,MATCH($A38,BPCiObIC!$A$2:$A$43,0),MATCH(AA$4,BPCiObIC!$B$1:$AG$1,0)))</f>
        <v>45975793614.473419</v>
      </c>
      <c r="AB38" s="20">
        <f t="array" ref="AB38">AA38*(1+INDEX(BPCiObIC!$B$2:$AG$43,MATCH($A38,BPCiObIC!$A$2:$A$43,0),MATCH(AB$4,BPCiObIC!$B$1:$AG$1,0)))</f>
        <v>46992998343.411598</v>
      </c>
      <c r="AC38" s="20">
        <f t="array" ref="AC38">AB38*(1+INDEX(BPCiObIC!$B$2:$AG$43,MATCH($A38,BPCiObIC!$A$2:$A$43,0),MATCH(AC$4,BPCiObIC!$B$1:$AG$1,0)))</f>
        <v>48010203072.349388</v>
      </c>
      <c r="AD38" s="20">
        <f t="array" ref="AD38">AC38*(1+INDEX(BPCiObIC!$B$2:$AG$43,MATCH($A38,BPCiObIC!$A$2:$A$43,0),MATCH(AD$4,BPCiObIC!$B$1:$AG$1,0)))</f>
        <v>49027407801.287567</v>
      </c>
      <c r="AE38" s="20">
        <f t="array" ref="AE38">AD38*(1+INDEX(BPCiObIC!$B$2:$AG$43,MATCH($A38,BPCiObIC!$A$2:$A$43,0),MATCH(AE$4,BPCiObIC!$B$1:$AG$1,0)))</f>
        <v>50044612530.225357</v>
      </c>
      <c r="AF38" s="20">
        <f t="array" ref="AF38">AE38*(1+INDEX(BPCiObIC!$B$2:$AG$43,MATCH($A38,BPCiObIC!$A$2:$A$43,0),MATCH(AF$4,BPCiObIC!$B$1:$AG$1,0)))</f>
        <v>51061817259.163536</v>
      </c>
      <c r="AG38" s="20">
        <f t="array" ref="AG38">AF38*(1+INDEX(BPCiObIC!$B$2:$AG$43,MATCH($A38,BPCiObIC!$A$2:$A$43,0),MATCH(AG$4,BPCiObIC!$B$1:$AG$1,0)))</f>
        <v>52079021988.101715</v>
      </c>
      <c r="AH38" s="20">
        <f t="array" ref="AH38">AG38*(1+INDEX(BPCiObIC!$B$2:$AG$43,MATCH($A38,BPCiObIC!$A$2:$A$43,0),MATCH(AH$4,BPCiObIC!$B$1:$AG$1,0)))</f>
        <v>53096226717.039497</v>
      </c>
    </row>
    <row r="39" spans="1:34" ht="15.75" customHeight="1" x14ac:dyDescent="0.35">
      <c r="A39" s="3" t="s">
        <v>105</v>
      </c>
      <c r="B39" s="3" t="s">
        <v>77</v>
      </c>
      <c r="C39" s="3" t="s">
        <v>106</v>
      </c>
      <c r="D39" s="33">
        <f>SUM('Bureau of Stat KBLI'!T14:T15)*$E$1</f>
        <v>5560228397328.7334</v>
      </c>
      <c r="E39" s="20">
        <f t="array" ref="E39">D39*(1+INDEX(BPCiObIC!$B$2:$AG$43,MATCH($A39,BPCiObIC!$A$2:$A$43,0),MATCH(E$4,BPCiObIC!$B$1:$AG$1,0)))</f>
        <v>5809950907426.6045</v>
      </c>
      <c r="F39" s="20">
        <f t="array" ref="F39">E39*(1+INDEX(BPCiObIC!$B$2:$AG$43,MATCH($A39,BPCiObIC!$A$2:$A$43,0),MATCH(F$4,BPCiObIC!$B$1:$AG$1,0)))</f>
        <v>6059673417524.583</v>
      </c>
      <c r="G39" s="20">
        <f t="array" ref="G39">F39*(1+INDEX(BPCiObIC!$B$2:$AG$43,MATCH($A39,BPCiObIC!$A$2:$A$43,0),MATCH(G$4,BPCiObIC!$B$1:$AG$1,0)))</f>
        <v>6309395927622.5615</v>
      </c>
      <c r="H39" s="20">
        <f t="array" ref="H39">G39*(1+INDEX(BPCiObIC!$B$2:$AG$43,MATCH($A39,BPCiObIC!$A$2:$A$43,0),MATCH(H$4,BPCiObIC!$B$1:$AG$1,0)))</f>
        <v>6559118437720.4326</v>
      </c>
      <c r="I39" s="20">
        <f t="array" ref="I39">H39*(1+INDEX(BPCiObIC!$B$2:$AG$43,MATCH($A39,BPCiObIC!$A$2:$A$43,0),MATCH(I$4,BPCiObIC!$B$1:$AG$1,0)))</f>
        <v>6808840947818.4111</v>
      </c>
      <c r="J39" s="20">
        <f t="array" ref="J39">I39*(1+INDEX(BPCiObIC!$B$2:$AG$43,MATCH($A39,BPCiObIC!$A$2:$A$43,0),MATCH(J$4,BPCiObIC!$B$1:$AG$1,0)))</f>
        <v>7058563457916.3896</v>
      </c>
      <c r="K39" s="20">
        <f t="array" ref="K39">J39*(1+INDEX(BPCiObIC!$B$2:$AG$43,MATCH($A39,BPCiObIC!$A$2:$A$43,0),MATCH(K$4,BPCiObIC!$B$1:$AG$1,0)))</f>
        <v>7308285968014.2598</v>
      </c>
      <c r="L39" s="20">
        <f t="array" ref="L39">K39*(1+INDEX(BPCiObIC!$B$2:$AG$43,MATCH($A39,BPCiObIC!$A$2:$A$43,0),MATCH(L$4,BPCiObIC!$B$1:$AG$1,0)))</f>
        <v>7558008478112.2393</v>
      </c>
      <c r="M39" s="20">
        <f t="array" ref="M39">L39*(1+INDEX(BPCiObIC!$B$2:$AG$43,MATCH($A39,BPCiObIC!$A$2:$A$43,0),MATCH(M$4,BPCiObIC!$B$1:$AG$1,0)))</f>
        <v>7807730988210.2178</v>
      </c>
      <c r="N39" s="20">
        <f t="array" ref="N39">M39*(1+INDEX(BPCiObIC!$B$2:$AG$43,MATCH($A39,BPCiObIC!$A$2:$A$43,0),MATCH(N$4,BPCiObIC!$B$1:$AG$1,0)))</f>
        <v>8057453498308.0879</v>
      </c>
      <c r="O39" s="20">
        <f t="array" ref="O39">N39*(1+INDEX(BPCiObIC!$B$2:$AG$43,MATCH($A39,BPCiObIC!$A$2:$A$43,0),MATCH(O$4,BPCiObIC!$B$1:$AG$1,0)))</f>
        <v>8307176008406.0664</v>
      </c>
      <c r="P39" s="20">
        <f t="array" ref="P39">O39*(1+INDEX(BPCiObIC!$B$2:$AG$43,MATCH($A39,BPCiObIC!$A$2:$A$43,0),MATCH(P$4,BPCiObIC!$B$1:$AG$1,0)))</f>
        <v>8556898518503.9375</v>
      </c>
      <c r="Q39" s="20">
        <f t="array" ref="Q39">P39*(1+INDEX(BPCiObIC!$B$2:$AG$43,MATCH($A39,BPCiObIC!$A$2:$A$43,0),MATCH(Q$4,BPCiObIC!$B$1:$AG$1,0)))</f>
        <v>8806621028601.916</v>
      </c>
      <c r="R39" s="20">
        <f t="array" ref="R39">Q39*(1+INDEX(BPCiObIC!$B$2:$AG$43,MATCH($A39,BPCiObIC!$A$2:$A$43,0),MATCH(R$4,BPCiObIC!$B$1:$AG$1,0)))</f>
        <v>9056343538699.8945</v>
      </c>
      <c r="S39" s="20">
        <f t="array" ref="S39">R39*(1+INDEX(BPCiObIC!$B$2:$AG$43,MATCH($A39,BPCiObIC!$A$2:$A$43,0),MATCH(S$4,BPCiObIC!$B$1:$AG$1,0)))</f>
        <v>9306066048797.7637</v>
      </c>
      <c r="T39" s="20">
        <f t="array" ref="T39">S39*(1+INDEX(BPCiObIC!$B$2:$AG$43,MATCH($A39,BPCiObIC!$A$2:$A$43,0),MATCH(T$4,BPCiObIC!$B$1:$AG$1,0)))</f>
        <v>9555788558895.7422</v>
      </c>
      <c r="U39" s="20">
        <f t="array" ref="U39">T39*(1+INDEX(BPCiObIC!$B$2:$AG$43,MATCH($A39,BPCiObIC!$A$2:$A$43,0),MATCH(U$4,BPCiObIC!$B$1:$AG$1,0)))</f>
        <v>9805511068993.7207</v>
      </c>
      <c r="V39" s="20">
        <f t="array" ref="V39">U39*(1+INDEX(BPCiObIC!$B$2:$AG$43,MATCH($A39,BPCiObIC!$A$2:$A$43,0),MATCH(V$4,BPCiObIC!$B$1:$AG$1,0)))</f>
        <v>10055233579091.59</v>
      </c>
      <c r="W39" s="20">
        <f t="array" ref="W39">V39*(1+INDEX(BPCiObIC!$B$2:$AG$43,MATCH($A39,BPCiObIC!$A$2:$A$43,0),MATCH(W$4,BPCiObIC!$B$1:$AG$1,0)))</f>
        <v>10304956089189.568</v>
      </c>
      <c r="X39" s="20">
        <f t="array" ref="X39">W39*(1+INDEX(BPCiObIC!$B$2:$AG$43,MATCH($A39,BPCiObIC!$A$2:$A$43,0),MATCH(X$4,BPCiObIC!$B$1:$AG$1,0)))</f>
        <v>10554678599287.549</v>
      </c>
      <c r="Y39" s="20">
        <f t="array" ref="Y39">X39*(1+INDEX(BPCiObIC!$B$2:$AG$43,MATCH($A39,BPCiObIC!$A$2:$A$43,0),MATCH(Y$4,BPCiObIC!$B$1:$AG$1,0)))</f>
        <v>10804401109385.418</v>
      </c>
      <c r="Z39" s="20">
        <f t="array" ref="Z39">Y39*(1+INDEX(BPCiObIC!$B$2:$AG$43,MATCH($A39,BPCiObIC!$A$2:$A$43,0),MATCH(Z$4,BPCiObIC!$B$1:$AG$1,0)))</f>
        <v>11054123619483.396</v>
      </c>
      <c r="AA39" s="20">
        <f t="array" ref="AA39">Z39*(1+INDEX(BPCiObIC!$B$2:$AG$43,MATCH($A39,BPCiObIC!$A$2:$A$43,0),MATCH(AA$4,BPCiObIC!$B$1:$AG$1,0)))</f>
        <v>11303846129581.375</v>
      </c>
      <c r="AB39" s="20">
        <f t="array" ref="AB39">AA39*(1+INDEX(BPCiObIC!$B$2:$AG$43,MATCH($A39,BPCiObIC!$A$2:$A$43,0),MATCH(AB$4,BPCiObIC!$B$1:$AG$1,0)))</f>
        <v>11553568639679.246</v>
      </c>
      <c r="AC39" s="20">
        <f t="array" ref="AC39">AB39*(1+INDEX(BPCiObIC!$B$2:$AG$43,MATCH($A39,BPCiObIC!$A$2:$A$43,0),MATCH(AC$4,BPCiObIC!$B$1:$AG$1,0)))</f>
        <v>11803291149777.225</v>
      </c>
      <c r="AD39" s="20">
        <f t="array" ref="AD39">AC39*(1+INDEX(BPCiObIC!$B$2:$AG$43,MATCH($A39,BPCiObIC!$A$2:$A$43,0),MATCH(AD$4,BPCiObIC!$B$1:$AG$1,0)))</f>
        <v>12053013659875.203</v>
      </c>
      <c r="AE39" s="20">
        <f t="array" ref="AE39">AD39*(1+INDEX(BPCiObIC!$B$2:$AG$43,MATCH($A39,BPCiObIC!$A$2:$A$43,0),MATCH(AE$4,BPCiObIC!$B$1:$AG$1,0)))</f>
        <v>12302736169973.074</v>
      </c>
      <c r="AF39" s="20">
        <f t="array" ref="AF39">AE39*(1+INDEX(BPCiObIC!$B$2:$AG$43,MATCH($A39,BPCiObIC!$A$2:$A$43,0),MATCH(AF$4,BPCiObIC!$B$1:$AG$1,0)))</f>
        <v>12552458680071.055</v>
      </c>
      <c r="AG39" s="20">
        <f t="array" ref="AG39">AF39*(1+INDEX(BPCiObIC!$B$2:$AG$43,MATCH($A39,BPCiObIC!$A$2:$A$43,0),MATCH(AG$4,BPCiObIC!$B$1:$AG$1,0)))</f>
        <v>12802181190169.035</v>
      </c>
      <c r="AH39" s="20">
        <f t="array" ref="AH39">AG39*(1+INDEX(BPCiObIC!$B$2:$AG$43,MATCH($A39,BPCiObIC!$A$2:$A$43,0),MATCH(AH$4,BPCiObIC!$B$1:$AG$1,0)))</f>
        <v>13051903700266.904</v>
      </c>
    </row>
    <row r="40" spans="1:34" ht="15.75" customHeight="1" x14ac:dyDescent="0.35">
      <c r="A40" s="3" t="s">
        <v>107</v>
      </c>
      <c r="B40" s="3" t="s">
        <v>77</v>
      </c>
      <c r="C40" s="3" t="s">
        <v>108</v>
      </c>
      <c r="D40" s="33">
        <f>'Bureau of Stat KBLI'!T16*$E$1</f>
        <v>218544724849.99231</v>
      </c>
      <c r="E40" s="20">
        <f t="array" ref="E40">D40*(1+INDEX(BPCiObIC!$B$2:$AG$43,MATCH($A40,BPCiObIC!$A$2:$A$43,0),MATCH(E$4,BPCiObIC!$B$1:$AG$1,0)))</f>
        <v>228360080960.2861</v>
      </c>
      <c r="F40" s="20">
        <f t="array" ref="F40">E40*(1+INDEX(BPCiObIC!$B$2:$AG$43,MATCH($A40,BPCiObIC!$A$2:$A$43,0),MATCH(F$4,BPCiObIC!$B$1:$AG$1,0)))</f>
        <v>238175437070.58279</v>
      </c>
      <c r="G40" s="20">
        <f t="array" ref="G40">F40*(1+INDEX(BPCiObIC!$B$2:$AG$43,MATCH($A40,BPCiObIC!$A$2:$A$43,0),MATCH(G$4,BPCiObIC!$B$1:$AG$1,0)))</f>
        <v>247990793180.87659</v>
      </c>
      <c r="H40" s="20">
        <f t="array" ref="H40">G40*(1+INDEX(BPCiObIC!$B$2:$AG$43,MATCH($A40,BPCiObIC!$A$2:$A$43,0),MATCH(H$4,BPCiObIC!$B$1:$AG$1,0)))</f>
        <v>257806149291.17038</v>
      </c>
      <c r="I40" s="20">
        <f t="array" ref="I40">H40*(1+INDEX(BPCiObIC!$B$2:$AG$43,MATCH($A40,BPCiObIC!$A$2:$A$43,0),MATCH(I$4,BPCiObIC!$B$1:$AG$1,0)))</f>
        <v>267621505401.46417</v>
      </c>
      <c r="J40" s="20">
        <f t="array" ref="J40">I40*(1+INDEX(BPCiObIC!$B$2:$AG$43,MATCH($A40,BPCiObIC!$A$2:$A$43,0),MATCH(J$4,BPCiObIC!$B$1:$AG$1,0)))</f>
        <v>277436861511.75793</v>
      </c>
      <c r="K40" s="20">
        <f t="array" ref="K40">J40*(1+INDEX(BPCiObIC!$B$2:$AG$43,MATCH($A40,BPCiObIC!$A$2:$A$43,0),MATCH(K$4,BPCiObIC!$B$1:$AG$1,0)))</f>
        <v>287252217622.05463</v>
      </c>
      <c r="L40" s="20">
        <f t="array" ref="L40">K40*(1+INDEX(BPCiObIC!$B$2:$AG$43,MATCH($A40,BPCiObIC!$A$2:$A$43,0),MATCH(L$4,BPCiObIC!$B$1:$AG$1,0)))</f>
        <v>297067573732.34839</v>
      </c>
      <c r="M40" s="20">
        <f t="array" ref="M40">L40*(1+INDEX(BPCiObIC!$B$2:$AG$43,MATCH($A40,BPCiObIC!$A$2:$A$43,0),MATCH(M$4,BPCiObIC!$B$1:$AG$1,0)))</f>
        <v>306882929842.64221</v>
      </c>
      <c r="N40" s="20">
        <f t="array" ref="N40">M40*(1+INDEX(BPCiObIC!$B$2:$AG$43,MATCH($A40,BPCiObIC!$A$2:$A$43,0),MATCH(N$4,BPCiObIC!$B$1:$AG$1,0)))</f>
        <v>316698285952.93604</v>
      </c>
      <c r="O40" s="20">
        <f t="array" ref="O40">N40*(1+INDEX(BPCiObIC!$B$2:$AG$43,MATCH($A40,BPCiObIC!$A$2:$A$43,0),MATCH(O$4,BPCiObIC!$B$1:$AG$1,0)))</f>
        <v>326513642063.22986</v>
      </c>
      <c r="P40" s="20">
        <f t="array" ref="P40">O40*(1+INDEX(BPCiObIC!$B$2:$AG$43,MATCH($A40,BPCiObIC!$A$2:$A$43,0),MATCH(P$4,BPCiObIC!$B$1:$AG$1,0)))</f>
        <v>336328998173.52655</v>
      </c>
      <c r="Q40" s="20">
        <f t="array" ref="Q40">P40*(1+INDEX(BPCiObIC!$B$2:$AG$43,MATCH($A40,BPCiObIC!$A$2:$A$43,0),MATCH(Q$4,BPCiObIC!$B$1:$AG$1,0)))</f>
        <v>346144354283.82031</v>
      </c>
      <c r="R40" s="20">
        <f t="array" ref="R40">Q40*(1+INDEX(BPCiObIC!$B$2:$AG$43,MATCH($A40,BPCiObIC!$A$2:$A$43,0),MATCH(R$4,BPCiObIC!$B$1:$AG$1,0)))</f>
        <v>355959710394.11407</v>
      </c>
      <c r="S40" s="20">
        <f t="array" ref="S40">R40*(1+INDEX(BPCiObIC!$B$2:$AG$43,MATCH($A40,BPCiObIC!$A$2:$A$43,0),MATCH(S$4,BPCiObIC!$B$1:$AG$1,0)))</f>
        <v>365775066504.40784</v>
      </c>
      <c r="T40" s="20">
        <f t="array" ref="T40">S40*(1+INDEX(BPCiObIC!$B$2:$AG$43,MATCH($A40,BPCiObIC!$A$2:$A$43,0),MATCH(T$4,BPCiObIC!$B$1:$AG$1,0)))</f>
        <v>375590422614.70166</v>
      </c>
      <c r="U40" s="20">
        <f t="array" ref="U40">T40*(1+INDEX(BPCiObIC!$B$2:$AG$43,MATCH($A40,BPCiObIC!$A$2:$A$43,0),MATCH(U$4,BPCiObIC!$B$1:$AG$1,0)))</f>
        <v>385405778724.99829</v>
      </c>
      <c r="V40" s="20">
        <f t="array" ref="V40">U40*(1+INDEX(BPCiObIC!$B$2:$AG$43,MATCH($A40,BPCiObIC!$A$2:$A$43,0),MATCH(V$4,BPCiObIC!$B$1:$AG$1,0)))</f>
        <v>395221134835.29211</v>
      </c>
      <c r="W40" s="20">
        <f t="array" ref="W40">V40*(1+INDEX(BPCiObIC!$B$2:$AG$43,MATCH($A40,BPCiObIC!$A$2:$A$43,0),MATCH(W$4,BPCiObIC!$B$1:$AG$1,0)))</f>
        <v>405036490945.58594</v>
      </c>
      <c r="X40" s="20">
        <f t="array" ref="X40">W40*(1+INDEX(BPCiObIC!$B$2:$AG$43,MATCH($A40,BPCiObIC!$A$2:$A$43,0),MATCH(X$4,BPCiObIC!$B$1:$AG$1,0)))</f>
        <v>414851847055.87976</v>
      </c>
      <c r="Y40" s="20">
        <f t="array" ref="Y40">X40*(1+INDEX(BPCiObIC!$B$2:$AG$43,MATCH($A40,BPCiObIC!$A$2:$A$43,0),MATCH(Y$4,BPCiObIC!$B$1:$AG$1,0)))</f>
        <v>424667203166.17645</v>
      </c>
      <c r="Z40" s="20">
        <f t="array" ref="Z40">Y40*(1+INDEX(BPCiObIC!$B$2:$AG$43,MATCH($A40,BPCiObIC!$A$2:$A$43,0),MATCH(Z$4,BPCiObIC!$B$1:$AG$1,0)))</f>
        <v>434482559276.47028</v>
      </c>
      <c r="AA40" s="20">
        <f t="array" ref="AA40">Z40*(1+INDEX(BPCiObIC!$B$2:$AG$43,MATCH($A40,BPCiObIC!$A$2:$A$43,0),MATCH(AA$4,BPCiObIC!$B$1:$AG$1,0)))</f>
        <v>444297915386.7641</v>
      </c>
      <c r="AB40" s="20">
        <f t="array" ref="AB40">AA40*(1+INDEX(BPCiObIC!$B$2:$AG$43,MATCH($A40,BPCiObIC!$A$2:$A$43,0),MATCH(AB$4,BPCiObIC!$B$1:$AG$1,0)))</f>
        <v>454113271497.05792</v>
      </c>
      <c r="AC40" s="20">
        <f t="array" ref="AC40">AB40*(1+INDEX(BPCiObIC!$B$2:$AG$43,MATCH($A40,BPCiObIC!$A$2:$A$43,0),MATCH(AC$4,BPCiObIC!$B$1:$AG$1,0)))</f>
        <v>463928627607.35175</v>
      </c>
      <c r="AD40" s="20">
        <f t="array" ref="AD40">AC40*(1+INDEX(BPCiObIC!$B$2:$AG$43,MATCH($A40,BPCiObIC!$A$2:$A$43,0),MATCH(AD$4,BPCiObIC!$B$1:$AG$1,0)))</f>
        <v>473743983717.64838</v>
      </c>
      <c r="AE40" s="20">
        <f t="array" ref="AE40">AD40*(1+INDEX(BPCiObIC!$B$2:$AG$43,MATCH($A40,BPCiObIC!$A$2:$A$43,0),MATCH(AE$4,BPCiObIC!$B$1:$AG$1,0)))</f>
        <v>483559339827.94226</v>
      </c>
      <c r="AF40" s="20">
        <f t="array" ref="AF40">AE40*(1+INDEX(BPCiObIC!$B$2:$AG$43,MATCH($A40,BPCiObIC!$A$2:$A$43,0),MATCH(AF$4,BPCiObIC!$B$1:$AG$1,0)))</f>
        <v>493374695938.23602</v>
      </c>
      <c r="AG40" s="20">
        <f t="array" ref="AG40">AF40*(1+INDEX(BPCiObIC!$B$2:$AG$43,MATCH($A40,BPCiObIC!$A$2:$A$43,0),MATCH(AG$4,BPCiObIC!$B$1:$AG$1,0)))</f>
        <v>503190052048.52985</v>
      </c>
      <c r="AH40" s="20">
        <f t="array" ref="AH40">AG40*(1+INDEX(BPCiObIC!$B$2:$AG$43,MATCH($A40,BPCiObIC!$A$2:$A$43,0),MATCH(AH$4,BPCiObIC!$B$1:$AG$1,0)))</f>
        <v>513005408158.82367</v>
      </c>
    </row>
    <row r="41" spans="1:34" ht="15.75" customHeight="1" x14ac:dyDescent="0.35">
      <c r="A41" s="3" t="s">
        <v>109</v>
      </c>
      <c r="B41" s="3" t="s">
        <v>77</v>
      </c>
      <c r="C41" s="3" t="s">
        <v>110</v>
      </c>
      <c r="D41" s="33">
        <f>SUM(SUMIFS('BIFUBC Output_energy'!G:G,'BIFUBC Output_energy'!A:A,B41,'BIFUBC Output_energy'!B:B,C41),SUMIFS('BIFUBC Output_nonenergy'!E:E,'BIFUBC Output_nonenergy'!A:A,B41,'BIFUBC Output_nonenergy'!B:B,C41))</f>
        <v>0</v>
      </c>
      <c r="E41" s="20">
        <f t="array" ref="E41">D41*(1+INDEX(BPCiObIC!$B$2:$AG$43,MATCH($A41,BPCiObIC!$A$2:$A$43,0),MATCH(E$4,BPCiObIC!$B$1:$AG$1,0)))</f>
        <v>0</v>
      </c>
      <c r="F41" s="20">
        <f t="array" ref="F41">E41*(1+INDEX(BPCiObIC!$B$2:$AG$43,MATCH($A41,BPCiObIC!$A$2:$A$43,0),MATCH(F$4,BPCiObIC!$B$1:$AG$1,0)))</f>
        <v>0</v>
      </c>
      <c r="G41" s="20">
        <f t="array" ref="G41">F41*(1+INDEX(BPCiObIC!$B$2:$AG$43,MATCH($A41,BPCiObIC!$A$2:$A$43,0),MATCH(G$4,BPCiObIC!$B$1:$AG$1,0)))</f>
        <v>0</v>
      </c>
      <c r="H41" s="20">
        <f t="array" ref="H41">G41*(1+INDEX(BPCiObIC!$B$2:$AG$43,MATCH($A41,BPCiObIC!$A$2:$A$43,0),MATCH(H$4,BPCiObIC!$B$1:$AG$1,0)))</f>
        <v>0</v>
      </c>
      <c r="I41" s="20">
        <f t="array" ref="I41">H41*(1+INDEX(BPCiObIC!$B$2:$AG$43,MATCH($A41,BPCiObIC!$A$2:$A$43,0),MATCH(I$4,BPCiObIC!$B$1:$AG$1,0)))</f>
        <v>0</v>
      </c>
      <c r="J41" s="20">
        <f t="array" ref="J41">I41*(1+INDEX(BPCiObIC!$B$2:$AG$43,MATCH($A41,BPCiObIC!$A$2:$A$43,0),MATCH(J$4,BPCiObIC!$B$1:$AG$1,0)))</f>
        <v>0</v>
      </c>
      <c r="K41" s="20">
        <f t="array" ref="K41">J41*(1+INDEX(BPCiObIC!$B$2:$AG$43,MATCH($A41,BPCiObIC!$A$2:$A$43,0),MATCH(K$4,BPCiObIC!$B$1:$AG$1,0)))</f>
        <v>0</v>
      </c>
      <c r="L41" s="20">
        <f t="array" ref="L41">K41*(1+INDEX(BPCiObIC!$B$2:$AG$43,MATCH($A41,BPCiObIC!$A$2:$A$43,0),MATCH(L$4,BPCiObIC!$B$1:$AG$1,0)))</f>
        <v>0</v>
      </c>
      <c r="M41" s="20">
        <f t="array" ref="M41">L41*(1+INDEX(BPCiObIC!$B$2:$AG$43,MATCH($A41,BPCiObIC!$A$2:$A$43,0),MATCH(M$4,BPCiObIC!$B$1:$AG$1,0)))</f>
        <v>0</v>
      </c>
      <c r="N41" s="20">
        <f t="array" ref="N41">M41*(1+INDEX(BPCiObIC!$B$2:$AG$43,MATCH($A41,BPCiObIC!$A$2:$A$43,0),MATCH(N$4,BPCiObIC!$B$1:$AG$1,0)))</f>
        <v>0</v>
      </c>
      <c r="O41" s="20">
        <f t="array" ref="O41">N41*(1+INDEX(BPCiObIC!$B$2:$AG$43,MATCH($A41,BPCiObIC!$A$2:$A$43,0),MATCH(O$4,BPCiObIC!$B$1:$AG$1,0)))</f>
        <v>0</v>
      </c>
      <c r="P41" s="20">
        <f t="array" ref="P41">O41*(1+INDEX(BPCiObIC!$B$2:$AG$43,MATCH($A41,BPCiObIC!$A$2:$A$43,0),MATCH(P$4,BPCiObIC!$B$1:$AG$1,0)))</f>
        <v>0</v>
      </c>
      <c r="Q41" s="20">
        <f t="array" ref="Q41">P41*(1+INDEX(BPCiObIC!$B$2:$AG$43,MATCH($A41,BPCiObIC!$A$2:$A$43,0),MATCH(Q$4,BPCiObIC!$B$1:$AG$1,0)))</f>
        <v>0</v>
      </c>
      <c r="R41" s="20">
        <f t="array" ref="R41">Q41*(1+INDEX(BPCiObIC!$B$2:$AG$43,MATCH($A41,BPCiObIC!$A$2:$A$43,0),MATCH(R$4,BPCiObIC!$B$1:$AG$1,0)))</f>
        <v>0</v>
      </c>
      <c r="S41" s="20">
        <f t="array" ref="S41">R41*(1+INDEX(BPCiObIC!$B$2:$AG$43,MATCH($A41,BPCiObIC!$A$2:$A$43,0),MATCH(S$4,BPCiObIC!$B$1:$AG$1,0)))</f>
        <v>0</v>
      </c>
      <c r="T41" s="20">
        <f t="array" ref="T41">S41*(1+INDEX(BPCiObIC!$B$2:$AG$43,MATCH($A41,BPCiObIC!$A$2:$A$43,0),MATCH(T$4,BPCiObIC!$B$1:$AG$1,0)))</f>
        <v>0</v>
      </c>
      <c r="U41" s="20">
        <f t="array" ref="U41">T41*(1+INDEX(BPCiObIC!$B$2:$AG$43,MATCH($A41,BPCiObIC!$A$2:$A$43,0),MATCH(U$4,BPCiObIC!$B$1:$AG$1,0)))</f>
        <v>0</v>
      </c>
      <c r="V41" s="20">
        <f t="array" ref="V41">U41*(1+INDEX(BPCiObIC!$B$2:$AG$43,MATCH($A41,BPCiObIC!$A$2:$A$43,0),MATCH(V$4,BPCiObIC!$B$1:$AG$1,0)))</f>
        <v>0</v>
      </c>
      <c r="W41" s="20">
        <f t="array" ref="W41">V41*(1+INDEX(BPCiObIC!$B$2:$AG$43,MATCH($A41,BPCiObIC!$A$2:$A$43,0),MATCH(W$4,BPCiObIC!$B$1:$AG$1,0)))</f>
        <v>0</v>
      </c>
      <c r="X41" s="20">
        <f t="array" ref="X41">W41*(1+INDEX(BPCiObIC!$B$2:$AG$43,MATCH($A41,BPCiObIC!$A$2:$A$43,0),MATCH(X$4,BPCiObIC!$B$1:$AG$1,0)))</f>
        <v>0</v>
      </c>
      <c r="Y41" s="20">
        <f t="array" ref="Y41">X41*(1+INDEX(BPCiObIC!$B$2:$AG$43,MATCH($A41,BPCiObIC!$A$2:$A$43,0),MATCH(Y$4,BPCiObIC!$B$1:$AG$1,0)))</f>
        <v>0</v>
      </c>
      <c r="Z41" s="20">
        <f t="array" ref="Z41">Y41*(1+INDEX(BPCiObIC!$B$2:$AG$43,MATCH($A41,BPCiObIC!$A$2:$A$43,0),MATCH(Z$4,BPCiObIC!$B$1:$AG$1,0)))</f>
        <v>0</v>
      </c>
      <c r="AA41" s="20">
        <f t="array" ref="AA41">Z41*(1+INDEX(BPCiObIC!$B$2:$AG$43,MATCH($A41,BPCiObIC!$A$2:$A$43,0),MATCH(AA$4,BPCiObIC!$B$1:$AG$1,0)))</f>
        <v>0</v>
      </c>
      <c r="AB41" s="20">
        <f t="array" ref="AB41">AA41*(1+INDEX(BPCiObIC!$B$2:$AG$43,MATCH($A41,BPCiObIC!$A$2:$A$43,0),MATCH(AB$4,BPCiObIC!$B$1:$AG$1,0)))</f>
        <v>0</v>
      </c>
      <c r="AC41" s="20">
        <f t="array" ref="AC41">AB41*(1+INDEX(BPCiObIC!$B$2:$AG$43,MATCH($A41,BPCiObIC!$A$2:$A$43,0),MATCH(AC$4,BPCiObIC!$B$1:$AG$1,0)))</f>
        <v>0</v>
      </c>
      <c r="AD41" s="20">
        <f t="array" ref="AD41">AC41*(1+INDEX(BPCiObIC!$B$2:$AG$43,MATCH($A41,BPCiObIC!$A$2:$A$43,0),MATCH(AD$4,BPCiObIC!$B$1:$AG$1,0)))</f>
        <v>0</v>
      </c>
      <c r="AE41" s="20">
        <f t="array" ref="AE41">AD41*(1+INDEX(BPCiObIC!$B$2:$AG$43,MATCH($A41,BPCiObIC!$A$2:$A$43,0),MATCH(AE$4,BPCiObIC!$B$1:$AG$1,0)))</f>
        <v>0</v>
      </c>
      <c r="AF41" s="20">
        <f t="array" ref="AF41">AE41*(1+INDEX(BPCiObIC!$B$2:$AG$43,MATCH($A41,BPCiObIC!$A$2:$A$43,0),MATCH(AF$4,BPCiObIC!$B$1:$AG$1,0)))</f>
        <v>0</v>
      </c>
      <c r="AG41" s="20">
        <f t="array" ref="AG41">AF41*(1+INDEX(BPCiObIC!$B$2:$AG$43,MATCH($A41,BPCiObIC!$A$2:$A$43,0),MATCH(AG$4,BPCiObIC!$B$1:$AG$1,0)))</f>
        <v>0</v>
      </c>
      <c r="AH41" s="20">
        <f t="array" ref="AH41">AG41*(1+INDEX(BPCiObIC!$B$2:$AG$43,MATCH($A41,BPCiObIC!$A$2:$A$43,0),MATCH(AH$4,BPCiObIC!$B$1:$AG$1,0)))</f>
        <v>0</v>
      </c>
    </row>
    <row r="42" spans="1:34" ht="15.75" customHeight="1" x14ac:dyDescent="0.35">
      <c r="A42" s="3" t="s">
        <v>111</v>
      </c>
      <c r="B42" s="3" t="s">
        <v>77</v>
      </c>
      <c r="C42" s="3" t="s">
        <v>112</v>
      </c>
      <c r="D42" s="33">
        <f>SUM(SUMIFS('BIFUBC Output_energy'!G:G,'BIFUBC Output_energy'!A:A,B42,'BIFUBC Output_energy'!B:B,C42),SUMIFS('BIFUBC Output_nonenergy'!E:E,'BIFUBC Output_nonenergy'!A:A,B42,'BIFUBC Output_nonenergy'!B:B,C42))</f>
        <v>115903236480000</v>
      </c>
      <c r="E42" s="20">
        <f t="array" ref="E42">D42*(1+INDEX(BPCiObIC!$B$2:$AG$43,MATCH($A42,BPCiObIC!$A$2:$A$43,0),MATCH(E$4,BPCiObIC!$B$1:$AG$1,0)))</f>
        <v>121108731903188.08</v>
      </c>
      <c r="F42" s="20">
        <f t="array" ref="F42">E42*(1+INDEX(BPCiObIC!$B$2:$AG$43,MATCH($A42,BPCiObIC!$A$2:$A$43,0),MATCH(F$4,BPCiObIC!$B$1:$AG$1,0)))</f>
        <v>126314227326376.17</v>
      </c>
      <c r="G42" s="20">
        <f t="array" ref="G42">F42*(1+INDEX(BPCiObIC!$B$2:$AG$43,MATCH($A42,BPCiObIC!$A$2:$A$43,0),MATCH(G$4,BPCiObIC!$B$1:$AG$1,0)))</f>
        <v>131519722749565.63</v>
      </c>
      <c r="H42" s="20">
        <f t="array" ref="H42">G42*(1+INDEX(BPCiObIC!$B$2:$AG$43,MATCH($A42,BPCiObIC!$A$2:$A$43,0),MATCH(H$4,BPCiObIC!$B$1:$AG$1,0)))</f>
        <v>136725218172753.72</v>
      </c>
      <c r="I42" s="20">
        <f t="array" ref="I42">H42*(1+INDEX(BPCiObIC!$B$2:$AG$43,MATCH($A42,BPCiObIC!$A$2:$A$43,0),MATCH(I$4,BPCiObIC!$B$1:$AG$1,0)))</f>
        <v>141930713595941.81</v>
      </c>
      <c r="J42" s="20">
        <f t="array" ref="J42">I42*(1+INDEX(BPCiObIC!$B$2:$AG$43,MATCH($A42,BPCiObIC!$A$2:$A$43,0),MATCH(J$4,BPCiObIC!$B$1:$AG$1,0)))</f>
        <v>147136209019129.91</v>
      </c>
      <c r="K42" s="20">
        <f t="array" ref="K42">J42*(1+INDEX(BPCiObIC!$B$2:$AG$43,MATCH($A42,BPCiObIC!$A$2:$A$43,0),MATCH(K$4,BPCiObIC!$B$1:$AG$1,0)))</f>
        <v>152341704442319.38</v>
      </c>
      <c r="L42" s="20">
        <f t="array" ref="L42">K42*(1+INDEX(BPCiObIC!$B$2:$AG$43,MATCH($A42,BPCiObIC!$A$2:$A$43,0),MATCH(L$4,BPCiObIC!$B$1:$AG$1,0)))</f>
        <v>157547199865507.47</v>
      </c>
      <c r="M42" s="20">
        <f t="array" ref="M42">L42*(1+INDEX(BPCiObIC!$B$2:$AG$43,MATCH($A42,BPCiObIC!$A$2:$A$43,0),MATCH(M$4,BPCiObIC!$B$1:$AG$1,0)))</f>
        <v>162752695288695.53</v>
      </c>
      <c r="N42" s="20">
        <f t="array" ref="N42">M42*(1+INDEX(BPCiObIC!$B$2:$AG$43,MATCH($A42,BPCiObIC!$A$2:$A$43,0),MATCH(N$4,BPCiObIC!$B$1:$AG$1,0)))</f>
        <v>167958190711885</v>
      </c>
      <c r="O42" s="20">
        <f t="array" ref="O42">N42*(1+INDEX(BPCiObIC!$B$2:$AG$43,MATCH($A42,BPCiObIC!$A$2:$A$43,0),MATCH(O$4,BPCiObIC!$B$1:$AG$1,0)))</f>
        <v>173163686135073.09</v>
      </c>
      <c r="P42" s="20">
        <f t="array" ref="P42">O42*(1+INDEX(BPCiObIC!$B$2:$AG$43,MATCH($A42,BPCiObIC!$A$2:$A$43,0),MATCH(P$4,BPCiObIC!$B$1:$AG$1,0)))</f>
        <v>178369181558261.19</v>
      </c>
      <c r="Q42" s="20">
        <f t="array" ref="Q42">P42*(1+INDEX(BPCiObIC!$B$2:$AG$43,MATCH($A42,BPCiObIC!$A$2:$A$43,0),MATCH(Q$4,BPCiObIC!$B$1:$AG$1,0)))</f>
        <v>183574676981450.66</v>
      </c>
      <c r="R42" s="20">
        <f t="array" ref="R42">Q42*(1+INDEX(BPCiObIC!$B$2:$AG$43,MATCH($A42,BPCiObIC!$A$2:$A$43,0),MATCH(R$4,BPCiObIC!$B$1:$AG$1,0)))</f>
        <v>188780172404638.75</v>
      </c>
      <c r="S42" s="20">
        <f t="array" ref="S42">R42*(1+INDEX(BPCiObIC!$B$2:$AG$43,MATCH($A42,BPCiObIC!$A$2:$A$43,0),MATCH(S$4,BPCiObIC!$B$1:$AG$1,0)))</f>
        <v>193985667827826.84</v>
      </c>
      <c r="T42" s="20">
        <f t="array" ref="T42">S42*(1+INDEX(BPCiObIC!$B$2:$AG$43,MATCH($A42,BPCiObIC!$A$2:$A$43,0),MATCH(T$4,BPCiObIC!$B$1:$AG$1,0)))</f>
        <v>199191163251014.94</v>
      </c>
      <c r="U42" s="20">
        <f t="array" ref="U42">T42*(1+INDEX(BPCiObIC!$B$2:$AG$43,MATCH($A42,BPCiObIC!$A$2:$A$43,0),MATCH(U$4,BPCiObIC!$B$1:$AG$1,0)))</f>
        <v>204396658674204.38</v>
      </c>
      <c r="V42" s="20">
        <f t="array" ref="V42">U42*(1+INDEX(BPCiObIC!$B$2:$AG$43,MATCH($A42,BPCiObIC!$A$2:$A$43,0),MATCH(V$4,BPCiObIC!$B$1:$AG$1,0)))</f>
        <v>209602154097392.47</v>
      </c>
      <c r="W42" s="20">
        <f t="array" ref="W42">V42*(1+INDEX(BPCiObIC!$B$2:$AG$43,MATCH($A42,BPCiObIC!$A$2:$A$43,0),MATCH(W$4,BPCiObIC!$B$1:$AG$1,0)))</f>
        <v>214807649520580.56</v>
      </c>
      <c r="X42" s="20">
        <f t="array" ref="X42">W42*(1+INDEX(BPCiObIC!$B$2:$AG$43,MATCH($A42,BPCiObIC!$A$2:$A$43,0),MATCH(X$4,BPCiObIC!$B$1:$AG$1,0)))</f>
        <v>220013144943770.03</v>
      </c>
      <c r="Y42" s="20">
        <f t="array" ref="Y42">X42*(1+INDEX(BPCiObIC!$B$2:$AG$43,MATCH($A42,BPCiObIC!$A$2:$A$43,0),MATCH(Y$4,BPCiObIC!$B$1:$AG$1,0)))</f>
        <v>225218640366958.09</v>
      </c>
      <c r="Z42" s="20">
        <f t="array" ref="Z42">Y42*(1+INDEX(BPCiObIC!$B$2:$AG$43,MATCH($A42,BPCiObIC!$A$2:$A$43,0),MATCH(Z$4,BPCiObIC!$B$1:$AG$1,0)))</f>
        <v>230424135790146.22</v>
      </c>
      <c r="AA42" s="20">
        <f t="array" ref="AA42">Z42*(1+INDEX(BPCiObIC!$B$2:$AG$43,MATCH($A42,BPCiObIC!$A$2:$A$43,0),MATCH(AA$4,BPCiObIC!$B$1:$AG$1,0)))</f>
        <v>235629631213335.69</v>
      </c>
      <c r="AB42" s="20">
        <f t="array" ref="AB42">AA42*(1+INDEX(BPCiObIC!$B$2:$AG$43,MATCH($A42,BPCiObIC!$A$2:$A$43,0),MATCH(AB$4,BPCiObIC!$B$1:$AG$1,0)))</f>
        <v>240835126636523.78</v>
      </c>
      <c r="AC42" s="20">
        <f t="array" ref="AC42">AB42*(1+INDEX(BPCiObIC!$B$2:$AG$43,MATCH($A42,BPCiObIC!$A$2:$A$43,0),MATCH(AC$4,BPCiObIC!$B$1:$AG$1,0)))</f>
        <v>246040622059711.84</v>
      </c>
      <c r="AD42" s="20">
        <f t="array" ref="AD42">AC42*(1+INDEX(BPCiObIC!$B$2:$AG$43,MATCH($A42,BPCiObIC!$A$2:$A$43,0),MATCH(AD$4,BPCiObIC!$B$1:$AG$1,0)))</f>
        <v>251246117482899.94</v>
      </c>
      <c r="AE42" s="20">
        <f t="array" ref="AE42">AD42*(1+INDEX(BPCiObIC!$B$2:$AG$43,MATCH($A42,BPCiObIC!$A$2:$A$43,0),MATCH(AE$4,BPCiObIC!$B$1:$AG$1,0)))</f>
        <v>256451612906089.38</v>
      </c>
      <c r="AF42" s="20">
        <f t="array" ref="AF42">AE42*(1+INDEX(BPCiObIC!$B$2:$AG$43,MATCH($A42,BPCiObIC!$A$2:$A$43,0),MATCH(AF$4,BPCiObIC!$B$1:$AG$1,0)))</f>
        <v>261657108329277.47</v>
      </c>
      <c r="AG42" s="20">
        <f t="array" ref="AG42">AF42*(1+INDEX(BPCiObIC!$B$2:$AG$43,MATCH($A42,BPCiObIC!$A$2:$A$43,0),MATCH(AG$4,BPCiObIC!$B$1:$AG$1,0)))</f>
        <v>266862603752465.56</v>
      </c>
      <c r="AH42" s="20">
        <f t="array" ref="AH42">AG42*(1+INDEX(BPCiObIC!$B$2:$AG$43,MATCH($A42,BPCiObIC!$A$2:$A$43,0),MATCH(AH$4,BPCiObIC!$B$1:$AG$1,0)))</f>
        <v>272068099175655</v>
      </c>
    </row>
    <row r="43" spans="1:34" ht="15.75" customHeight="1" x14ac:dyDescent="0.35">
      <c r="A43" s="3" t="s">
        <v>113</v>
      </c>
      <c r="B43" s="3" t="s">
        <v>77</v>
      </c>
      <c r="C43" s="3" t="s">
        <v>59</v>
      </c>
      <c r="D43" s="33">
        <f>SUM(SUMIFS('BIFUBC Output_energy'!G:G,'BIFUBC Output_energy'!A:A,B43,'BIFUBC Output_energy'!B:B,C43),SUMIFS('BIFUBC Output_nonenergy'!E:E,'BIFUBC Output_nonenergy'!A:A,B43,'BIFUBC Output_nonenergy'!B:B,C43))</f>
        <v>368405579264000</v>
      </c>
      <c r="E43" s="20">
        <f t="array" ref="E43">D43*(1+INDEX(BPCiObIC!$B$2:$AG$43,MATCH($A43,BPCiObIC!$A$2:$A$43,0),MATCH(E$4,BPCiObIC!$B$1:$AG$1,0)))</f>
        <v>384936452328065.38</v>
      </c>
      <c r="F43" s="20">
        <f t="array" ref="F43">E43*(1+INDEX(BPCiObIC!$B$2:$AG$43,MATCH($A43,BPCiObIC!$A$2:$A$43,0),MATCH(F$4,BPCiObIC!$B$1:$AG$1,0)))</f>
        <v>401467325392130.81</v>
      </c>
      <c r="G43" s="20">
        <f t="array" ref="G43">F43*(1+INDEX(BPCiObIC!$B$2:$AG$43,MATCH($A43,BPCiObIC!$A$2:$A$43,0),MATCH(G$4,BPCiObIC!$B$1:$AG$1,0)))</f>
        <v>417998198456196.25</v>
      </c>
      <c r="H43" s="20">
        <f t="array" ref="H43">G43*(1+INDEX(BPCiObIC!$B$2:$AG$43,MATCH($A43,BPCiObIC!$A$2:$A$43,0),MATCH(H$4,BPCiObIC!$B$1:$AG$1,0)))</f>
        <v>434529071520261.63</v>
      </c>
      <c r="I43" s="20">
        <f t="array" ref="I43">H43*(1+INDEX(BPCiObIC!$B$2:$AG$43,MATCH($A43,BPCiObIC!$A$2:$A$43,0),MATCH(I$4,BPCiObIC!$B$1:$AG$1,0)))</f>
        <v>451059944584327</v>
      </c>
      <c r="J43" s="20">
        <f t="array" ref="J43">I43*(1+INDEX(BPCiObIC!$B$2:$AG$43,MATCH($A43,BPCiObIC!$A$2:$A$43,0),MATCH(J$4,BPCiObIC!$B$1:$AG$1,0)))</f>
        <v>467590817648392.44</v>
      </c>
      <c r="K43" s="20">
        <f t="array" ref="K43">J43*(1+INDEX(BPCiObIC!$B$2:$AG$43,MATCH($A43,BPCiObIC!$A$2:$A$43,0),MATCH(K$4,BPCiObIC!$B$1:$AG$1,0)))</f>
        <v>484121690712452.06</v>
      </c>
      <c r="L43" s="20">
        <f t="array" ref="L43">K43*(1+INDEX(BPCiObIC!$B$2:$AG$43,MATCH($A43,BPCiObIC!$A$2:$A$43,0),MATCH(L$4,BPCiObIC!$B$1:$AG$1,0)))</f>
        <v>500652563776517.5</v>
      </c>
      <c r="M43" s="20">
        <f t="array" ref="M43">L43*(1+INDEX(BPCiObIC!$B$2:$AG$43,MATCH($A43,BPCiObIC!$A$2:$A$43,0),MATCH(M$4,BPCiObIC!$B$1:$AG$1,0)))</f>
        <v>517183436840582.88</v>
      </c>
      <c r="N43" s="20">
        <f t="array" ref="N43">M43*(1+INDEX(BPCiObIC!$B$2:$AG$43,MATCH($A43,BPCiObIC!$A$2:$A$43,0),MATCH(N$4,BPCiObIC!$B$1:$AG$1,0)))</f>
        <v>533714309904648.31</v>
      </c>
      <c r="O43" s="20">
        <f t="array" ref="O43">N43*(1+INDEX(BPCiObIC!$B$2:$AG$43,MATCH($A43,BPCiObIC!$A$2:$A$43,0),MATCH(O$4,BPCiObIC!$B$1:$AG$1,0)))</f>
        <v>550245182968713.69</v>
      </c>
      <c r="P43" s="20">
        <f t="array" ref="P43">O43*(1+INDEX(BPCiObIC!$B$2:$AG$43,MATCH($A43,BPCiObIC!$A$2:$A$43,0),MATCH(P$4,BPCiObIC!$B$1:$AG$1,0)))</f>
        <v>566776056032779.13</v>
      </c>
      <c r="Q43" s="20">
        <f t="array" ref="Q43">P43*(1+INDEX(BPCiObIC!$B$2:$AG$43,MATCH($A43,BPCiObIC!$A$2:$A$43,0),MATCH(Q$4,BPCiObIC!$B$1:$AG$1,0)))</f>
        <v>583306929096844.5</v>
      </c>
      <c r="R43" s="20">
        <f t="array" ref="R43">Q43*(1+INDEX(BPCiObIC!$B$2:$AG$43,MATCH($A43,BPCiObIC!$A$2:$A$43,0),MATCH(R$4,BPCiObIC!$B$1:$AG$1,0)))</f>
        <v>599837802160909.88</v>
      </c>
      <c r="S43" s="20">
        <f t="array" ref="S43">R43*(1+INDEX(BPCiObIC!$B$2:$AG$43,MATCH($A43,BPCiObIC!$A$2:$A$43,0),MATCH(S$4,BPCiObIC!$B$1:$AG$1,0)))</f>
        <v>616368675224969.5</v>
      </c>
      <c r="T43" s="20">
        <f t="array" ref="T43">S43*(1+INDEX(BPCiObIC!$B$2:$AG$43,MATCH($A43,BPCiObIC!$A$2:$A$43,0),MATCH(T$4,BPCiObIC!$B$1:$AG$1,0)))</f>
        <v>632899548289034.88</v>
      </c>
      <c r="U43" s="20">
        <f t="array" ref="U43">T43*(1+INDEX(BPCiObIC!$B$2:$AG$43,MATCH($A43,BPCiObIC!$A$2:$A$43,0),MATCH(U$4,BPCiObIC!$B$1:$AG$1,0)))</f>
        <v>649430421353100.25</v>
      </c>
      <c r="V43" s="20">
        <f t="array" ref="V43">U43*(1+INDEX(BPCiObIC!$B$2:$AG$43,MATCH($A43,BPCiObIC!$A$2:$A$43,0),MATCH(V$4,BPCiObIC!$B$1:$AG$1,0)))</f>
        <v>665961294417165.63</v>
      </c>
      <c r="W43" s="20">
        <f t="array" ref="W43">V43*(1+INDEX(BPCiObIC!$B$2:$AG$43,MATCH($A43,BPCiObIC!$A$2:$A$43,0),MATCH(W$4,BPCiObIC!$B$1:$AG$1,0)))</f>
        <v>682492167481231</v>
      </c>
      <c r="X43" s="20">
        <f t="array" ref="X43">W43*(1+INDEX(BPCiObIC!$B$2:$AG$43,MATCH($A43,BPCiObIC!$A$2:$A$43,0),MATCH(X$4,BPCiObIC!$B$1:$AG$1,0)))</f>
        <v>699023040545296.38</v>
      </c>
      <c r="Y43" s="20">
        <f t="array" ref="Y43">X43*(1+INDEX(BPCiObIC!$B$2:$AG$43,MATCH($A43,BPCiObIC!$A$2:$A$43,0),MATCH(Y$4,BPCiObIC!$B$1:$AG$1,0)))</f>
        <v>715553913609361.88</v>
      </c>
      <c r="Z43" s="20">
        <f t="array" ref="Z43">Y43*(1+INDEX(BPCiObIC!$B$2:$AG$43,MATCH($A43,BPCiObIC!$A$2:$A$43,0),MATCH(Z$4,BPCiObIC!$B$1:$AG$1,0)))</f>
        <v>732084786673427.25</v>
      </c>
      <c r="AA43" s="20">
        <f t="array" ref="AA43">Z43*(1+INDEX(BPCiObIC!$B$2:$AG$43,MATCH($A43,BPCiObIC!$A$2:$A$43,0),MATCH(AA$4,BPCiObIC!$B$1:$AG$1,0)))</f>
        <v>748615659737492.63</v>
      </c>
      <c r="AB43" s="20">
        <f t="array" ref="AB43">AA43*(1+INDEX(BPCiObIC!$B$2:$AG$43,MATCH($A43,BPCiObIC!$A$2:$A$43,0),MATCH(AB$4,BPCiObIC!$B$1:$AG$1,0)))</f>
        <v>765146532801552.25</v>
      </c>
      <c r="AC43" s="20">
        <f t="array" ref="AC43">AB43*(1+INDEX(BPCiObIC!$B$2:$AG$43,MATCH($A43,BPCiObIC!$A$2:$A$43,0),MATCH(AC$4,BPCiObIC!$B$1:$AG$1,0)))</f>
        <v>781677405865617.63</v>
      </c>
      <c r="AD43" s="20">
        <f t="array" ref="AD43">AC43*(1+INDEX(BPCiObIC!$B$2:$AG$43,MATCH($A43,BPCiObIC!$A$2:$A$43,0),MATCH(AD$4,BPCiObIC!$B$1:$AG$1,0)))</f>
        <v>798208278929683.13</v>
      </c>
      <c r="AE43" s="20">
        <f t="array" ref="AE43">AD43*(1+INDEX(BPCiObIC!$B$2:$AG$43,MATCH($A43,BPCiObIC!$A$2:$A$43,0),MATCH(AE$4,BPCiObIC!$B$1:$AG$1,0)))</f>
        <v>814739151993748.5</v>
      </c>
      <c r="AF43" s="20">
        <f t="array" ref="AF43">AE43*(1+INDEX(BPCiObIC!$B$2:$AG$43,MATCH($A43,BPCiObIC!$A$2:$A$43,0),MATCH(AF$4,BPCiObIC!$B$1:$AG$1,0)))</f>
        <v>831270025057813.88</v>
      </c>
      <c r="AG43" s="20">
        <f t="array" ref="AG43">AF43*(1+INDEX(BPCiObIC!$B$2:$AG$43,MATCH($A43,BPCiObIC!$A$2:$A$43,0),MATCH(AG$4,BPCiObIC!$B$1:$AG$1,0)))</f>
        <v>847800898121879.25</v>
      </c>
      <c r="AH43" s="20">
        <f t="array" ref="AH43">AG43*(1+INDEX(BPCiObIC!$B$2:$AG$43,MATCH($A43,BPCiObIC!$A$2:$A$43,0),MATCH(AH$4,BPCiObIC!$B$1:$AG$1,0)))</f>
        <v>864331771185944.75</v>
      </c>
    </row>
    <row r="44" spans="1:34" ht="15.75" customHeight="1" x14ac:dyDescent="0.35">
      <c r="A44" s="3" t="s">
        <v>114</v>
      </c>
      <c r="B44" s="3" t="s">
        <v>77</v>
      </c>
      <c r="C44" s="3" t="s">
        <v>84</v>
      </c>
      <c r="D44" s="33">
        <f>SUM(SUMIFS('BIFUBC Output_energy'!G:G,'BIFUBC Output_energy'!A:A,B44,'BIFUBC Output_energy'!B:B,C44),SUMIFS('BIFUBC Output_nonenergy'!E:E,'BIFUBC Output_nonenergy'!A:A,B44,'BIFUBC Output_nonenergy'!B:B,C44))</f>
        <v>188640783360000</v>
      </c>
      <c r="E44" s="20">
        <f t="array" ref="E44">D44*(1+INDEX(BPCiObIC!$B$2:$AG$43,MATCH($A44,BPCiObIC!$A$2:$A$43,0),MATCH(E$4,BPCiObIC!$B$1:$AG$1,0)))</f>
        <v>197105358871206.81</v>
      </c>
      <c r="F44" s="20">
        <f t="array" ref="F44">E44*(1+INDEX(BPCiObIC!$B$2:$AG$43,MATCH($A44,BPCiObIC!$A$2:$A$43,0),MATCH(F$4,BPCiObIC!$B$1:$AG$1,0)))</f>
        <v>205569934382413.66</v>
      </c>
      <c r="G44" s="20">
        <f t="array" ref="G44">F44*(1+INDEX(BPCiObIC!$B$2:$AG$43,MATCH($A44,BPCiObIC!$A$2:$A$43,0),MATCH(G$4,BPCiObIC!$B$1:$AG$1,0)))</f>
        <v>214034509893620.5</v>
      </c>
      <c r="H44" s="20">
        <f t="array" ref="H44">G44*(1+INDEX(BPCiObIC!$B$2:$AG$43,MATCH($A44,BPCiObIC!$A$2:$A$43,0),MATCH(H$4,BPCiObIC!$B$1:$AG$1,0)))</f>
        <v>222499085404827.31</v>
      </c>
      <c r="I44" s="20">
        <f t="array" ref="I44">H44*(1+INDEX(BPCiObIC!$B$2:$AG$43,MATCH($A44,BPCiObIC!$A$2:$A$43,0),MATCH(I$4,BPCiObIC!$B$1:$AG$1,0)))</f>
        <v>230963660916034.16</v>
      </c>
      <c r="J44" s="20">
        <f t="array" ref="J44">I44*(1+INDEX(BPCiObIC!$B$2:$AG$43,MATCH($A44,BPCiObIC!$A$2:$A$43,0),MATCH(J$4,BPCiObIC!$B$1:$AG$1,0)))</f>
        <v>239428236427241</v>
      </c>
      <c r="K44" s="20">
        <f t="array" ref="K44">J44*(1+INDEX(BPCiObIC!$B$2:$AG$43,MATCH($A44,BPCiObIC!$A$2:$A$43,0),MATCH(K$4,BPCiObIC!$B$1:$AG$1,0)))</f>
        <v>247892811938444.88</v>
      </c>
      <c r="L44" s="20">
        <f t="array" ref="L44">K44*(1+INDEX(BPCiObIC!$B$2:$AG$43,MATCH($A44,BPCiObIC!$A$2:$A$43,0),MATCH(L$4,BPCiObIC!$B$1:$AG$1,0)))</f>
        <v>256357387449651.72</v>
      </c>
      <c r="M44" s="20">
        <f t="array" ref="M44">L44*(1+INDEX(BPCiObIC!$B$2:$AG$43,MATCH($A44,BPCiObIC!$A$2:$A$43,0),MATCH(M$4,BPCiObIC!$B$1:$AG$1,0)))</f>
        <v>264821962960858.56</v>
      </c>
      <c r="N44" s="20">
        <f t="array" ref="N44">M44*(1+INDEX(BPCiObIC!$B$2:$AG$43,MATCH($A44,BPCiObIC!$A$2:$A$43,0),MATCH(N$4,BPCiObIC!$B$1:$AG$1,0)))</f>
        <v>273286538472065.41</v>
      </c>
      <c r="O44" s="20">
        <f t="array" ref="O44">N44*(1+INDEX(BPCiObIC!$B$2:$AG$43,MATCH($A44,BPCiObIC!$A$2:$A$43,0),MATCH(O$4,BPCiObIC!$B$1:$AG$1,0)))</f>
        <v>281751113983272.25</v>
      </c>
      <c r="P44" s="20">
        <f t="array" ref="P44">O44*(1+INDEX(BPCiObIC!$B$2:$AG$43,MATCH($A44,BPCiObIC!$A$2:$A$43,0),MATCH(P$4,BPCiObIC!$B$1:$AG$1,0)))</f>
        <v>290215689494479.06</v>
      </c>
      <c r="Q44" s="20">
        <f t="array" ref="Q44">P44*(1+INDEX(BPCiObIC!$B$2:$AG$43,MATCH($A44,BPCiObIC!$A$2:$A$43,0),MATCH(Q$4,BPCiObIC!$B$1:$AG$1,0)))</f>
        <v>298680265005685.88</v>
      </c>
      <c r="R44" s="20">
        <f t="array" ref="R44">Q44*(1+INDEX(BPCiObIC!$B$2:$AG$43,MATCH($A44,BPCiObIC!$A$2:$A$43,0),MATCH(R$4,BPCiObIC!$B$1:$AG$1,0)))</f>
        <v>307144840516892.69</v>
      </c>
      <c r="S44" s="20">
        <f t="array" ref="S44">R44*(1+INDEX(BPCiObIC!$B$2:$AG$43,MATCH($A44,BPCiObIC!$A$2:$A$43,0),MATCH(S$4,BPCiObIC!$B$1:$AG$1,0)))</f>
        <v>315609416028096.56</v>
      </c>
      <c r="T44" s="20">
        <f t="array" ref="T44">S44*(1+INDEX(BPCiObIC!$B$2:$AG$43,MATCH($A44,BPCiObIC!$A$2:$A$43,0),MATCH(T$4,BPCiObIC!$B$1:$AG$1,0)))</f>
        <v>324073991539303.38</v>
      </c>
      <c r="U44" s="20">
        <f t="array" ref="U44">T44*(1+INDEX(BPCiObIC!$B$2:$AG$43,MATCH($A44,BPCiObIC!$A$2:$A$43,0),MATCH(U$4,BPCiObIC!$B$1:$AG$1,0)))</f>
        <v>332538567050510.19</v>
      </c>
      <c r="V44" s="20">
        <f t="array" ref="V44">U44*(1+INDEX(BPCiObIC!$B$2:$AG$43,MATCH($A44,BPCiObIC!$A$2:$A$43,0),MATCH(V$4,BPCiObIC!$B$1:$AG$1,0)))</f>
        <v>341003142561717</v>
      </c>
      <c r="W44" s="20">
        <f t="array" ref="W44">V44*(1+INDEX(BPCiObIC!$B$2:$AG$43,MATCH($A44,BPCiObIC!$A$2:$A$43,0),MATCH(W$4,BPCiObIC!$B$1:$AG$1,0)))</f>
        <v>349467718072923.81</v>
      </c>
      <c r="X44" s="20">
        <f t="array" ref="X44">W44*(1+INDEX(BPCiObIC!$B$2:$AG$43,MATCH($A44,BPCiObIC!$A$2:$A$43,0),MATCH(X$4,BPCiObIC!$B$1:$AG$1,0)))</f>
        <v>357932293584130.63</v>
      </c>
      <c r="Y44" s="20">
        <f t="array" ref="Y44">X44*(1+INDEX(BPCiObIC!$B$2:$AG$43,MATCH($A44,BPCiObIC!$A$2:$A$43,0),MATCH(Y$4,BPCiObIC!$B$1:$AG$1,0)))</f>
        <v>366396869095337.5</v>
      </c>
      <c r="Z44" s="20">
        <f t="array" ref="Z44">Y44*(1+INDEX(BPCiObIC!$B$2:$AG$43,MATCH($A44,BPCiObIC!$A$2:$A$43,0),MATCH(Z$4,BPCiObIC!$B$1:$AG$1,0)))</f>
        <v>374861444606544.31</v>
      </c>
      <c r="AA44" s="20">
        <f t="array" ref="AA44">Z44*(1+INDEX(BPCiObIC!$B$2:$AG$43,MATCH($A44,BPCiObIC!$A$2:$A$43,0),MATCH(AA$4,BPCiObIC!$B$1:$AG$1,0)))</f>
        <v>383326020117751.13</v>
      </c>
      <c r="AB44" s="20">
        <f t="array" ref="AB44">AA44*(1+INDEX(BPCiObIC!$B$2:$AG$43,MATCH($A44,BPCiObIC!$A$2:$A$43,0),MATCH(AB$4,BPCiObIC!$B$1:$AG$1,0)))</f>
        <v>391790595628955</v>
      </c>
      <c r="AC44" s="20">
        <f t="array" ref="AC44">AB44*(1+INDEX(BPCiObIC!$B$2:$AG$43,MATCH($A44,BPCiObIC!$A$2:$A$43,0),MATCH(AC$4,BPCiObIC!$B$1:$AG$1,0)))</f>
        <v>400255171140161.81</v>
      </c>
      <c r="AD44" s="20">
        <f t="array" ref="AD44">AC44*(1+INDEX(BPCiObIC!$B$2:$AG$43,MATCH($A44,BPCiObIC!$A$2:$A$43,0),MATCH(AD$4,BPCiObIC!$B$1:$AG$1,0)))</f>
        <v>408719746651368.69</v>
      </c>
      <c r="AE44" s="20">
        <f t="array" ref="AE44">AD44*(1+INDEX(BPCiObIC!$B$2:$AG$43,MATCH($A44,BPCiObIC!$A$2:$A$43,0),MATCH(AE$4,BPCiObIC!$B$1:$AG$1,0)))</f>
        <v>417184322162575.5</v>
      </c>
      <c r="AF44" s="20">
        <f t="array" ref="AF44">AE44*(1+INDEX(BPCiObIC!$B$2:$AG$43,MATCH($A44,BPCiObIC!$A$2:$A$43,0),MATCH(AF$4,BPCiObIC!$B$1:$AG$1,0)))</f>
        <v>425648897673782.31</v>
      </c>
      <c r="AG44" s="20">
        <f t="array" ref="AG44">AF44*(1+INDEX(BPCiObIC!$B$2:$AG$43,MATCH($A44,BPCiObIC!$A$2:$A$43,0),MATCH(AG$4,BPCiObIC!$B$1:$AG$1,0)))</f>
        <v>434113473184989.19</v>
      </c>
      <c r="AH44" s="20">
        <f t="array" ref="AH44">AG44*(1+INDEX(BPCiObIC!$B$2:$AG$43,MATCH($A44,BPCiObIC!$A$2:$A$43,0),MATCH(AH$4,BPCiObIC!$B$1:$AG$1,0)))</f>
        <v>442578048696196.06</v>
      </c>
    </row>
    <row r="45" spans="1:34" ht="15.75" customHeight="1" x14ac:dyDescent="0.35">
      <c r="A45" s="3" t="s">
        <v>115</v>
      </c>
      <c r="B45" s="3" t="s">
        <v>77</v>
      </c>
      <c r="C45" s="3" t="s">
        <v>116</v>
      </c>
      <c r="D45" s="33">
        <f>'Bureau of Stat KBLI'!T19*$E$1</f>
        <v>116228870893.02599</v>
      </c>
      <c r="E45" s="20">
        <f t="array" ref="E45">D45*(1+INDEX(BPCiObIC!$B$2:$AG$43,MATCH($A45,BPCiObIC!$A$2:$A$43,0),MATCH(E$4,BPCiObIC!$B$1:$AG$1,0)))</f>
        <v>121448979883.37874</v>
      </c>
      <c r="F45" s="20">
        <f t="array" ref="F45">E45*(1+INDEX(BPCiObIC!$B$2:$AG$43,MATCH($A45,BPCiObIC!$A$2:$A$43,0),MATCH(F$4,BPCiObIC!$B$1:$AG$1,0)))</f>
        <v>126669088873.73148</v>
      </c>
      <c r="G45" s="20">
        <f t="array" ref="G45">F45*(1+INDEX(BPCiObIC!$B$2:$AG$43,MATCH($A45,BPCiObIC!$A$2:$A$43,0),MATCH(G$4,BPCiObIC!$B$1:$AG$1,0)))</f>
        <v>131889197864.08597</v>
      </c>
      <c r="H45" s="20">
        <f t="array" ref="H45">G45*(1+INDEX(BPCiObIC!$B$2:$AG$43,MATCH($A45,BPCiObIC!$A$2:$A$43,0),MATCH(H$4,BPCiObIC!$B$1:$AG$1,0)))</f>
        <v>137109306854.43872</v>
      </c>
      <c r="I45" s="20">
        <f t="array" ref="I45">H45*(1+INDEX(BPCiObIC!$B$2:$AG$43,MATCH($A45,BPCiObIC!$A$2:$A$43,0),MATCH(I$4,BPCiObIC!$B$1:$AG$1,0)))</f>
        <v>142329415844.79147</v>
      </c>
      <c r="J45" s="20">
        <f t="array" ref="J45">I45*(1+INDEX(BPCiObIC!$B$2:$AG$43,MATCH($A45,BPCiObIC!$A$2:$A$43,0),MATCH(J$4,BPCiObIC!$B$1:$AG$1,0)))</f>
        <v>147549524835.14597</v>
      </c>
      <c r="K45" s="20">
        <f t="array" ref="K45">J45*(1+INDEX(BPCiObIC!$B$2:$AG$43,MATCH($A45,BPCiObIC!$A$2:$A$43,0),MATCH(K$4,BPCiObIC!$B$1:$AG$1,0)))</f>
        <v>152769633825.49869</v>
      </c>
      <c r="L45" s="20">
        <f t="array" ref="L45">K45*(1+INDEX(BPCiObIC!$B$2:$AG$43,MATCH($A45,BPCiObIC!$A$2:$A$43,0),MATCH(L$4,BPCiObIC!$B$1:$AG$1,0)))</f>
        <v>157989742815.85318</v>
      </c>
      <c r="M45" s="20">
        <f t="array" ref="M45">L45*(1+INDEX(BPCiObIC!$B$2:$AG$43,MATCH($A45,BPCiObIC!$A$2:$A$43,0),MATCH(M$4,BPCiObIC!$B$1:$AG$1,0)))</f>
        <v>163209851806.20593</v>
      </c>
      <c r="N45" s="20">
        <f t="array" ref="N45">M45*(1+INDEX(BPCiObIC!$B$2:$AG$43,MATCH($A45,BPCiObIC!$A$2:$A$43,0),MATCH(N$4,BPCiObIC!$B$1:$AG$1,0)))</f>
        <v>168429960796.55869</v>
      </c>
      <c r="O45" s="20">
        <f t="array" ref="O45">N45*(1+INDEX(BPCiObIC!$B$2:$AG$43,MATCH($A45,BPCiObIC!$A$2:$A$43,0),MATCH(O$4,BPCiObIC!$B$1:$AG$1,0)))</f>
        <v>173650069786.91318</v>
      </c>
      <c r="P45" s="20">
        <f t="array" ref="P45">O45*(1+INDEX(BPCiObIC!$B$2:$AG$43,MATCH($A45,BPCiObIC!$A$2:$A$43,0),MATCH(P$4,BPCiObIC!$B$1:$AG$1,0)))</f>
        <v>178870178777.26593</v>
      </c>
      <c r="Q45" s="20">
        <f t="array" ref="Q45">P45*(1+INDEX(BPCiObIC!$B$2:$AG$43,MATCH($A45,BPCiObIC!$A$2:$A$43,0),MATCH(Q$4,BPCiObIC!$B$1:$AG$1,0)))</f>
        <v>184090287767.61865</v>
      </c>
      <c r="R45" s="20">
        <f t="array" ref="R45">Q45*(1+INDEX(BPCiObIC!$B$2:$AG$43,MATCH($A45,BPCiObIC!$A$2:$A$43,0),MATCH(R$4,BPCiObIC!$B$1:$AG$1,0)))</f>
        <v>189310396757.97314</v>
      </c>
      <c r="S45" s="20">
        <f t="array" ref="S45">R45*(1+INDEX(BPCiObIC!$B$2:$AG$43,MATCH($A45,BPCiObIC!$A$2:$A$43,0),MATCH(S$4,BPCiObIC!$B$1:$AG$1,0)))</f>
        <v>194530505748.32587</v>
      </c>
      <c r="T45" s="20">
        <f t="array" ref="T45">S45*(1+INDEX(BPCiObIC!$B$2:$AG$43,MATCH($A45,BPCiObIC!$A$2:$A$43,0),MATCH(T$4,BPCiObIC!$B$1:$AG$1,0)))</f>
        <v>199750614738.68039</v>
      </c>
      <c r="U45" s="20">
        <f t="array" ref="U45">T45*(1+INDEX(BPCiObIC!$B$2:$AG$43,MATCH($A45,BPCiObIC!$A$2:$A$43,0),MATCH(U$4,BPCiObIC!$B$1:$AG$1,0)))</f>
        <v>204970723729.03314</v>
      </c>
      <c r="V45" s="20">
        <f t="array" ref="V45">U45*(1+INDEX(BPCiObIC!$B$2:$AG$43,MATCH($A45,BPCiObIC!$A$2:$A$43,0),MATCH(V$4,BPCiObIC!$B$1:$AG$1,0)))</f>
        <v>210190832719.38589</v>
      </c>
      <c r="W45" s="20">
        <f t="array" ref="W45">V45*(1+INDEX(BPCiObIC!$B$2:$AG$43,MATCH($A45,BPCiObIC!$A$2:$A$43,0),MATCH(W$4,BPCiObIC!$B$1:$AG$1,0)))</f>
        <v>215410941709.74039</v>
      </c>
      <c r="X45" s="20">
        <f t="array" ref="X45">W45*(1+INDEX(BPCiObIC!$B$2:$AG$43,MATCH($A45,BPCiObIC!$A$2:$A$43,0),MATCH(X$4,BPCiObIC!$B$1:$AG$1,0)))</f>
        <v>220631050700.09314</v>
      </c>
      <c r="Y45" s="20">
        <f t="array" ref="Y45">X45*(1+INDEX(BPCiObIC!$B$2:$AG$43,MATCH($A45,BPCiObIC!$A$2:$A$43,0),MATCH(Y$4,BPCiObIC!$B$1:$AG$1,0)))</f>
        <v>225851159690.44589</v>
      </c>
      <c r="Z45" s="20">
        <f t="array" ref="Z45">Y45*(1+INDEX(BPCiObIC!$B$2:$AG$43,MATCH($A45,BPCiObIC!$A$2:$A$43,0),MATCH(Z$4,BPCiObIC!$B$1:$AG$1,0)))</f>
        <v>231071268680.80038</v>
      </c>
      <c r="AA45" s="20">
        <f t="array" ref="AA45">Z45*(1+INDEX(BPCiObIC!$B$2:$AG$43,MATCH($A45,BPCiObIC!$A$2:$A$43,0),MATCH(AA$4,BPCiObIC!$B$1:$AG$1,0)))</f>
        <v>236291377671.15311</v>
      </c>
      <c r="AB45" s="20">
        <f t="array" ref="AB45">AA45*(1+INDEX(BPCiObIC!$B$2:$AG$43,MATCH($A45,BPCiObIC!$A$2:$A$43,0),MATCH(AB$4,BPCiObIC!$B$1:$AG$1,0)))</f>
        <v>241511486661.50763</v>
      </c>
      <c r="AC45" s="20">
        <f t="array" ref="AC45">AB45*(1+INDEX(BPCiObIC!$B$2:$AG$43,MATCH($A45,BPCiObIC!$A$2:$A$43,0),MATCH(AC$4,BPCiObIC!$B$1:$AG$1,0)))</f>
        <v>246731595651.86038</v>
      </c>
      <c r="AD45" s="20">
        <f t="array" ref="AD45">AC45*(1+INDEX(BPCiObIC!$B$2:$AG$43,MATCH($A45,BPCiObIC!$A$2:$A$43,0),MATCH(AD$4,BPCiObIC!$B$1:$AG$1,0)))</f>
        <v>251951704642.21313</v>
      </c>
      <c r="AE45" s="20">
        <f t="array" ref="AE45">AD45*(1+INDEX(BPCiObIC!$B$2:$AG$43,MATCH($A45,BPCiObIC!$A$2:$A$43,0),MATCH(AE$4,BPCiObIC!$B$1:$AG$1,0)))</f>
        <v>257171813632.56763</v>
      </c>
      <c r="AF45" s="20">
        <f t="array" ref="AF45">AE45*(1+INDEX(BPCiObIC!$B$2:$AG$43,MATCH($A45,BPCiObIC!$A$2:$A$43,0),MATCH(AF$4,BPCiObIC!$B$1:$AG$1,0)))</f>
        <v>262391922622.92041</v>
      </c>
      <c r="AG45" s="20">
        <f t="array" ref="AG45">AF45*(1+INDEX(BPCiObIC!$B$2:$AG$43,MATCH($A45,BPCiObIC!$A$2:$A$43,0),MATCH(AG$4,BPCiObIC!$B$1:$AG$1,0)))</f>
        <v>267612031613.27316</v>
      </c>
      <c r="AH45" s="20">
        <f t="array" ref="AH45">AG45*(1+INDEX(BPCiObIC!$B$2:$AG$43,MATCH($A45,BPCiObIC!$A$2:$A$43,0),MATCH(AH$4,BPCiObIC!$B$1:$AG$1,0)))</f>
        <v>272832140603.62766</v>
      </c>
    </row>
    <row r="46" spans="1:34" ht="15.75" customHeight="1" x14ac:dyDescent="0.35">
      <c r="A46" s="3" t="s">
        <v>117</v>
      </c>
      <c r="B46" s="3" t="s">
        <v>77</v>
      </c>
      <c r="C46" s="3" t="s">
        <v>118</v>
      </c>
      <c r="D46" s="33">
        <f>'Bureau of Stat KBLI'!T20*$E$1</f>
        <v>7845835040.1710997</v>
      </c>
      <c r="E46" s="20">
        <f t="array" ref="E46">D46*(1+INDEX(BPCiObIC!$B$2:$AG$43,MATCH($A46,BPCiObIC!$A$2:$A$43,0),MATCH(E$4,BPCiObIC!$B$1:$AG$1,0)))</f>
        <v>8169760270.6635494</v>
      </c>
      <c r="F46" s="20">
        <f t="array" ref="F46">E46*(1+INDEX(BPCiObIC!$B$2:$AG$43,MATCH($A46,BPCiObIC!$A$2:$A$43,0),MATCH(F$4,BPCiObIC!$B$1:$AG$1,0)))</f>
        <v>8493685501.1559992</v>
      </c>
      <c r="G46" s="20">
        <f t="array" ref="G46">F46*(1+INDEX(BPCiObIC!$B$2:$AG$43,MATCH($A46,BPCiObIC!$A$2:$A$43,0),MATCH(G$4,BPCiObIC!$B$1:$AG$1,0)))</f>
        <v>8817610731.648365</v>
      </c>
      <c r="H46" s="20">
        <f t="array" ref="H46">G46*(1+INDEX(BPCiObIC!$B$2:$AG$43,MATCH($A46,BPCiObIC!$A$2:$A$43,0),MATCH(H$4,BPCiObIC!$B$1:$AG$1,0)))</f>
        <v>9141535962.1408138</v>
      </c>
      <c r="I46" s="20">
        <f t="array" ref="I46">H46*(1+INDEX(BPCiObIC!$B$2:$AG$43,MATCH($A46,BPCiObIC!$A$2:$A$43,0),MATCH(I$4,BPCiObIC!$B$1:$AG$1,0)))</f>
        <v>9465461192.6332626</v>
      </c>
      <c r="J46" s="20">
        <f t="array" ref="J46">I46*(1+INDEX(BPCiObIC!$B$2:$AG$43,MATCH($A46,BPCiObIC!$A$2:$A$43,0),MATCH(J$4,BPCiObIC!$B$1:$AG$1,0)))</f>
        <v>9789386423.1256294</v>
      </c>
      <c r="K46" s="20">
        <f t="array" ref="K46">J46*(1+INDEX(BPCiObIC!$B$2:$AG$43,MATCH($A46,BPCiObIC!$A$2:$A$43,0),MATCH(K$4,BPCiObIC!$B$1:$AG$1,0)))</f>
        <v>10113311653.618078</v>
      </c>
      <c r="L46" s="20">
        <f t="array" ref="L46">K46*(1+INDEX(BPCiObIC!$B$2:$AG$43,MATCH($A46,BPCiObIC!$A$2:$A$43,0),MATCH(L$4,BPCiObIC!$B$1:$AG$1,0)))</f>
        <v>10437236884.110527</v>
      </c>
      <c r="M46" s="20">
        <f t="array" ref="M46">L46*(1+INDEX(BPCiObIC!$B$2:$AG$43,MATCH($A46,BPCiObIC!$A$2:$A$43,0),MATCH(M$4,BPCiObIC!$B$1:$AG$1,0)))</f>
        <v>10761162114.602892</v>
      </c>
      <c r="N46" s="20">
        <f t="array" ref="N46">M46*(1+INDEX(BPCiObIC!$B$2:$AG$43,MATCH($A46,BPCiObIC!$A$2:$A$43,0),MATCH(N$4,BPCiObIC!$B$1:$AG$1,0)))</f>
        <v>11085087345.095341</v>
      </c>
      <c r="O46" s="20">
        <f t="array" ref="O46">N46*(1+INDEX(BPCiObIC!$B$2:$AG$43,MATCH($A46,BPCiObIC!$A$2:$A$43,0),MATCH(O$4,BPCiObIC!$B$1:$AG$1,0)))</f>
        <v>11409012575.58779</v>
      </c>
      <c r="P46" s="20">
        <f t="array" ref="P46">O46*(1+INDEX(BPCiObIC!$B$2:$AG$43,MATCH($A46,BPCiObIC!$A$2:$A$43,0),MATCH(P$4,BPCiObIC!$B$1:$AG$1,0)))</f>
        <v>11732937806.080156</v>
      </c>
      <c r="Q46" s="20">
        <f t="array" ref="Q46">P46*(1+INDEX(BPCiObIC!$B$2:$AG$43,MATCH($A46,BPCiObIC!$A$2:$A$43,0),MATCH(Q$4,BPCiObIC!$B$1:$AG$1,0)))</f>
        <v>12056863036.572603</v>
      </c>
      <c r="R46" s="20">
        <f t="array" ref="R46">Q46*(1+INDEX(BPCiObIC!$B$2:$AG$43,MATCH($A46,BPCiObIC!$A$2:$A$43,0),MATCH(R$4,BPCiObIC!$B$1:$AG$1,0)))</f>
        <v>12380788267.06505</v>
      </c>
      <c r="S46" s="20">
        <f t="array" ref="S46">R46*(1+INDEX(BPCiObIC!$B$2:$AG$43,MATCH($A46,BPCiObIC!$A$2:$A$43,0),MATCH(S$4,BPCiObIC!$B$1:$AG$1,0)))</f>
        <v>12704713497.557417</v>
      </c>
      <c r="T46" s="20">
        <f t="array" ref="T46">S46*(1+INDEX(BPCiObIC!$B$2:$AG$43,MATCH($A46,BPCiObIC!$A$2:$A$43,0),MATCH(T$4,BPCiObIC!$B$1:$AG$1,0)))</f>
        <v>13028638728.049866</v>
      </c>
      <c r="U46" s="20">
        <f t="array" ref="U46">T46*(1+INDEX(BPCiObIC!$B$2:$AG$43,MATCH($A46,BPCiObIC!$A$2:$A$43,0),MATCH(U$4,BPCiObIC!$B$1:$AG$1,0)))</f>
        <v>13352563958.542313</v>
      </c>
      <c r="V46" s="20">
        <f t="array" ref="V46">U46*(1+INDEX(BPCiObIC!$B$2:$AG$43,MATCH($A46,BPCiObIC!$A$2:$A$43,0),MATCH(V$4,BPCiObIC!$B$1:$AG$1,0)))</f>
        <v>13676489189.034678</v>
      </c>
      <c r="W46" s="20">
        <f t="array" ref="W46">V46*(1+INDEX(BPCiObIC!$B$2:$AG$43,MATCH($A46,BPCiObIC!$A$2:$A$43,0),MATCH(W$4,BPCiObIC!$B$1:$AG$1,0)))</f>
        <v>14000414419.527126</v>
      </c>
      <c r="X46" s="20">
        <f t="array" ref="X46">W46*(1+INDEX(BPCiObIC!$B$2:$AG$43,MATCH($A46,BPCiObIC!$A$2:$A$43,0),MATCH(X$4,BPCiObIC!$B$1:$AG$1,0)))</f>
        <v>14324339650.019575</v>
      </c>
      <c r="Y46" s="20">
        <f t="array" ref="Y46">X46*(1+INDEX(BPCiObIC!$B$2:$AG$43,MATCH($A46,BPCiObIC!$A$2:$A$43,0),MATCH(Y$4,BPCiObIC!$B$1:$AG$1,0)))</f>
        <v>14648264880.51194</v>
      </c>
      <c r="Z46" s="20">
        <f t="array" ref="Z46">Y46*(1+INDEX(BPCiObIC!$B$2:$AG$43,MATCH($A46,BPCiObIC!$A$2:$A$43,0),MATCH(Z$4,BPCiObIC!$B$1:$AG$1,0)))</f>
        <v>14972190111.004387</v>
      </c>
      <c r="AA46" s="20">
        <f t="array" ref="AA46">Z46*(1+INDEX(BPCiObIC!$B$2:$AG$43,MATCH($A46,BPCiObIC!$A$2:$A$43,0),MATCH(AA$4,BPCiObIC!$B$1:$AG$1,0)))</f>
        <v>15296115341.496834</v>
      </c>
      <c r="AB46" s="20">
        <f t="array" ref="AB46">AA46*(1+INDEX(BPCiObIC!$B$2:$AG$43,MATCH($A46,BPCiObIC!$A$2:$A$43,0),MATCH(AB$4,BPCiObIC!$B$1:$AG$1,0)))</f>
        <v>15620040571.989199</v>
      </c>
      <c r="AC46" s="20">
        <f t="array" ref="AC46">AB46*(1+INDEX(BPCiObIC!$B$2:$AG$43,MATCH($A46,BPCiObIC!$A$2:$A$43,0),MATCH(AC$4,BPCiObIC!$B$1:$AG$1,0)))</f>
        <v>15943965802.481647</v>
      </c>
      <c r="AD46" s="20">
        <f t="array" ref="AD46">AC46*(1+INDEX(BPCiObIC!$B$2:$AG$43,MATCH($A46,BPCiObIC!$A$2:$A$43,0),MATCH(AD$4,BPCiObIC!$B$1:$AG$1,0)))</f>
        <v>16267891032.974094</v>
      </c>
      <c r="AE46" s="20">
        <f t="array" ref="AE46">AD46*(1+INDEX(BPCiObIC!$B$2:$AG$43,MATCH($A46,BPCiObIC!$A$2:$A$43,0),MATCH(AE$4,BPCiObIC!$B$1:$AG$1,0)))</f>
        <v>16591816263.466457</v>
      </c>
      <c r="AF46" s="20">
        <f t="array" ref="AF46">AE46*(1+INDEX(BPCiObIC!$B$2:$AG$43,MATCH($A46,BPCiObIC!$A$2:$A$43,0),MATCH(AF$4,BPCiObIC!$B$1:$AG$1,0)))</f>
        <v>16915741493.958906</v>
      </c>
      <c r="AG46" s="20">
        <f t="array" ref="AG46">AF46*(1+INDEX(BPCiObIC!$B$2:$AG$43,MATCH($A46,BPCiObIC!$A$2:$A$43,0),MATCH(AG$4,BPCiObIC!$B$1:$AG$1,0)))</f>
        <v>17239666724.451355</v>
      </c>
      <c r="AH46" s="20">
        <f t="array" ref="AH46">AG46*(1+INDEX(BPCiObIC!$B$2:$AG$43,MATCH($A46,BPCiObIC!$A$2:$A$43,0),MATCH(AH$4,BPCiObIC!$B$1:$AG$1,0)))</f>
        <v>17563591954.943718</v>
      </c>
    </row>
    <row r="47" spans="1:34" ht="15.75" customHeight="1" x14ac:dyDescent="0.35">
      <c r="A47" s="3" t="s">
        <v>119</v>
      </c>
      <c r="B47" s="3" t="s">
        <v>77</v>
      </c>
      <c r="C47" s="3" t="s">
        <v>120</v>
      </c>
      <c r="D47" s="33">
        <f>'Bureau of Stat KBLI'!T21*$E$1</f>
        <v>1909574.7462000002</v>
      </c>
      <c r="E47" s="20">
        <f t="array" ref="E47">D47*(1+INDEX(BPCiObIC!$B$2:$AG$43,MATCH($A47,BPCiObIC!$A$2:$A$43,0),MATCH(E$4,BPCiObIC!$B$1:$AG$1,0)))</f>
        <v>1996175.2813186727</v>
      </c>
      <c r="F47" s="20">
        <f t="array" ref="F47">E47*(1+INDEX(BPCiObIC!$B$2:$AG$43,MATCH($A47,BPCiObIC!$A$2:$A$43,0),MATCH(F$4,BPCiObIC!$B$1:$AG$1,0)))</f>
        <v>2082775.8164373452</v>
      </c>
      <c r="G47" s="20">
        <f t="array" ref="G47">F47*(1+INDEX(BPCiObIC!$B$2:$AG$43,MATCH($A47,BPCiObIC!$A$2:$A$43,0),MATCH(G$4,BPCiObIC!$B$1:$AG$1,0)))</f>
        <v>2169376.3515559924</v>
      </c>
      <c r="H47" s="20">
        <f t="array" ref="H47">G47*(1+INDEX(BPCiObIC!$B$2:$AG$43,MATCH($A47,BPCiObIC!$A$2:$A$43,0),MATCH(H$4,BPCiObIC!$B$1:$AG$1,0)))</f>
        <v>2255976.8866746649</v>
      </c>
      <c r="I47" s="20">
        <f t="array" ref="I47">H47*(1+INDEX(BPCiObIC!$B$2:$AG$43,MATCH($A47,BPCiObIC!$A$2:$A$43,0),MATCH(I$4,BPCiObIC!$B$1:$AG$1,0)))</f>
        <v>2342577.4217933374</v>
      </c>
      <c r="J47" s="20">
        <f t="array" ref="J47">I47*(1+INDEX(BPCiObIC!$B$2:$AG$43,MATCH($A47,BPCiObIC!$A$2:$A$43,0),MATCH(J$4,BPCiObIC!$B$1:$AG$1,0)))</f>
        <v>2429177.95691201</v>
      </c>
      <c r="K47" s="20">
        <f t="array" ref="K47">J47*(1+INDEX(BPCiObIC!$B$2:$AG$43,MATCH($A47,BPCiObIC!$A$2:$A$43,0),MATCH(K$4,BPCiObIC!$B$1:$AG$1,0)))</f>
        <v>2515778.4920306564</v>
      </c>
      <c r="L47" s="20">
        <f t="array" ref="L47">K47*(1+INDEX(BPCiObIC!$B$2:$AG$43,MATCH($A47,BPCiObIC!$A$2:$A$43,0),MATCH(L$4,BPCiObIC!$B$1:$AG$1,0)))</f>
        <v>2602379.027149329</v>
      </c>
      <c r="M47" s="20">
        <f t="array" ref="M47">L47*(1+INDEX(BPCiObIC!$B$2:$AG$43,MATCH($A47,BPCiObIC!$A$2:$A$43,0),MATCH(M$4,BPCiObIC!$B$1:$AG$1,0)))</f>
        <v>2688979.5622680015</v>
      </c>
      <c r="N47" s="20">
        <f t="array" ref="N47">M47*(1+INDEX(BPCiObIC!$B$2:$AG$43,MATCH($A47,BPCiObIC!$A$2:$A$43,0),MATCH(N$4,BPCiObIC!$B$1:$AG$1,0)))</f>
        <v>2775580.0973866736</v>
      </c>
      <c r="O47" s="20">
        <f t="array" ref="O47">N47*(1+INDEX(BPCiObIC!$B$2:$AG$43,MATCH($A47,BPCiObIC!$A$2:$A$43,0),MATCH(O$4,BPCiObIC!$B$1:$AG$1,0)))</f>
        <v>2862180.6325053205</v>
      </c>
      <c r="P47" s="20">
        <f t="array" ref="P47">O47*(1+INDEX(BPCiObIC!$B$2:$AG$43,MATCH($A47,BPCiObIC!$A$2:$A$43,0),MATCH(P$4,BPCiObIC!$B$1:$AG$1,0)))</f>
        <v>2948781.167623993</v>
      </c>
      <c r="Q47" s="20">
        <f t="array" ref="Q47">P47*(1+INDEX(BPCiObIC!$B$2:$AG$43,MATCH($A47,BPCiObIC!$A$2:$A$43,0),MATCH(Q$4,BPCiObIC!$B$1:$AG$1,0)))</f>
        <v>3035381.7027426655</v>
      </c>
      <c r="R47" s="20">
        <f t="array" ref="R47">Q47*(1+INDEX(BPCiObIC!$B$2:$AG$43,MATCH($A47,BPCiObIC!$A$2:$A$43,0),MATCH(R$4,BPCiObIC!$B$1:$AG$1,0)))</f>
        <v>3121982.2378613381</v>
      </c>
      <c r="S47" s="20">
        <f t="array" ref="S47">R47*(1+INDEX(BPCiObIC!$B$2:$AG$43,MATCH($A47,BPCiObIC!$A$2:$A$43,0),MATCH(S$4,BPCiObIC!$B$1:$AG$1,0)))</f>
        <v>3208582.772979985</v>
      </c>
      <c r="T47" s="20">
        <f t="array" ref="T47">S47*(1+INDEX(BPCiObIC!$B$2:$AG$43,MATCH($A47,BPCiObIC!$A$2:$A$43,0),MATCH(T$4,BPCiObIC!$B$1:$AG$1,0)))</f>
        <v>3295183.3080986575</v>
      </c>
      <c r="U47" s="20">
        <f t="array" ref="U47">T47*(1+INDEX(BPCiObIC!$B$2:$AG$43,MATCH($A47,BPCiObIC!$A$2:$A$43,0),MATCH(U$4,BPCiObIC!$B$1:$AG$1,0)))</f>
        <v>3381783.8432173301</v>
      </c>
      <c r="V47" s="20">
        <f t="array" ref="V47">U47*(1+INDEX(BPCiObIC!$B$2:$AG$43,MATCH($A47,BPCiObIC!$A$2:$A$43,0),MATCH(V$4,BPCiObIC!$B$1:$AG$1,0)))</f>
        <v>3468384.3783360021</v>
      </c>
      <c r="W47" s="20">
        <f t="array" ref="W47">V47*(1+INDEX(BPCiObIC!$B$2:$AG$43,MATCH($A47,BPCiObIC!$A$2:$A$43,0),MATCH(W$4,BPCiObIC!$B$1:$AG$1,0)))</f>
        <v>3554984.913454649</v>
      </c>
      <c r="X47" s="20">
        <f t="array" ref="X47">W47*(1+INDEX(BPCiObIC!$B$2:$AG$43,MATCH($A47,BPCiObIC!$A$2:$A$43,0),MATCH(X$4,BPCiObIC!$B$1:$AG$1,0)))</f>
        <v>3641585.4485733216</v>
      </c>
      <c r="Y47" s="20">
        <f t="array" ref="Y47">X47*(1+INDEX(BPCiObIC!$B$2:$AG$43,MATCH($A47,BPCiObIC!$A$2:$A$43,0),MATCH(Y$4,BPCiObIC!$B$1:$AG$1,0)))</f>
        <v>3728185.9836919941</v>
      </c>
      <c r="Z47" s="20">
        <f t="array" ref="Z47">Y47*(1+INDEX(BPCiObIC!$B$2:$AG$43,MATCH($A47,BPCiObIC!$A$2:$A$43,0),MATCH(Z$4,BPCiObIC!$B$1:$AG$1,0)))</f>
        <v>3814786.5188106671</v>
      </c>
      <c r="AA47" s="20">
        <f t="array" ref="AA47">Z47*(1+INDEX(BPCiObIC!$B$2:$AG$43,MATCH($A47,BPCiObIC!$A$2:$A$43,0),MATCH(AA$4,BPCiObIC!$B$1:$AG$1,0)))</f>
        <v>3901387.0539293136</v>
      </c>
      <c r="AB47" s="20">
        <f t="array" ref="AB47">AA47*(1+INDEX(BPCiObIC!$B$2:$AG$43,MATCH($A47,BPCiObIC!$A$2:$A$43,0),MATCH(AB$4,BPCiObIC!$B$1:$AG$1,0)))</f>
        <v>3987987.5890479861</v>
      </c>
      <c r="AC47" s="20">
        <f t="array" ref="AC47">AB47*(1+INDEX(BPCiObIC!$B$2:$AG$43,MATCH($A47,BPCiObIC!$A$2:$A$43,0),MATCH(AC$4,BPCiObIC!$B$1:$AG$1,0)))</f>
        <v>4074588.1241666586</v>
      </c>
      <c r="AD47" s="20">
        <f t="array" ref="AD47">AC47*(1+INDEX(BPCiObIC!$B$2:$AG$43,MATCH($A47,BPCiObIC!$A$2:$A$43,0),MATCH(AD$4,BPCiObIC!$B$1:$AG$1,0)))</f>
        <v>4161188.6592853316</v>
      </c>
      <c r="AE47" s="20">
        <f t="array" ref="AE47">AD47*(1+INDEX(BPCiObIC!$B$2:$AG$43,MATCH($A47,BPCiObIC!$A$2:$A$43,0),MATCH(AE$4,BPCiObIC!$B$1:$AG$1,0)))</f>
        <v>4247789.194403979</v>
      </c>
      <c r="AF47" s="20">
        <f t="array" ref="AF47">AE47*(1+INDEX(BPCiObIC!$B$2:$AG$43,MATCH($A47,BPCiObIC!$A$2:$A$43,0),MATCH(AF$4,BPCiObIC!$B$1:$AG$1,0)))</f>
        <v>4334389.7295226511</v>
      </c>
      <c r="AG47" s="20">
        <f t="array" ref="AG47">AF47*(1+INDEX(BPCiObIC!$B$2:$AG$43,MATCH($A47,BPCiObIC!$A$2:$A$43,0),MATCH(AG$4,BPCiObIC!$B$1:$AG$1,0)))</f>
        <v>4420990.2646413241</v>
      </c>
      <c r="AH47" s="20">
        <f t="array" ref="AH47">AG47*(1+INDEX(BPCiObIC!$B$2:$AG$43,MATCH($A47,BPCiObIC!$A$2:$A$43,0),MATCH(AH$4,BPCiObIC!$B$1:$AG$1,0)))</f>
        <v>4507590.799759971</v>
      </c>
    </row>
    <row r="48" spans="1:34" ht="15.75" customHeight="1" x14ac:dyDescent="0.35">
      <c r="A48" s="3" t="s">
        <v>121</v>
      </c>
      <c r="B48" s="3" t="s">
        <v>77</v>
      </c>
      <c r="C48" s="3" t="s">
        <v>122</v>
      </c>
      <c r="D48" s="33">
        <f>'Bureau of Stat KBLI'!T22*$E$1</f>
        <v>16313815319.244301</v>
      </c>
      <c r="E48" s="20">
        <f t="array" ref="E48">D48*(1+INDEX(BPCiObIC!$B$2:$AG$43,MATCH($A48,BPCiObIC!$A$2:$A$43,0),MATCH(E$4,BPCiObIC!$B$1:$AG$1,0)))</f>
        <v>17046508069.651602</v>
      </c>
      <c r="F48" s="20">
        <f t="array" ref="F48">E48*(1+INDEX(BPCiObIC!$B$2:$AG$43,MATCH($A48,BPCiObIC!$A$2:$A$43,0),MATCH(F$4,BPCiObIC!$B$1:$AG$1,0)))</f>
        <v>17779200820.058903</v>
      </c>
      <c r="G48" s="20">
        <f t="array" ref="G48">F48*(1+INDEX(BPCiObIC!$B$2:$AG$43,MATCH($A48,BPCiObIC!$A$2:$A$43,0),MATCH(G$4,BPCiObIC!$B$1:$AG$1,0)))</f>
        <v>18511893570.466476</v>
      </c>
      <c r="H48" s="20">
        <f t="array" ref="H48">G48*(1+INDEX(BPCiObIC!$B$2:$AG$43,MATCH($A48,BPCiObIC!$A$2:$A$43,0),MATCH(H$4,BPCiObIC!$B$1:$AG$1,0)))</f>
        <v>19244586320.873779</v>
      </c>
      <c r="I48" s="20">
        <f t="array" ref="I48">H48*(1+INDEX(BPCiObIC!$B$2:$AG$43,MATCH($A48,BPCiObIC!$A$2:$A$43,0),MATCH(I$4,BPCiObIC!$B$1:$AG$1,0)))</f>
        <v>19977279071.281078</v>
      </c>
      <c r="J48" s="20">
        <f t="array" ref="J48">I48*(1+INDEX(BPCiObIC!$B$2:$AG$43,MATCH($A48,BPCiObIC!$A$2:$A$43,0),MATCH(J$4,BPCiObIC!$B$1:$AG$1,0)))</f>
        <v>20709971821.688381</v>
      </c>
      <c r="K48" s="20">
        <f t="array" ref="K48">J48*(1+INDEX(BPCiObIC!$B$2:$AG$43,MATCH($A48,BPCiObIC!$A$2:$A$43,0),MATCH(K$4,BPCiObIC!$B$1:$AG$1,0)))</f>
        <v>21442664572.095684</v>
      </c>
      <c r="L48" s="20">
        <f t="array" ref="L48">K48*(1+INDEX(BPCiObIC!$B$2:$AG$43,MATCH($A48,BPCiObIC!$A$2:$A$43,0),MATCH(L$4,BPCiObIC!$B$1:$AG$1,0)))</f>
        <v>22175357322.502987</v>
      </c>
      <c r="M48" s="20">
        <f t="array" ref="M48">L48*(1+INDEX(BPCiObIC!$B$2:$AG$43,MATCH($A48,BPCiObIC!$A$2:$A$43,0),MATCH(M$4,BPCiObIC!$B$1:$AG$1,0)))</f>
        <v>22908050072.910564</v>
      </c>
      <c r="N48" s="20">
        <f t="array" ref="N48">M48*(1+INDEX(BPCiObIC!$B$2:$AG$43,MATCH($A48,BPCiObIC!$A$2:$A$43,0),MATCH(N$4,BPCiObIC!$B$1:$AG$1,0)))</f>
        <v>23640742823.317867</v>
      </c>
      <c r="O48" s="20">
        <f t="array" ref="O48">N48*(1+INDEX(BPCiObIC!$B$2:$AG$43,MATCH($A48,BPCiObIC!$A$2:$A$43,0),MATCH(O$4,BPCiObIC!$B$1:$AG$1,0)))</f>
        <v>24373435573.725166</v>
      </c>
      <c r="P48" s="20">
        <f t="array" ref="P48">O48*(1+INDEX(BPCiObIC!$B$2:$AG$43,MATCH($A48,BPCiObIC!$A$2:$A$43,0),MATCH(P$4,BPCiObIC!$B$1:$AG$1,0)))</f>
        <v>25106128324.132465</v>
      </c>
      <c r="Q48" s="20">
        <f t="array" ref="Q48">P48*(1+INDEX(BPCiObIC!$B$2:$AG$43,MATCH($A48,BPCiObIC!$A$2:$A$43,0),MATCH(Q$4,BPCiObIC!$B$1:$AG$1,0)))</f>
        <v>25838821074.539768</v>
      </c>
      <c r="R48" s="20">
        <f t="array" ref="R48">Q48*(1+INDEX(BPCiObIC!$B$2:$AG$43,MATCH($A48,BPCiObIC!$A$2:$A$43,0),MATCH(R$4,BPCiObIC!$B$1:$AG$1,0)))</f>
        <v>26571513824.947346</v>
      </c>
      <c r="S48" s="20">
        <f t="array" ref="S48">R48*(1+INDEX(BPCiObIC!$B$2:$AG$43,MATCH($A48,BPCiObIC!$A$2:$A$43,0),MATCH(S$4,BPCiObIC!$B$1:$AG$1,0)))</f>
        <v>27304206575.354649</v>
      </c>
      <c r="T48" s="20">
        <f t="array" ref="T48">S48*(1+INDEX(BPCiObIC!$B$2:$AG$43,MATCH($A48,BPCiObIC!$A$2:$A$43,0),MATCH(T$4,BPCiObIC!$B$1:$AG$1,0)))</f>
        <v>28036899325.761951</v>
      </c>
      <c r="U48" s="20">
        <f t="array" ref="U48">T48*(1+INDEX(BPCiObIC!$B$2:$AG$43,MATCH($A48,BPCiObIC!$A$2:$A$43,0),MATCH(U$4,BPCiObIC!$B$1:$AG$1,0)))</f>
        <v>28769592076.16925</v>
      </c>
      <c r="V48" s="20">
        <f t="array" ref="V48">U48*(1+INDEX(BPCiObIC!$B$2:$AG$43,MATCH($A48,BPCiObIC!$A$2:$A$43,0),MATCH(V$4,BPCiObIC!$B$1:$AG$1,0)))</f>
        <v>29502284826.57655</v>
      </c>
      <c r="W48" s="20">
        <f t="array" ref="W48">V48*(1+INDEX(BPCiObIC!$B$2:$AG$43,MATCH($A48,BPCiObIC!$A$2:$A$43,0),MATCH(W$4,BPCiObIC!$B$1:$AG$1,0)))</f>
        <v>30234977576.983852</v>
      </c>
      <c r="X48" s="20">
        <f t="array" ref="X48">W48*(1+INDEX(BPCiObIC!$B$2:$AG$43,MATCH($A48,BPCiObIC!$A$2:$A$43,0),MATCH(X$4,BPCiObIC!$B$1:$AG$1,0)))</f>
        <v>30967670327.39143</v>
      </c>
      <c r="Y48" s="20">
        <f t="array" ref="Y48">X48*(1+INDEX(BPCiObIC!$B$2:$AG$43,MATCH($A48,BPCiObIC!$A$2:$A$43,0),MATCH(Y$4,BPCiObIC!$B$1:$AG$1,0)))</f>
        <v>31700363077.798733</v>
      </c>
      <c r="Z48" s="20">
        <f t="array" ref="Z48">Y48*(1+INDEX(BPCiObIC!$B$2:$AG$43,MATCH($A48,BPCiObIC!$A$2:$A$43,0),MATCH(Z$4,BPCiObIC!$B$1:$AG$1,0)))</f>
        <v>32433055828.206036</v>
      </c>
      <c r="AA48" s="20">
        <f t="array" ref="AA48">Z48*(1+INDEX(BPCiObIC!$B$2:$AG$43,MATCH($A48,BPCiObIC!$A$2:$A$43,0),MATCH(AA$4,BPCiObIC!$B$1:$AG$1,0)))</f>
        <v>33165748578.613338</v>
      </c>
      <c r="AB48" s="20">
        <f t="array" ref="AB48">AA48*(1+INDEX(BPCiObIC!$B$2:$AG$43,MATCH($A48,BPCiObIC!$A$2:$A$43,0),MATCH(AB$4,BPCiObIC!$B$1:$AG$1,0)))</f>
        <v>33898441329.020645</v>
      </c>
      <c r="AC48" s="20">
        <f t="array" ref="AC48">AB48*(1+INDEX(BPCiObIC!$B$2:$AG$43,MATCH($A48,BPCiObIC!$A$2:$A$43,0),MATCH(AC$4,BPCiObIC!$B$1:$AG$1,0)))</f>
        <v>34631134079.427948</v>
      </c>
      <c r="AD48" s="20">
        <f t="array" ref="AD48">AC48*(1+INDEX(BPCiObIC!$B$2:$AG$43,MATCH($A48,BPCiObIC!$A$2:$A$43,0),MATCH(AD$4,BPCiObIC!$B$1:$AG$1,0)))</f>
        <v>35363826829.835526</v>
      </c>
      <c r="AE48" s="20">
        <f t="array" ref="AE48">AD48*(1+INDEX(BPCiObIC!$B$2:$AG$43,MATCH($A48,BPCiObIC!$A$2:$A$43,0),MATCH(AE$4,BPCiObIC!$B$1:$AG$1,0)))</f>
        <v>36096519580.242828</v>
      </c>
      <c r="AF48" s="20">
        <f t="array" ref="AF48">AE48*(1+INDEX(BPCiObIC!$B$2:$AG$43,MATCH($A48,BPCiObIC!$A$2:$A$43,0),MATCH(AF$4,BPCiObIC!$B$1:$AG$1,0)))</f>
        <v>36829212330.650131</v>
      </c>
      <c r="AG48" s="20">
        <f t="array" ref="AG48">AF48*(1+INDEX(BPCiObIC!$B$2:$AG$43,MATCH($A48,BPCiObIC!$A$2:$A$43,0),MATCH(AG$4,BPCiObIC!$B$1:$AG$1,0)))</f>
        <v>37561905081.057434</v>
      </c>
      <c r="AH48" s="20">
        <f t="array" ref="AH48">AG48*(1+INDEX(BPCiObIC!$B$2:$AG$43,MATCH($A48,BPCiObIC!$A$2:$A$43,0),MATCH(AH$4,BPCiObIC!$B$1:$AG$1,0)))</f>
        <v>38294597831.464737</v>
      </c>
    </row>
    <row r="49" spans="1:34" ht="15.75" customHeight="1" x14ac:dyDescent="0.35">
      <c r="A49" s="3" t="s">
        <v>123</v>
      </c>
      <c r="B49" s="3" t="s">
        <v>77</v>
      </c>
      <c r="C49" s="3" t="s">
        <v>124</v>
      </c>
      <c r="D49" s="33">
        <f>'Bureau of Stat KBLI'!T23*$E$1</f>
        <v>0</v>
      </c>
      <c r="E49" s="20">
        <f t="array" ref="E49">D49*(1+INDEX(BPCiObIC!$B$2:$AG$43,MATCH($A49,BPCiObIC!$A$2:$A$43,0),MATCH(E$4,BPCiObIC!$B$1:$AG$1,0)))</f>
        <v>0</v>
      </c>
      <c r="F49" s="20">
        <f t="array" ref="F49">E49*(1+INDEX(BPCiObIC!$B$2:$AG$43,MATCH($A49,BPCiObIC!$A$2:$A$43,0),MATCH(F$4,BPCiObIC!$B$1:$AG$1,0)))</f>
        <v>0</v>
      </c>
      <c r="G49" s="20">
        <f t="array" ref="G49">F49*(1+INDEX(BPCiObIC!$B$2:$AG$43,MATCH($A49,BPCiObIC!$A$2:$A$43,0),MATCH(G$4,BPCiObIC!$B$1:$AG$1,0)))</f>
        <v>0</v>
      </c>
      <c r="H49" s="20">
        <f t="array" ref="H49">G49*(1+INDEX(BPCiObIC!$B$2:$AG$43,MATCH($A49,BPCiObIC!$A$2:$A$43,0),MATCH(H$4,BPCiObIC!$B$1:$AG$1,0)))</f>
        <v>0</v>
      </c>
      <c r="I49" s="20">
        <f t="array" ref="I49">H49*(1+INDEX(BPCiObIC!$B$2:$AG$43,MATCH($A49,BPCiObIC!$A$2:$A$43,0),MATCH(I$4,BPCiObIC!$B$1:$AG$1,0)))</f>
        <v>0</v>
      </c>
      <c r="J49" s="20">
        <f t="array" ref="J49">I49*(1+INDEX(BPCiObIC!$B$2:$AG$43,MATCH($A49,BPCiObIC!$A$2:$A$43,0),MATCH(J$4,BPCiObIC!$B$1:$AG$1,0)))</f>
        <v>0</v>
      </c>
      <c r="K49" s="20">
        <f t="array" ref="K49">J49*(1+INDEX(BPCiObIC!$B$2:$AG$43,MATCH($A49,BPCiObIC!$A$2:$A$43,0),MATCH(K$4,BPCiObIC!$B$1:$AG$1,0)))</f>
        <v>0</v>
      </c>
      <c r="L49" s="20">
        <f t="array" ref="L49">K49*(1+INDEX(BPCiObIC!$B$2:$AG$43,MATCH($A49,BPCiObIC!$A$2:$A$43,0),MATCH(L$4,BPCiObIC!$B$1:$AG$1,0)))</f>
        <v>0</v>
      </c>
      <c r="M49" s="20">
        <f t="array" ref="M49">L49*(1+INDEX(BPCiObIC!$B$2:$AG$43,MATCH($A49,BPCiObIC!$A$2:$A$43,0),MATCH(M$4,BPCiObIC!$B$1:$AG$1,0)))</f>
        <v>0</v>
      </c>
      <c r="N49" s="20">
        <f t="array" ref="N49">M49*(1+INDEX(BPCiObIC!$B$2:$AG$43,MATCH($A49,BPCiObIC!$A$2:$A$43,0),MATCH(N$4,BPCiObIC!$B$1:$AG$1,0)))</f>
        <v>0</v>
      </c>
      <c r="O49" s="20">
        <f t="array" ref="O49">N49*(1+INDEX(BPCiObIC!$B$2:$AG$43,MATCH($A49,BPCiObIC!$A$2:$A$43,0),MATCH(O$4,BPCiObIC!$B$1:$AG$1,0)))</f>
        <v>0</v>
      </c>
      <c r="P49" s="20">
        <f t="array" ref="P49">O49*(1+INDEX(BPCiObIC!$B$2:$AG$43,MATCH($A49,BPCiObIC!$A$2:$A$43,0),MATCH(P$4,BPCiObIC!$B$1:$AG$1,0)))</f>
        <v>0</v>
      </c>
      <c r="Q49" s="20">
        <f t="array" ref="Q49">P49*(1+INDEX(BPCiObIC!$B$2:$AG$43,MATCH($A49,BPCiObIC!$A$2:$A$43,0),MATCH(Q$4,BPCiObIC!$B$1:$AG$1,0)))</f>
        <v>0</v>
      </c>
      <c r="R49" s="20">
        <f t="array" ref="R49">Q49*(1+INDEX(BPCiObIC!$B$2:$AG$43,MATCH($A49,BPCiObIC!$A$2:$A$43,0),MATCH(R$4,BPCiObIC!$B$1:$AG$1,0)))</f>
        <v>0</v>
      </c>
      <c r="S49" s="20">
        <f t="array" ref="S49">R49*(1+INDEX(BPCiObIC!$B$2:$AG$43,MATCH($A49,BPCiObIC!$A$2:$A$43,0),MATCH(S$4,BPCiObIC!$B$1:$AG$1,0)))</f>
        <v>0</v>
      </c>
      <c r="T49" s="20">
        <f t="array" ref="T49">S49*(1+INDEX(BPCiObIC!$B$2:$AG$43,MATCH($A49,BPCiObIC!$A$2:$A$43,0),MATCH(T$4,BPCiObIC!$B$1:$AG$1,0)))</f>
        <v>0</v>
      </c>
      <c r="U49" s="20">
        <f t="array" ref="U49">T49*(1+INDEX(BPCiObIC!$B$2:$AG$43,MATCH($A49,BPCiObIC!$A$2:$A$43,0),MATCH(U$4,BPCiObIC!$B$1:$AG$1,0)))</f>
        <v>0</v>
      </c>
      <c r="V49" s="20">
        <f t="array" ref="V49">U49*(1+INDEX(BPCiObIC!$B$2:$AG$43,MATCH($A49,BPCiObIC!$A$2:$A$43,0),MATCH(V$4,BPCiObIC!$B$1:$AG$1,0)))</f>
        <v>0</v>
      </c>
      <c r="W49" s="20">
        <f t="array" ref="W49">V49*(1+INDEX(BPCiObIC!$B$2:$AG$43,MATCH($A49,BPCiObIC!$A$2:$A$43,0),MATCH(W$4,BPCiObIC!$B$1:$AG$1,0)))</f>
        <v>0</v>
      </c>
      <c r="X49" s="20">
        <f t="array" ref="X49">W49*(1+INDEX(BPCiObIC!$B$2:$AG$43,MATCH($A49,BPCiObIC!$A$2:$A$43,0),MATCH(X$4,BPCiObIC!$B$1:$AG$1,0)))</f>
        <v>0</v>
      </c>
      <c r="Y49" s="20">
        <f t="array" ref="Y49">X49*(1+INDEX(BPCiObIC!$B$2:$AG$43,MATCH($A49,BPCiObIC!$A$2:$A$43,0),MATCH(Y$4,BPCiObIC!$B$1:$AG$1,0)))</f>
        <v>0</v>
      </c>
      <c r="Z49" s="20">
        <f t="array" ref="Z49">Y49*(1+INDEX(BPCiObIC!$B$2:$AG$43,MATCH($A49,BPCiObIC!$A$2:$A$43,0),MATCH(Z$4,BPCiObIC!$B$1:$AG$1,0)))</f>
        <v>0</v>
      </c>
      <c r="AA49" s="20">
        <f t="array" ref="AA49">Z49*(1+INDEX(BPCiObIC!$B$2:$AG$43,MATCH($A49,BPCiObIC!$A$2:$A$43,0),MATCH(AA$4,BPCiObIC!$B$1:$AG$1,0)))</f>
        <v>0</v>
      </c>
      <c r="AB49" s="20">
        <f t="array" ref="AB49">AA49*(1+INDEX(BPCiObIC!$B$2:$AG$43,MATCH($A49,BPCiObIC!$A$2:$A$43,0),MATCH(AB$4,BPCiObIC!$B$1:$AG$1,0)))</f>
        <v>0</v>
      </c>
      <c r="AC49" s="20">
        <f t="array" ref="AC49">AB49*(1+INDEX(BPCiObIC!$B$2:$AG$43,MATCH($A49,BPCiObIC!$A$2:$A$43,0),MATCH(AC$4,BPCiObIC!$B$1:$AG$1,0)))</f>
        <v>0</v>
      </c>
      <c r="AD49" s="20">
        <f t="array" ref="AD49">AC49*(1+INDEX(BPCiObIC!$B$2:$AG$43,MATCH($A49,BPCiObIC!$A$2:$A$43,0),MATCH(AD$4,BPCiObIC!$B$1:$AG$1,0)))</f>
        <v>0</v>
      </c>
      <c r="AE49" s="20">
        <f t="array" ref="AE49">AD49*(1+INDEX(BPCiObIC!$B$2:$AG$43,MATCH($A49,BPCiObIC!$A$2:$A$43,0),MATCH(AE$4,BPCiObIC!$B$1:$AG$1,0)))</f>
        <v>0</v>
      </c>
      <c r="AF49" s="20">
        <f t="array" ref="AF49">AE49*(1+INDEX(BPCiObIC!$B$2:$AG$43,MATCH($A49,BPCiObIC!$A$2:$A$43,0),MATCH(AF$4,BPCiObIC!$B$1:$AG$1,0)))</f>
        <v>0</v>
      </c>
      <c r="AG49" s="20">
        <f t="array" ref="AG49">AF49*(1+INDEX(BPCiObIC!$B$2:$AG$43,MATCH($A49,BPCiObIC!$A$2:$A$43,0),MATCH(AG$4,BPCiObIC!$B$1:$AG$1,0)))</f>
        <v>0</v>
      </c>
      <c r="AH49" s="20">
        <f t="array" ref="AH49">AG49*(1+INDEX(BPCiObIC!$B$2:$AG$43,MATCH($A49,BPCiObIC!$A$2:$A$43,0),MATCH(AH$4,BPCiObIC!$B$1:$AG$1,0)))</f>
        <v>0</v>
      </c>
    </row>
    <row r="50" spans="1:34" ht="15.75" customHeight="1" x14ac:dyDescent="0.35">
      <c r="A50" s="3" t="s">
        <v>125</v>
      </c>
      <c r="B50" s="3" t="s">
        <v>77</v>
      </c>
      <c r="C50" s="3" t="s">
        <v>126</v>
      </c>
      <c r="D50" s="33">
        <f>'Bureau of Stat KBLI'!T24*$E$1</f>
        <v>33359692.157100003</v>
      </c>
      <c r="E50" s="20">
        <f t="array" ref="E50">D50*(1+INDEX(BPCiObIC!$B$2:$AG$43,MATCH($A50,BPCiObIC!$A$2:$A$43,0),MATCH(E$4,BPCiObIC!$B$1:$AG$1,0)))</f>
        <v>34781970.365845978</v>
      </c>
      <c r="F50" s="20">
        <f t="array" ref="F50">E50*(1+INDEX(BPCiObIC!$B$2:$AG$43,MATCH($A50,BPCiObIC!$A$2:$A$43,0),MATCH(F$4,BPCiObIC!$B$1:$AG$1,0)))</f>
        <v>36204248.574592404</v>
      </c>
      <c r="G50" s="20">
        <f t="array" ref="G50">F50*(1+INDEX(BPCiObIC!$B$2:$AG$43,MATCH($A50,BPCiObIC!$A$2:$A$43,0),MATCH(G$4,BPCiObIC!$B$1:$AG$1,0)))</f>
        <v>37626526.783338375</v>
      </c>
      <c r="H50" s="20">
        <f t="array" ref="H50">G50*(1+INDEX(BPCiObIC!$B$2:$AG$43,MATCH($A50,BPCiObIC!$A$2:$A$43,0),MATCH(H$4,BPCiObIC!$B$1:$AG$1,0)))</f>
        <v>39048804.992084347</v>
      </c>
      <c r="I50" s="20">
        <f t="array" ref="I50">H50*(1+INDEX(BPCiObIC!$B$2:$AG$43,MATCH($A50,BPCiObIC!$A$2:$A$43,0),MATCH(I$4,BPCiObIC!$B$1:$AG$1,0)))</f>
        <v>40471083.200830318</v>
      </c>
      <c r="J50" s="20">
        <f t="array" ref="J50">I50*(1+INDEX(BPCiObIC!$B$2:$AG$43,MATCH($A50,BPCiObIC!$A$2:$A$43,0),MATCH(J$4,BPCiObIC!$B$1:$AG$1,0)))</f>
        <v>41893361.409576289</v>
      </c>
      <c r="K50" s="20">
        <f t="array" ref="K50">J50*(1+INDEX(BPCiObIC!$B$2:$AG$43,MATCH($A50,BPCiObIC!$A$2:$A$43,0),MATCH(K$4,BPCiObIC!$B$1:$AG$1,0)))</f>
        <v>43315639.618322261</v>
      </c>
      <c r="L50" s="20">
        <f t="array" ref="L50">K50*(1+INDEX(BPCiObIC!$B$2:$AG$43,MATCH($A50,BPCiObIC!$A$2:$A$43,0),MATCH(L$4,BPCiObIC!$B$1:$AG$1,0)))</f>
        <v>44737917.827068694</v>
      </c>
      <c r="M50" s="20">
        <f t="array" ref="M50">L50*(1+INDEX(BPCiObIC!$B$2:$AG$43,MATCH($A50,BPCiObIC!$A$2:$A$43,0),MATCH(M$4,BPCiObIC!$B$1:$AG$1,0)))</f>
        <v>46160196.035814665</v>
      </c>
      <c r="N50" s="20">
        <f t="array" ref="N50">M50*(1+INDEX(BPCiObIC!$B$2:$AG$43,MATCH($A50,BPCiObIC!$A$2:$A$43,0),MATCH(N$4,BPCiObIC!$B$1:$AG$1,0)))</f>
        <v>47582474.244560637</v>
      </c>
      <c r="O50" s="20">
        <f t="array" ref="O50">N50*(1+INDEX(BPCiObIC!$B$2:$AG$43,MATCH($A50,BPCiObIC!$A$2:$A$43,0),MATCH(O$4,BPCiObIC!$B$1:$AG$1,0)))</f>
        <v>49004752.453306608</v>
      </c>
      <c r="P50" s="20">
        <f t="array" ref="P50">O50*(1+INDEX(BPCiObIC!$B$2:$AG$43,MATCH($A50,BPCiObIC!$A$2:$A$43,0),MATCH(P$4,BPCiObIC!$B$1:$AG$1,0)))</f>
        <v>50427030.662052579</v>
      </c>
      <c r="Q50" s="20">
        <f t="array" ref="Q50">P50*(1+INDEX(BPCiObIC!$B$2:$AG$43,MATCH($A50,BPCiObIC!$A$2:$A$43,0),MATCH(Q$4,BPCiObIC!$B$1:$AG$1,0)))</f>
        <v>51849308.870798558</v>
      </c>
      <c r="R50" s="20">
        <f t="array" ref="R50">Q50*(1+INDEX(BPCiObIC!$B$2:$AG$43,MATCH($A50,BPCiObIC!$A$2:$A$43,0),MATCH(R$4,BPCiObIC!$B$1:$AG$1,0)))</f>
        <v>53271587.079544984</v>
      </c>
      <c r="S50" s="20">
        <f t="array" ref="S50">R50*(1+INDEX(BPCiObIC!$B$2:$AG$43,MATCH($A50,BPCiObIC!$A$2:$A$43,0),MATCH(S$4,BPCiObIC!$B$1:$AG$1,0)))</f>
        <v>54693865.288290955</v>
      </c>
      <c r="T50" s="20">
        <f t="array" ref="T50">S50*(1+INDEX(BPCiObIC!$B$2:$AG$43,MATCH($A50,BPCiObIC!$A$2:$A$43,0),MATCH(T$4,BPCiObIC!$B$1:$AG$1,0)))</f>
        <v>56116143.497036926</v>
      </c>
      <c r="U50" s="20">
        <f t="array" ref="U50">T50*(1+INDEX(BPCiObIC!$B$2:$AG$43,MATCH($A50,BPCiObIC!$A$2:$A$43,0),MATCH(U$4,BPCiObIC!$B$1:$AG$1,0)))</f>
        <v>57538421.70578289</v>
      </c>
      <c r="V50" s="20">
        <f t="array" ref="V50">U50*(1+INDEX(BPCiObIC!$B$2:$AG$43,MATCH($A50,BPCiObIC!$A$2:$A$43,0),MATCH(V$4,BPCiObIC!$B$1:$AG$1,0)))</f>
        <v>58960699.914528854</v>
      </c>
      <c r="W50" s="20">
        <f t="array" ref="W50">V50*(1+INDEX(BPCiObIC!$B$2:$AG$43,MATCH($A50,BPCiObIC!$A$2:$A$43,0),MATCH(W$4,BPCiObIC!$B$1:$AG$1,0)))</f>
        <v>60382978.123274826</v>
      </c>
      <c r="X50" s="20">
        <f t="array" ref="X50">W50*(1+INDEX(BPCiObIC!$B$2:$AG$43,MATCH($A50,BPCiObIC!$A$2:$A$43,0),MATCH(X$4,BPCiObIC!$B$1:$AG$1,0)))</f>
        <v>61805256.332021259</v>
      </c>
      <c r="Y50" s="20">
        <f t="array" ref="Y50">X50*(1+INDEX(BPCiObIC!$B$2:$AG$43,MATCH($A50,BPCiObIC!$A$2:$A$43,0),MATCH(Y$4,BPCiObIC!$B$1:$AG$1,0)))</f>
        <v>63227534.54076723</v>
      </c>
      <c r="Z50" s="20">
        <f t="array" ref="Z50">Y50*(1+INDEX(BPCiObIC!$B$2:$AG$43,MATCH($A50,BPCiObIC!$A$2:$A$43,0),MATCH(Z$4,BPCiObIC!$B$1:$AG$1,0)))</f>
        <v>64649812.749513194</v>
      </c>
      <c r="AA50" s="20">
        <f t="array" ref="AA50">Z50*(1+INDEX(BPCiObIC!$B$2:$AG$43,MATCH($A50,BPCiObIC!$A$2:$A$43,0),MATCH(AA$4,BPCiObIC!$B$1:$AG$1,0)))</f>
        <v>66072090.958259173</v>
      </c>
      <c r="AB50" s="20">
        <f t="array" ref="AB50">AA50*(1+INDEX(BPCiObIC!$B$2:$AG$43,MATCH($A50,BPCiObIC!$A$2:$A$43,0),MATCH(AB$4,BPCiObIC!$B$1:$AG$1,0)))</f>
        <v>67494369.167005152</v>
      </c>
      <c r="AC50" s="20">
        <f t="array" ref="AC50">AB50*(1+INDEX(BPCiObIC!$B$2:$AG$43,MATCH($A50,BPCiObIC!$A$2:$A$43,0),MATCH(AC$4,BPCiObIC!$B$1:$AG$1,0)))</f>
        <v>68916647.375751123</v>
      </c>
      <c r="AD50" s="20">
        <f t="array" ref="AD50">AC50*(1+INDEX(BPCiObIC!$B$2:$AG$43,MATCH($A50,BPCiObIC!$A$2:$A$43,0),MATCH(AD$4,BPCiObIC!$B$1:$AG$1,0)))</f>
        <v>70338925.584497556</v>
      </c>
      <c r="AE50" s="20">
        <f t="array" ref="AE50">AD50*(1+INDEX(BPCiObIC!$B$2:$AG$43,MATCH($A50,BPCiObIC!$A$2:$A$43,0),MATCH(AE$4,BPCiObIC!$B$1:$AG$1,0)))</f>
        <v>71761203.793243527</v>
      </c>
      <c r="AF50" s="20">
        <f t="array" ref="AF50">AE50*(1+INDEX(BPCiObIC!$B$2:$AG$43,MATCH($A50,BPCiObIC!$A$2:$A$43,0),MATCH(AF$4,BPCiObIC!$B$1:$AG$1,0)))</f>
        <v>73183482.001989499</v>
      </c>
      <c r="AG50" s="20">
        <f t="array" ref="AG50">AF50*(1+INDEX(BPCiObIC!$B$2:$AG$43,MATCH($A50,BPCiObIC!$A$2:$A$43,0),MATCH(AG$4,BPCiObIC!$B$1:$AG$1,0)))</f>
        <v>74605760.21073547</v>
      </c>
      <c r="AH50" s="20">
        <f t="array" ref="AH50">AG50*(1+INDEX(BPCiObIC!$B$2:$AG$43,MATCH($A50,BPCiObIC!$A$2:$A$43,0),MATCH(AH$4,BPCiObIC!$B$1:$AG$1,0)))</f>
        <v>76028038.419481441</v>
      </c>
    </row>
    <row r="51" spans="1:34" ht="15.75" customHeight="1" x14ac:dyDescent="0.35">
      <c r="A51" s="3" t="s">
        <v>127</v>
      </c>
      <c r="B51" s="3" t="s">
        <v>77</v>
      </c>
      <c r="C51" s="3" t="s">
        <v>128</v>
      </c>
      <c r="D51" s="33">
        <f>SUM('Bureau of Stat KBLI'!T25:T26)*$E$1</f>
        <v>7515131413.6701002</v>
      </c>
      <c r="E51" s="20">
        <f t="array" ref="E51">D51*(1+INDEX(BPCiObIC!$B$2:$AG$43,MATCH($A51,BPCiObIC!$A$2:$A$43,0),MATCH(E$4,BPCiObIC!$B$1:$AG$1,0)))</f>
        <v>7858035394.488554</v>
      </c>
      <c r="F51" s="20">
        <f t="array" ref="F51">E51*(1+INDEX(BPCiObIC!$B$2:$AG$43,MATCH($A51,BPCiObIC!$A$2:$A$43,0),MATCH(F$4,BPCiObIC!$B$1:$AG$1,0)))</f>
        <v>8200939375.3071289</v>
      </c>
      <c r="G51" s="20">
        <f t="array" ref="G51">F51*(1+INDEX(BPCiObIC!$B$2:$AG$43,MATCH($A51,BPCiObIC!$A$2:$A$43,0),MATCH(G$4,BPCiObIC!$B$1:$AG$1,0)))</f>
        <v>8543843356.1255817</v>
      </c>
      <c r="H51" s="20">
        <f t="array" ref="H51">G51*(1+INDEX(BPCiObIC!$B$2:$AG$43,MATCH($A51,BPCiObIC!$A$2:$A$43,0),MATCH(H$4,BPCiObIC!$B$1:$AG$1,0)))</f>
        <v>8886747336.9440346</v>
      </c>
      <c r="I51" s="20">
        <f t="array" ref="I51">H51*(1+INDEX(BPCiObIC!$B$2:$AG$43,MATCH($A51,BPCiObIC!$A$2:$A$43,0),MATCH(I$4,BPCiObIC!$B$1:$AG$1,0)))</f>
        <v>9229651317.7626114</v>
      </c>
      <c r="J51" s="20">
        <f t="array" ref="J51">I51*(1+INDEX(BPCiObIC!$B$2:$AG$43,MATCH($A51,BPCiObIC!$A$2:$A$43,0),MATCH(J$4,BPCiObIC!$B$1:$AG$1,0)))</f>
        <v>9572555298.5810661</v>
      </c>
      <c r="K51" s="20">
        <f t="array" ref="K51">J51*(1+INDEX(BPCiObIC!$B$2:$AG$43,MATCH($A51,BPCiObIC!$A$2:$A$43,0),MATCH(K$4,BPCiObIC!$B$1:$AG$1,0)))</f>
        <v>9915459279.3996429</v>
      </c>
      <c r="L51" s="20">
        <f t="array" ref="L51">K51*(1+INDEX(BPCiObIC!$B$2:$AG$43,MATCH($A51,BPCiObIC!$A$2:$A$43,0),MATCH(L$4,BPCiObIC!$B$1:$AG$1,0)))</f>
        <v>10258363260.218098</v>
      </c>
      <c r="M51" s="20">
        <f t="array" ref="M51">L51*(1+INDEX(BPCiObIC!$B$2:$AG$43,MATCH($A51,BPCiObIC!$A$2:$A$43,0),MATCH(M$4,BPCiObIC!$B$1:$AG$1,0)))</f>
        <v>10601267241.036551</v>
      </c>
      <c r="N51" s="20">
        <f t="array" ref="N51">M51*(1+INDEX(BPCiObIC!$B$2:$AG$43,MATCH($A51,BPCiObIC!$A$2:$A$43,0),MATCH(N$4,BPCiObIC!$B$1:$AG$1,0)))</f>
        <v>10944171221.855127</v>
      </c>
      <c r="O51" s="20">
        <f t="array" ref="O51">N51*(1+INDEX(BPCiObIC!$B$2:$AG$43,MATCH($A51,BPCiObIC!$A$2:$A$43,0),MATCH(O$4,BPCiObIC!$B$1:$AG$1,0)))</f>
        <v>11287075202.673582</v>
      </c>
      <c r="P51" s="20">
        <f t="array" ref="P51">O51*(1+INDEX(BPCiObIC!$B$2:$AG$43,MATCH($A51,BPCiObIC!$A$2:$A$43,0),MATCH(P$4,BPCiObIC!$B$1:$AG$1,0)))</f>
        <v>11629979183.492037</v>
      </c>
      <c r="Q51" s="20">
        <f t="array" ref="Q51">P51*(1+INDEX(BPCiObIC!$B$2:$AG$43,MATCH($A51,BPCiObIC!$A$2:$A$43,0),MATCH(Q$4,BPCiObIC!$B$1:$AG$1,0)))</f>
        <v>11972883164.310612</v>
      </c>
      <c r="R51" s="20">
        <f t="array" ref="R51">Q51*(1+INDEX(BPCiObIC!$B$2:$AG$43,MATCH($A51,BPCiObIC!$A$2:$A$43,0),MATCH(R$4,BPCiObIC!$B$1:$AG$1,0)))</f>
        <v>12315787145.129066</v>
      </c>
      <c r="S51" s="20">
        <f t="array" ref="S51">R51*(1+INDEX(BPCiObIC!$B$2:$AG$43,MATCH($A51,BPCiObIC!$A$2:$A$43,0),MATCH(S$4,BPCiObIC!$B$1:$AG$1,0)))</f>
        <v>12658691125.947519</v>
      </c>
      <c r="T51" s="20">
        <f t="array" ref="T51">S51*(1+INDEX(BPCiObIC!$B$2:$AG$43,MATCH($A51,BPCiObIC!$A$2:$A$43,0),MATCH(T$4,BPCiObIC!$B$1:$AG$1,0)))</f>
        <v>13001595106.766094</v>
      </c>
      <c r="U51" s="20">
        <f t="array" ref="U51">T51*(1+INDEX(BPCiObIC!$B$2:$AG$43,MATCH($A51,BPCiObIC!$A$2:$A$43,0),MATCH(U$4,BPCiObIC!$B$1:$AG$1,0)))</f>
        <v>13344499087.584549</v>
      </c>
      <c r="V51" s="20">
        <f t="array" ref="V51">U51*(1+INDEX(BPCiObIC!$B$2:$AG$43,MATCH($A51,BPCiObIC!$A$2:$A$43,0),MATCH(V$4,BPCiObIC!$B$1:$AG$1,0)))</f>
        <v>13687403068.403002</v>
      </c>
      <c r="W51" s="20">
        <f t="array" ref="W51">V51*(1+INDEX(BPCiObIC!$B$2:$AG$43,MATCH($A51,BPCiObIC!$A$2:$A$43,0),MATCH(W$4,BPCiObIC!$B$1:$AG$1,0)))</f>
        <v>14030307049.221577</v>
      </c>
      <c r="X51" s="20">
        <f t="array" ref="X51">W51*(1+INDEX(BPCiObIC!$B$2:$AG$43,MATCH($A51,BPCiObIC!$A$2:$A$43,0),MATCH(X$4,BPCiObIC!$B$1:$AG$1,0)))</f>
        <v>14373211030.040031</v>
      </c>
      <c r="Y51" s="20">
        <f t="array" ref="Y51">X51*(1+INDEX(BPCiObIC!$B$2:$AG$43,MATCH($A51,BPCiObIC!$A$2:$A$43,0),MATCH(Y$4,BPCiObIC!$B$1:$AG$1,0)))</f>
        <v>14716115010.858608</v>
      </c>
      <c r="Z51" s="20">
        <f t="array" ref="Z51">Y51*(1+INDEX(BPCiObIC!$B$2:$AG$43,MATCH($A51,BPCiObIC!$A$2:$A$43,0),MATCH(Z$4,BPCiObIC!$B$1:$AG$1,0)))</f>
        <v>15059018991.677063</v>
      </c>
      <c r="AA51" s="20">
        <f t="array" ref="AA51">Z51*(1+INDEX(BPCiObIC!$B$2:$AG$43,MATCH($A51,BPCiObIC!$A$2:$A$43,0),MATCH(AA$4,BPCiObIC!$B$1:$AG$1,0)))</f>
        <v>15401922972.495518</v>
      </c>
      <c r="AB51" s="20">
        <f t="array" ref="AB51">AA51*(1+INDEX(BPCiObIC!$B$2:$AG$43,MATCH($A51,BPCiObIC!$A$2:$A$43,0),MATCH(AB$4,BPCiObIC!$B$1:$AG$1,0)))</f>
        <v>15744826953.314093</v>
      </c>
      <c r="AC51" s="20">
        <f t="array" ref="AC51">AB51*(1+INDEX(BPCiObIC!$B$2:$AG$43,MATCH($A51,BPCiObIC!$A$2:$A$43,0),MATCH(AC$4,BPCiObIC!$B$1:$AG$1,0)))</f>
        <v>16087730934.132545</v>
      </c>
      <c r="AD51" s="20">
        <f t="array" ref="AD51">AC51*(1+INDEX(BPCiObIC!$B$2:$AG$43,MATCH($A51,BPCiObIC!$A$2:$A$43,0),MATCH(AD$4,BPCiObIC!$B$1:$AG$1,0)))</f>
        <v>16430634914.950998</v>
      </c>
      <c r="AE51" s="20">
        <f t="array" ref="AE51">AD51*(1+INDEX(BPCiObIC!$B$2:$AG$43,MATCH($A51,BPCiObIC!$A$2:$A$43,0),MATCH(AE$4,BPCiObIC!$B$1:$AG$1,0)))</f>
        <v>16773538895.769573</v>
      </c>
      <c r="AF51" s="20">
        <f t="array" ref="AF51">AE51*(1+INDEX(BPCiObIC!$B$2:$AG$43,MATCH($A51,BPCiObIC!$A$2:$A$43,0),MATCH(AF$4,BPCiObIC!$B$1:$AG$1,0)))</f>
        <v>17116442876.588028</v>
      </c>
      <c r="AG51" s="20">
        <f t="array" ref="AG51">AF51*(1+INDEX(BPCiObIC!$B$2:$AG$43,MATCH($A51,BPCiObIC!$A$2:$A$43,0),MATCH(AG$4,BPCiObIC!$B$1:$AG$1,0)))</f>
        <v>17459346857.406483</v>
      </c>
      <c r="AH51" s="20">
        <f t="array" ref="AH51">AG51*(1+INDEX(BPCiObIC!$B$2:$AG$43,MATCH($A51,BPCiObIC!$A$2:$A$43,0),MATCH(AH$4,BPCiObIC!$B$1:$AG$1,0)))</f>
        <v>17802250838.22506</v>
      </c>
    </row>
    <row r="52" spans="1:34" ht="15.75" customHeight="1" x14ac:dyDescent="0.35">
      <c r="A52" s="3" t="s">
        <v>129</v>
      </c>
      <c r="B52" s="3" t="s">
        <v>77</v>
      </c>
      <c r="C52" s="3" t="s">
        <v>81</v>
      </c>
      <c r="D52" s="33">
        <f>SUM(SUMIFS('BIFUBC Output_energy'!G:G,'BIFUBC Output_energy'!A:A,B52,'BIFUBC Output_energy'!B:B,C52),SUMIFS('BIFUBC Output_nonenergy'!E:E,'BIFUBC Output_nonenergy'!A:A,B52,'BIFUBC Output_nonenergy'!B:B,C52))</f>
        <v>0</v>
      </c>
      <c r="E52" s="20">
        <f t="array" ref="E52">D52*(1+INDEX(BPCiObIC!$B$2:$AG$43,MATCH($A52,BPCiObIC!$A$2:$A$43,0),MATCH(E$4,BPCiObIC!$B$1:$AG$1,0)))</f>
        <v>0</v>
      </c>
      <c r="F52" s="20">
        <f t="array" ref="F52">E52*(1+INDEX(BPCiObIC!$B$2:$AG$43,MATCH($A52,BPCiObIC!$A$2:$A$43,0),MATCH(F$4,BPCiObIC!$B$1:$AG$1,0)))</f>
        <v>0</v>
      </c>
      <c r="G52" s="20">
        <f t="array" ref="G52">F52*(1+INDEX(BPCiObIC!$B$2:$AG$43,MATCH($A52,BPCiObIC!$A$2:$A$43,0),MATCH(G$4,BPCiObIC!$B$1:$AG$1,0)))</f>
        <v>0</v>
      </c>
      <c r="H52" s="20">
        <f t="array" ref="H52">G52*(1+INDEX(BPCiObIC!$B$2:$AG$43,MATCH($A52,BPCiObIC!$A$2:$A$43,0),MATCH(H$4,BPCiObIC!$B$1:$AG$1,0)))</f>
        <v>0</v>
      </c>
      <c r="I52" s="20">
        <f t="array" ref="I52">H52*(1+INDEX(BPCiObIC!$B$2:$AG$43,MATCH($A52,BPCiObIC!$A$2:$A$43,0),MATCH(I$4,BPCiObIC!$B$1:$AG$1,0)))</f>
        <v>0</v>
      </c>
      <c r="J52" s="20">
        <f t="array" ref="J52">I52*(1+INDEX(BPCiObIC!$B$2:$AG$43,MATCH($A52,BPCiObIC!$A$2:$A$43,0),MATCH(J$4,BPCiObIC!$B$1:$AG$1,0)))</f>
        <v>0</v>
      </c>
      <c r="K52" s="20">
        <f t="array" ref="K52">J52*(1+INDEX(BPCiObIC!$B$2:$AG$43,MATCH($A52,BPCiObIC!$A$2:$A$43,0),MATCH(K$4,BPCiObIC!$B$1:$AG$1,0)))</f>
        <v>0</v>
      </c>
      <c r="L52" s="20">
        <f t="array" ref="L52">K52*(1+INDEX(BPCiObIC!$B$2:$AG$43,MATCH($A52,BPCiObIC!$A$2:$A$43,0),MATCH(L$4,BPCiObIC!$B$1:$AG$1,0)))</f>
        <v>0</v>
      </c>
      <c r="M52" s="20">
        <f t="array" ref="M52">L52*(1+INDEX(BPCiObIC!$B$2:$AG$43,MATCH($A52,BPCiObIC!$A$2:$A$43,0),MATCH(M$4,BPCiObIC!$B$1:$AG$1,0)))</f>
        <v>0</v>
      </c>
      <c r="N52" s="20">
        <f t="array" ref="N52">M52*(1+INDEX(BPCiObIC!$B$2:$AG$43,MATCH($A52,BPCiObIC!$A$2:$A$43,0),MATCH(N$4,BPCiObIC!$B$1:$AG$1,0)))</f>
        <v>0</v>
      </c>
      <c r="O52" s="20">
        <f t="array" ref="O52">N52*(1+INDEX(BPCiObIC!$B$2:$AG$43,MATCH($A52,BPCiObIC!$A$2:$A$43,0),MATCH(O$4,BPCiObIC!$B$1:$AG$1,0)))</f>
        <v>0</v>
      </c>
      <c r="P52" s="20">
        <f t="array" ref="P52">O52*(1+INDEX(BPCiObIC!$B$2:$AG$43,MATCH($A52,BPCiObIC!$A$2:$A$43,0),MATCH(P$4,BPCiObIC!$B$1:$AG$1,0)))</f>
        <v>0</v>
      </c>
      <c r="Q52" s="20">
        <f t="array" ref="Q52">P52*(1+INDEX(BPCiObIC!$B$2:$AG$43,MATCH($A52,BPCiObIC!$A$2:$A$43,0),MATCH(Q$4,BPCiObIC!$B$1:$AG$1,0)))</f>
        <v>0</v>
      </c>
      <c r="R52" s="20">
        <f t="array" ref="R52">Q52*(1+INDEX(BPCiObIC!$B$2:$AG$43,MATCH($A52,BPCiObIC!$A$2:$A$43,0),MATCH(R$4,BPCiObIC!$B$1:$AG$1,0)))</f>
        <v>0</v>
      </c>
      <c r="S52" s="20">
        <f t="array" ref="S52">R52*(1+INDEX(BPCiObIC!$B$2:$AG$43,MATCH($A52,BPCiObIC!$A$2:$A$43,0),MATCH(S$4,BPCiObIC!$B$1:$AG$1,0)))</f>
        <v>0</v>
      </c>
      <c r="T52" s="20">
        <f t="array" ref="T52">S52*(1+INDEX(BPCiObIC!$B$2:$AG$43,MATCH($A52,BPCiObIC!$A$2:$A$43,0),MATCH(T$4,BPCiObIC!$B$1:$AG$1,0)))</f>
        <v>0</v>
      </c>
      <c r="U52" s="20">
        <f t="array" ref="U52">T52*(1+INDEX(BPCiObIC!$B$2:$AG$43,MATCH($A52,BPCiObIC!$A$2:$A$43,0),MATCH(U$4,BPCiObIC!$B$1:$AG$1,0)))</f>
        <v>0</v>
      </c>
      <c r="V52" s="20">
        <f t="array" ref="V52">U52*(1+INDEX(BPCiObIC!$B$2:$AG$43,MATCH($A52,BPCiObIC!$A$2:$A$43,0),MATCH(V$4,BPCiObIC!$B$1:$AG$1,0)))</f>
        <v>0</v>
      </c>
      <c r="W52" s="20">
        <f t="array" ref="W52">V52*(1+INDEX(BPCiObIC!$B$2:$AG$43,MATCH($A52,BPCiObIC!$A$2:$A$43,0),MATCH(W$4,BPCiObIC!$B$1:$AG$1,0)))</f>
        <v>0</v>
      </c>
      <c r="X52" s="20">
        <f t="array" ref="X52">W52*(1+INDEX(BPCiObIC!$B$2:$AG$43,MATCH($A52,BPCiObIC!$A$2:$A$43,0),MATCH(X$4,BPCiObIC!$B$1:$AG$1,0)))</f>
        <v>0</v>
      </c>
      <c r="Y52" s="20">
        <f t="array" ref="Y52">X52*(1+INDEX(BPCiObIC!$B$2:$AG$43,MATCH($A52,BPCiObIC!$A$2:$A$43,0),MATCH(Y$4,BPCiObIC!$B$1:$AG$1,0)))</f>
        <v>0</v>
      </c>
      <c r="Z52" s="20">
        <f t="array" ref="Z52">Y52*(1+INDEX(BPCiObIC!$B$2:$AG$43,MATCH($A52,BPCiObIC!$A$2:$A$43,0),MATCH(Z$4,BPCiObIC!$B$1:$AG$1,0)))</f>
        <v>0</v>
      </c>
      <c r="AA52" s="20">
        <f t="array" ref="AA52">Z52*(1+INDEX(BPCiObIC!$B$2:$AG$43,MATCH($A52,BPCiObIC!$A$2:$A$43,0),MATCH(AA$4,BPCiObIC!$B$1:$AG$1,0)))</f>
        <v>0</v>
      </c>
      <c r="AB52" s="20">
        <f t="array" ref="AB52">AA52*(1+INDEX(BPCiObIC!$B$2:$AG$43,MATCH($A52,BPCiObIC!$A$2:$A$43,0),MATCH(AB$4,BPCiObIC!$B$1:$AG$1,0)))</f>
        <v>0</v>
      </c>
      <c r="AC52" s="20">
        <f t="array" ref="AC52">AB52*(1+INDEX(BPCiObIC!$B$2:$AG$43,MATCH($A52,BPCiObIC!$A$2:$A$43,0),MATCH(AC$4,BPCiObIC!$B$1:$AG$1,0)))</f>
        <v>0</v>
      </c>
      <c r="AD52" s="20">
        <f t="array" ref="AD52">AC52*(1+INDEX(BPCiObIC!$B$2:$AG$43,MATCH($A52,BPCiObIC!$A$2:$A$43,0),MATCH(AD$4,BPCiObIC!$B$1:$AG$1,0)))</f>
        <v>0</v>
      </c>
      <c r="AE52" s="20">
        <f t="array" ref="AE52">AD52*(1+INDEX(BPCiObIC!$B$2:$AG$43,MATCH($A52,BPCiObIC!$A$2:$A$43,0),MATCH(AE$4,BPCiObIC!$B$1:$AG$1,0)))</f>
        <v>0</v>
      </c>
      <c r="AF52" s="20">
        <f t="array" ref="AF52">AE52*(1+INDEX(BPCiObIC!$B$2:$AG$43,MATCH($A52,BPCiObIC!$A$2:$A$43,0),MATCH(AF$4,BPCiObIC!$B$1:$AG$1,0)))</f>
        <v>0</v>
      </c>
      <c r="AG52" s="20">
        <f t="array" ref="AG52">AF52*(1+INDEX(BPCiObIC!$B$2:$AG$43,MATCH($A52,BPCiObIC!$A$2:$A$43,0),MATCH(AG$4,BPCiObIC!$B$1:$AG$1,0)))</f>
        <v>0</v>
      </c>
      <c r="AH52" s="20">
        <f t="array" ref="AH52">AG52*(1+INDEX(BPCiObIC!$B$2:$AG$43,MATCH($A52,BPCiObIC!$A$2:$A$43,0),MATCH(AH$4,BPCiObIC!$B$1:$AG$1,0)))</f>
        <v>0</v>
      </c>
    </row>
    <row r="53" spans="1:34" ht="15.75" customHeight="1" x14ac:dyDescent="0.35">
      <c r="A53" s="3" t="s">
        <v>130</v>
      </c>
      <c r="B53" s="3" t="s">
        <v>77</v>
      </c>
      <c r="C53" s="3" t="s">
        <v>131</v>
      </c>
      <c r="D53" s="33">
        <f>'China BIFUbC'!C50*('Population comparison'!$B$2/'Population comparison'!$B$3)</f>
        <v>6208815792731.8086</v>
      </c>
      <c r="E53" s="20">
        <f t="array" ref="E53">D53*(1+INDEX(BPCiObIC!$B$2:$AG$43,MATCH($A53,BPCiObIC!$A$2:$A$43,0),MATCH(E$4,BPCiObIC!$B$1:$AG$1,0)))</f>
        <v>6482463472107.6758</v>
      </c>
      <c r="F53" s="20">
        <f t="array" ref="F53">E53*(1+INDEX(BPCiObIC!$B$2:$AG$43,MATCH($A53,BPCiObIC!$A$2:$A$43,0),MATCH(F$4,BPCiObIC!$B$1:$AG$1,0)))</f>
        <v>6756111151483.6484</v>
      </c>
      <c r="G53" s="20">
        <f t="array" ref="G53">F53*(1+INDEX(BPCiObIC!$B$2:$AG$43,MATCH($A53,BPCiObIC!$A$2:$A$43,0),MATCH(G$4,BPCiObIC!$B$1:$AG$1,0)))</f>
        <v>7029758830859.6201</v>
      </c>
      <c r="H53" s="20">
        <f t="array" ref="H53">G53*(1+INDEX(BPCiObIC!$B$2:$AG$43,MATCH($A53,BPCiObIC!$A$2:$A$43,0),MATCH(H$4,BPCiObIC!$B$1:$AG$1,0)))</f>
        <v>7303406510235.4873</v>
      </c>
      <c r="I53" s="20">
        <f t="array" ref="I53">H53*(1+INDEX(BPCiObIC!$B$2:$AG$43,MATCH($A53,BPCiObIC!$A$2:$A$43,0),MATCH(I$4,BPCiObIC!$B$1:$AG$1,0)))</f>
        <v>7577054189611.46</v>
      </c>
      <c r="J53" s="20">
        <f t="array" ref="J53">I53*(1+INDEX(BPCiObIC!$B$2:$AG$43,MATCH($A53,BPCiObIC!$A$2:$A$43,0),MATCH(J$4,BPCiObIC!$B$1:$AG$1,0)))</f>
        <v>7850701868987.4326</v>
      </c>
      <c r="K53" s="20">
        <f t="array" ref="K53">J53*(1+INDEX(BPCiObIC!$B$2:$AG$43,MATCH($A53,BPCiObIC!$A$2:$A$43,0),MATCH(K$4,BPCiObIC!$B$1:$AG$1,0)))</f>
        <v>8124349548363.4053</v>
      </c>
      <c r="L53" s="20">
        <f t="array" ref="L53">K53*(1+INDEX(BPCiObIC!$B$2:$AG$43,MATCH($A53,BPCiObIC!$A$2:$A$43,0),MATCH(L$4,BPCiObIC!$B$1:$AG$1,0)))</f>
        <v>8397997227739.2734</v>
      </c>
      <c r="M53" s="20">
        <f t="array" ref="M53">L53*(1+INDEX(BPCiObIC!$B$2:$AG$43,MATCH($A53,BPCiObIC!$A$2:$A$43,0),MATCH(M$4,BPCiObIC!$B$1:$AG$1,0)))</f>
        <v>8671644907115.2461</v>
      </c>
      <c r="N53" s="20">
        <f t="array" ref="N53">M53*(1+INDEX(BPCiObIC!$B$2:$AG$43,MATCH($A53,BPCiObIC!$A$2:$A$43,0),MATCH(N$4,BPCiObIC!$B$1:$AG$1,0)))</f>
        <v>8945292586491.2168</v>
      </c>
      <c r="O53" s="20">
        <f t="array" ref="O53">N53*(1+INDEX(BPCiObIC!$B$2:$AG$43,MATCH($A53,BPCiObIC!$A$2:$A$43,0),MATCH(O$4,BPCiObIC!$B$1:$AG$1,0)))</f>
        <v>9218940265867.1895</v>
      </c>
      <c r="P53" s="20">
        <f t="array" ref="P53">O53*(1+INDEX(BPCiObIC!$B$2:$AG$43,MATCH($A53,BPCiObIC!$A$2:$A$43,0),MATCH(P$4,BPCiObIC!$B$1:$AG$1,0)))</f>
        <v>9492587945243.0586</v>
      </c>
      <c r="Q53" s="20">
        <f t="array" ref="Q53">P53*(1+INDEX(BPCiObIC!$B$2:$AG$43,MATCH($A53,BPCiObIC!$A$2:$A$43,0),MATCH(Q$4,BPCiObIC!$B$1:$AG$1,0)))</f>
        <v>9766235624619.0313</v>
      </c>
      <c r="R53" s="20">
        <f t="array" ref="R53">Q53*(1+INDEX(BPCiObIC!$B$2:$AG$43,MATCH($A53,BPCiObIC!$A$2:$A$43,0),MATCH(R$4,BPCiObIC!$B$1:$AG$1,0)))</f>
        <v>10039883303995.002</v>
      </c>
      <c r="S53" s="20">
        <f t="array" ref="S53">R53*(1+INDEX(BPCiObIC!$B$2:$AG$43,MATCH($A53,BPCiObIC!$A$2:$A$43,0),MATCH(S$4,BPCiObIC!$B$1:$AG$1,0)))</f>
        <v>10313530983370.871</v>
      </c>
      <c r="T53" s="20">
        <f t="array" ref="T53">S53*(1+INDEX(BPCiObIC!$B$2:$AG$43,MATCH($A53,BPCiObIC!$A$2:$A$43,0),MATCH(T$4,BPCiObIC!$B$1:$AG$1,0)))</f>
        <v>10587178662746.844</v>
      </c>
      <c r="U53" s="20">
        <f t="array" ref="U53">T53*(1+INDEX(BPCiObIC!$B$2:$AG$43,MATCH($A53,BPCiObIC!$A$2:$A$43,0),MATCH(U$4,BPCiObIC!$B$1:$AG$1,0)))</f>
        <v>10860826342122.814</v>
      </c>
      <c r="V53" s="20">
        <f t="array" ref="V53">U53*(1+INDEX(BPCiObIC!$B$2:$AG$43,MATCH($A53,BPCiObIC!$A$2:$A$43,0),MATCH(V$4,BPCiObIC!$B$1:$AG$1,0)))</f>
        <v>11134474021498.787</v>
      </c>
      <c r="W53" s="20">
        <f t="array" ref="W53">V53*(1+INDEX(BPCiObIC!$B$2:$AG$43,MATCH($A53,BPCiObIC!$A$2:$A$43,0),MATCH(W$4,BPCiObIC!$B$1:$AG$1,0)))</f>
        <v>11408121700874.654</v>
      </c>
      <c r="X53" s="20">
        <f t="array" ref="X53">W53*(1+INDEX(BPCiObIC!$B$2:$AG$43,MATCH($A53,BPCiObIC!$A$2:$A$43,0),MATCH(X$4,BPCiObIC!$B$1:$AG$1,0)))</f>
        <v>11681769380250.625</v>
      </c>
      <c r="Y53" s="20">
        <f t="array" ref="Y53">X53*(1+INDEX(BPCiObIC!$B$2:$AG$43,MATCH($A53,BPCiObIC!$A$2:$A$43,0),MATCH(Y$4,BPCiObIC!$B$1:$AG$1,0)))</f>
        <v>11955417059626.598</v>
      </c>
      <c r="Z53" s="20">
        <f t="array" ref="Z53">Y53*(1+INDEX(BPCiObIC!$B$2:$AG$43,MATCH($A53,BPCiObIC!$A$2:$A$43,0),MATCH(Z$4,BPCiObIC!$B$1:$AG$1,0)))</f>
        <v>12229064739002.57</v>
      </c>
      <c r="AA53" s="20">
        <f t="array" ref="AA53">Z53*(1+INDEX(BPCiObIC!$B$2:$AG$43,MATCH($A53,BPCiObIC!$A$2:$A$43,0),MATCH(AA$4,BPCiObIC!$B$1:$AG$1,0)))</f>
        <v>12502712418378.439</v>
      </c>
      <c r="AB53" s="20">
        <f t="array" ref="AB53">AA53*(1+INDEX(BPCiObIC!$B$2:$AG$43,MATCH($A53,BPCiObIC!$A$2:$A$43,0),MATCH(AB$4,BPCiObIC!$B$1:$AG$1,0)))</f>
        <v>12776360097754.41</v>
      </c>
      <c r="AC53" s="20">
        <f t="array" ref="AC53">AB53*(1+INDEX(BPCiObIC!$B$2:$AG$43,MATCH($A53,BPCiObIC!$A$2:$A$43,0),MATCH(AC$4,BPCiObIC!$B$1:$AG$1,0)))</f>
        <v>13050007777130.383</v>
      </c>
      <c r="AD53" s="20">
        <f t="array" ref="AD53">AC53*(1+INDEX(BPCiObIC!$B$2:$AG$43,MATCH($A53,BPCiObIC!$A$2:$A$43,0),MATCH(AD$4,BPCiObIC!$B$1:$AG$1,0)))</f>
        <v>13323655456506.355</v>
      </c>
      <c r="AE53" s="20">
        <f t="array" ref="AE53">AD53*(1+INDEX(BPCiObIC!$B$2:$AG$43,MATCH($A53,BPCiObIC!$A$2:$A$43,0),MATCH(AE$4,BPCiObIC!$B$1:$AG$1,0)))</f>
        <v>13597303135882.225</v>
      </c>
      <c r="AF53" s="20">
        <f t="array" ref="AF53">AE53*(1+INDEX(BPCiObIC!$B$2:$AG$43,MATCH($A53,BPCiObIC!$A$2:$A$43,0),MATCH(AF$4,BPCiObIC!$B$1:$AG$1,0)))</f>
        <v>13870950815258.195</v>
      </c>
      <c r="AG53" s="20">
        <f t="array" ref="AG53">AF53*(1+INDEX(BPCiObIC!$B$2:$AG$43,MATCH($A53,BPCiObIC!$A$2:$A$43,0),MATCH(AG$4,BPCiObIC!$B$1:$AG$1,0)))</f>
        <v>14144598494634.166</v>
      </c>
      <c r="AH53" s="20">
        <f t="array" ref="AH53">AG53*(1+INDEX(BPCiObIC!$B$2:$AG$43,MATCH($A53,BPCiObIC!$A$2:$A$43,0),MATCH(AH$4,BPCiObIC!$B$1:$AG$1,0)))</f>
        <v>14418246174010.035</v>
      </c>
    </row>
    <row r="54" spans="1:34" ht="15.75" customHeight="1" x14ac:dyDescent="0.35">
      <c r="A54" s="28" t="s">
        <v>132</v>
      </c>
      <c r="B54" s="28" t="s">
        <v>77</v>
      </c>
      <c r="C54" s="28" t="s">
        <v>80</v>
      </c>
      <c r="D54" s="34">
        <f>SUM(SUMIFS('BIFUBC Output_energy'!G:G,'BIFUBC Output_energy'!A:A,B54,'BIFUBC Output_energy'!B:B,C54),SUMIFS('BIFUBC Output_nonenergy'!E:E,'BIFUBC Output_nonenergy'!A:A,B54,'BIFUBC Output_nonenergy'!B:B,C54))</f>
        <v>0</v>
      </c>
      <c r="E54" s="35">
        <f t="array" ref="E54">D54*(1+INDEX(BPCiObIC!$B$2:$AG$43,MATCH($A54,BPCiObIC!$A$2:$A$43,0),MATCH(E$4,BPCiObIC!$B$1:$AG$1,0)))</f>
        <v>0</v>
      </c>
      <c r="F54" s="35">
        <f t="array" ref="F54">E54*(1+INDEX(BPCiObIC!$B$2:$AG$43,MATCH($A54,BPCiObIC!$A$2:$A$43,0),MATCH(F$4,BPCiObIC!$B$1:$AG$1,0)))</f>
        <v>0</v>
      </c>
      <c r="G54" s="35">
        <f t="array" ref="G54">F54*(1+INDEX(BPCiObIC!$B$2:$AG$43,MATCH($A54,BPCiObIC!$A$2:$A$43,0),MATCH(G$4,BPCiObIC!$B$1:$AG$1,0)))</f>
        <v>0</v>
      </c>
      <c r="H54" s="35">
        <f t="array" ref="H54">G54*(1+INDEX(BPCiObIC!$B$2:$AG$43,MATCH($A54,BPCiObIC!$A$2:$A$43,0),MATCH(H$4,BPCiObIC!$B$1:$AG$1,0)))</f>
        <v>0</v>
      </c>
      <c r="I54" s="35">
        <f t="array" ref="I54">H54*(1+INDEX(BPCiObIC!$B$2:$AG$43,MATCH($A54,BPCiObIC!$A$2:$A$43,0),MATCH(I$4,BPCiObIC!$B$1:$AG$1,0)))</f>
        <v>0</v>
      </c>
      <c r="J54" s="35">
        <f t="array" ref="J54">I54*(1+INDEX(BPCiObIC!$B$2:$AG$43,MATCH($A54,BPCiObIC!$A$2:$A$43,0),MATCH(J$4,BPCiObIC!$B$1:$AG$1,0)))</f>
        <v>0</v>
      </c>
      <c r="K54" s="35">
        <f t="array" ref="K54">J54*(1+INDEX(BPCiObIC!$B$2:$AG$43,MATCH($A54,BPCiObIC!$A$2:$A$43,0),MATCH(K$4,BPCiObIC!$B$1:$AG$1,0)))</f>
        <v>0</v>
      </c>
      <c r="L54" s="35">
        <f t="array" ref="L54">K54*(1+INDEX(BPCiObIC!$B$2:$AG$43,MATCH($A54,BPCiObIC!$A$2:$A$43,0),MATCH(L$4,BPCiObIC!$B$1:$AG$1,0)))</f>
        <v>0</v>
      </c>
      <c r="M54" s="35">
        <f t="array" ref="M54">L54*(1+INDEX(BPCiObIC!$B$2:$AG$43,MATCH($A54,BPCiObIC!$A$2:$A$43,0),MATCH(M$4,BPCiObIC!$B$1:$AG$1,0)))</f>
        <v>0</v>
      </c>
      <c r="N54" s="35">
        <f t="array" ref="N54">M54*(1+INDEX(BPCiObIC!$B$2:$AG$43,MATCH($A54,BPCiObIC!$A$2:$A$43,0),MATCH(N$4,BPCiObIC!$B$1:$AG$1,0)))</f>
        <v>0</v>
      </c>
      <c r="O54" s="35">
        <f t="array" ref="O54">N54*(1+INDEX(BPCiObIC!$B$2:$AG$43,MATCH($A54,BPCiObIC!$A$2:$A$43,0),MATCH(O$4,BPCiObIC!$B$1:$AG$1,0)))</f>
        <v>0</v>
      </c>
      <c r="P54" s="35">
        <f t="array" ref="P54">O54*(1+INDEX(BPCiObIC!$B$2:$AG$43,MATCH($A54,BPCiObIC!$A$2:$A$43,0),MATCH(P$4,BPCiObIC!$B$1:$AG$1,0)))</f>
        <v>0</v>
      </c>
      <c r="Q54" s="35">
        <f t="array" ref="Q54">P54*(1+INDEX(BPCiObIC!$B$2:$AG$43,MATCH($A54,BPCiObIC!$A$2:$A$43,0),MATCH(Q$4,BPCiObIC!$B$1:$AG$1,0)))</f>
        <v>0</v>
      </c>
      <c r="R54" s="35">
        <f t="array" ref="R54">Q54*(1+INDEX(BPCiObIC!$B$2:$AG$43,MATCH($A54,BPCiObIC!$A$2:$A$43,0),MATCH(R$4,BPCiObIC!$B$1:$AG$1,0)))</f>
        <v>0</v>
      </c>
      <c r="S54" s="35">
        <f t="array" ref="S54">R54*(1+INDEX(BPCiObIC!$B$2:$AG$43,MATCH($A54,BPCiObIC!$A$2:$A$43,0),MATCH(S$4,BPCiObIC!$B$1:$AG$1,0)))</f>
        <v>0</v>
      </c>
      <c r="T54" s="35">
        <f t="array" ref="T54">S54*(1+INDEX(BPCiObIC!$B$2:$AG$43,MATCH($A54,BPCiObIC!$A$2:$A$43,0),MATCH(T$4,BPCiObIC!$B$1:$AG$1,0)))</f>
        <v>0</v>
      </c>
      <c r="U54" s="35">
        <f t="array" ref="U54">T54*(1+INDEX(BPCiObIC!$B$2:$AG$43,MATCH($A54,BPCiObIC!$A$2:$A$43,0),MATCH(U$4,BPCiObIC!$B$1:$AG$1,0)))</f>
        <v>0</v>
      </c>
      <c r="V54" s="35">
        <f t="array" ref="V54">U54*(1+INDEX(BPCiObIC!$B$2:$AG$43,MATCH($A54,BPCiObIC!$A$2:$A$43,0),MATCH(V$4,BPCiObIC!$B$1:$AG$1,0)))</f>
        <v>0</v>
      </c>
      <c r="W54" s="35">
        <f t="array" ref="W54">V54*(1+INDEX(BPCiObIC!$B$2:$AG$43,MATCH($A54,BPCiObIC!$A$2:$A$43,0),MATCH(W$4,BPCiObIC!$B$1:$AG$1,0)))</f>
        <v>0</v>
      </c>
      <c r="X54" s="35">
        <f t="array" ref="X54">W54*(1+INDEX(BPCiObIC!$B$2:$AG$43,MATCH($A54,BPCiObIC!$A$2:$A$43,0),MATCH(X$4,BPCiObIC!$B$1:$AG$1,0)))</f>
        <v>0</v>
      </c>
      <c r="Y54" s="35">
        <f t="array" ref="Y54">X54*(1+INDEX(BPCiObIC!$B$2:$AG$43,MATCH($A54,BPCiObIC!$A$2:$A$43,0),MATCH(Y$4,BPCiObIC!$B$1:$AG$1,0)))</f>
        <v>0</v>
      </c>
      <c r="Z54" s="35">
        <f t="array" ref="Z54">Y54*(1+INDEX(BPCiObIC!$B$2:$AG$43,MATCH($A54,BPCiObIC!$A$2:$A$43,0),MATCH(Z$4,BPCiObIC!$B$1:$AG$1,0)))</f>
        <v>0</v>
      </c>
      <c r="AA54" s="35">
        <f t="array" ref="AA54">Z54*(1+INDEX(BPCiObIC!$B$2:$AG$43,MATCH($A54,BPCiObIC!$A$2:$A$43,0),MATCH(AA$4,BPCiObIC!$B$1:$AG$1,0)))</f>
        <v>0</v>
      </c>
      <c r="AB54" s="35">
        <f t="array" ref="AB54">AA54*(1+INDEX(BPCiObIC!$B$2:$AG$43,MATCH($A54,BPCiObIC!$A$2:$A$43,0),MATCH(AB$4,BPCiObIC!$B$1:$AG$1,0)))</f>
        <v>0</v>
      </c>
      <c r="AC54" s="35">
        <f t="array" ref="AC54">AB54*(1+INDEX(BPCiObIC!$B$2:$AG$43,MATCH($A54,BPCiObIC!$A$2:$A$43,0),MATCH(AC$4,BPCiObIC!$B$1:$AG$1,0)))</f>
        <v>0</v>
      </c>
      <c r="AD54" s="35">
        <f t="array" ref="AD54">AC54*(1+INDEX(BPCiObIC!$B$2:$AG$43,MATCH($A54,BPCiObIC!$A$2:$A$43,0),MATCH(AD$4,BPCiObIC!$B$1:$AG$1,0)))</f>
        <v>0</v>
      </c>
      <c r="AE54" s="35">
        <f t="array" ref="AE54">AD54*(1+INDEX(BPCiObIC!$B$2:$AG$43,MATCH($A54,BPCiObIC!$A$2:$A$43,0),MATCH(AE$4,BPCiObIC!$B$1:$AG$1,0)))</f>
        <v>0</v>
      </c>
      <c r="AF54" s="35">
        <f t="array" ref="AF54">AE54*(1+INDEX(BPCiObIC!$B$2:$AG$43,MATCH($A54,BPCiObIC!$A$2:$A$43,0),MATCH(AF$4,BPCiObIC!$B$1:$AG$1,0)))</f>
        <v>0</v>
      </c>
      <c r="AG54" s="35">
        <f t="array" ref="AG54">AF54*(1+INDEX(BPCiObIC!$B$2:$AG$43,MATCH($A54,BPCiObIC!$A$2:$A$43,0),MATCH(AG$4,BPCiObIC!$B$1:$AG$1,0)))</f>
        <v>0</v>
      </c>
      <c r="AH54" s="35">
        <f t="array" ref="AH54">AG54*(1+INDEX(BPCiObIC!$B$2:$AG$43,MATCH($A54,BPCiObIC!$A$2:$A$43,0),MATCH(AH$4,BPCiObIC!$B$1:$AG$1,0)))</f>
        <v>0</v>
      </c>
    </row>
    <row r="55" spans="1:34" ht="15.75" customHeight="1" x14ac:dyDescent="0.35">
      <c r="A55" s="27" t="s">
        <v>93</v>
      </c>
      <c r="B55" s="27" t="s">
        <v>86</v>
      </c>
      <c r="C55" s="27" t="s">
        <v>94</v>
      </c>
      <c r="D55" s="33">
        <f>SUM(SUMIFS('BIFUBC Output_energy'!G:G,'BIFUBC Output_energy'!A:A,B55,'BIFUBC Output_energy'!B:B,C55),SUMIFS('BIFUBC Output_nonenergy'!E:E,'BIFUBC Output_nonenergy'!A:A,B55,'BIFUBC Output_nonenergy'!B:B,C55))</f>
        <v>0</v>
      </c>
      <c r="E55" s="36">
        <f t="array" ref="E55">D55*(1+INDEX(BPCiObIC!$B$2:$AG$43,MATCH($A55,BPCiObIC!$A$2:$A$43,0),MATCH(E$4,BPCiObIC!$B$1:$AG$1,0)))</f>
        <v>0</v>
      </c>
      <c r="F55" s="36">
        <f t="array" ref="F55">E55*(1+INDEX(BPCiObIC!$B$2:$AG$43,MATCH($A55,BPCiObIC!$A$2:$A$43,0),MATCH(F$4,BPCiObIC!$B$1:$AG$1,0)))</f>
        <v>0</v>
      </c>
      <c r="G55" s="36">
        <f t="array" ref="G55">F55*(1+INDEX(BPCiObIC!$B$2:$AG$43,MATCH($A55,BPCiObIC!$A$2:$A$43,0),MATCH(G$4,BPCiObIC!$B$1:$AG$1,0)))</f>
        <v>0</v>
      </c>
      <c r="H55" s="36">
        <f t="array" ref="H55">G55*(1+INDEX(BPCiObIC!$B$2:$AG$43,MATCH($A55,BPCiObIC!$A$2:$A$43,0),MATCH(H$4,BPCiObIC!$B$1:$AG$1,0)))</f>
        <v>0</v>
      </c>
      <c r="I55" s="36">
        <f t="array" ref="I55">H55*(1+INDEX(BPCiObIC!$B$2:$AG$43,MATCH($A55,BPCiObIC!$A$2:$A$43,0),MATCH(I$4,BPCiObIC!$B$1:$AG$1,0)))</f>
        <v>0</v>
      </c>
      <c r="J55" s="36">
        <f t="array" ref="J55">I55*(1+INDEX(BPCiObIC!$B$2:$AG$43,MATCH($A55,BPCiObIC!$A$2:$A$43,0),MATCH(J$4,BPCiObIC!$B$1:$AG$1,0)))</f>
        <v>0</v>
      </c>
      <c r="K55" s="36">
        <f t="array" ref="K55">J55*(1+INDEX(BPCiObIC!$B$2:$AG$43,MATCH($A55,BPCiObIC!$A$2:$A$43,0),MATCH(K$4,BPCiObIC!$B$1:$AG$1,0)))</f>
        <v>0</v>
      </c>
      <c r="L55" s="36">
        <f t="array" ref="L55">K55*(1+INDEX(BPCiObIC!$B$2:$AG$43,MATCH($A55,BPCiObIC!$A$2:$A$43,0),MATCH(L$4,BPCiObIC!$B$1:$AG$1,0)))</f>
        <v>0</v>
      </c>
      <c r="M55" s="36">
        <f t="array" ref="M55">L55*(1+INDEX(BPCiObIC!$B$2:$AG$43,MATCH($A55,BPCiObIC!$A$2:$A$43,0),MATCH(M$4,BPCiObIC!$B$1:$AG$1,0)))</f>
        <v>0</v>
      </c>
      <c r="N55" s="36">
        <f t="array" ref="N55">M55*(1+INDEX(BPCiObIC!$B$2:$AG$43,MATCH($A55,BPCiObIC!$A$2:$A$43,0),MATCH(N$4,BPCiObIC!$B$1:$AG$1,0)))</f>
        <v>0</v>
      </c>
      <c r="O55" s="36">
        <f t="array" ref="O55">N55*(1+INDEX(BPCiObIC!$B$2:$AG$43,MATCH($A55,BPCiObIC!$A$2:$A$43,0),MATCH(O$4,BPCiObIC!$B$1:$AG$1,0)))</f>
        <v>0</v>
      </c>
      <c r="P55" s="36">
        <f t="array" ref="P55">O55*(1+INDEX(BPCiObIC!$B$2:$AG$43,MATCH($A55,BPCiObIC!$A$2:$A$43,0),MATCH(P$4,BPCiObIC!$B$1:$AG$1,0)))</f>
        <v>0</v>
      </c>
      <c r="Q55" s="36">
        <f t="array" ref="Q55">P55*(1+INDEX(BPCiObIC!$B$2:$AG$43,MATCH($A55,BPCiObIC!$A$2:$A$43,0),MATCH(Q$4,BPCiObIC!$B$1:$AG$1,0)))</f>
        <v>0</v>
      </c>
      <c r="R55" s="36">
        <f t="array" ref="R55">Q55*(1+INDEX(BPCiObIC!$B$2:$AG$43,MATCH($A55,BPCiObIC!$A$2:$A$43,0),MATCH(R$4,BPCiObIC!$B$1:$AG$1,0)))</f>
        <v>0</v>
      </c>
      <c r="S55" s="36">
        <f t="array" ref="S55">R55*(1+INDEX(BPCiObIC!$B$2:$AG$43,MATCH($A55,BPCiObIC!$A$2:$A$43,0),MATCH(S$4,BPCiObIC!$B$1:$AG$1,0)))</f>
        <v>0</v>
      </c>
      <c r="T55" s="36">
        <f t="array" ref="T55">S55*(1+INDEX(BPCiObIC!$B$2:$AG$43,MATCH($A55,BPCiObIC!$A$2:$A$43,0),MATCH(T$4,BPCiObIC!$B$1:$AG$1,0)))</f>
        <v>0</v>
      </c>
      <c r="U55" s="36">
        <f t="array" ref="U55">T55*(1+INDEX(BPCiObIC!$B$2:$AG$43,MATCH($A55,BPCiObIC!$A$2:$A$43,0),MATCH(U$4,BPCiObIC!$B$1:$AG$1,0)))</f>
        <v>0</v>
      </c>
      <c r="V55" s="36">
        <f t="array" ref="V55">U55*(1+INDEX(BPCiObIC!$B$2:$AG$43,MATCH($A55,BPCiObIC!$A$2:$A$43,0),MATCH(V$4,BPCiObIC!$B$1:$AG$1,0)))</f>
        <v>0</v>
      </c>
      <c r="W55" s="36">
        <f t="array" ref="W55">V55*(1+INDEX(BPCiObIC!$B$2:$AG$43,MATCH($A55,BPCiObIC!$A$2:$A$43,0),MATCH(W$4,BPCiObIC!$B$1:$AG$1,0)))</f>
        <v>0</v>
      </c>
      <c r="X55" s="36">
        <f t="array" ref="X55">W55*(1+INDEX(BPCiObIC!$B$2:$AG$43,MATCH($A55,BPCiObIC!$A$2:$A$43,0),MATCH(X$4,BPCiObIC!$B$1:$AG$1,0)))</f>
        <v>0</v>
      </c>
      <c r="Y55" s="36">
        <f t="array" ref="Y55">X55*(1+INDEX(BPCiObIC!$B$2:$AG$43,MATCH($A55,BPCiObIC!$A$2:$A$43,0),MATCH(Y$4,BPCiObIC!$B$1:$AG$1,0)))</f>
        <v>0</v>
      </c>
      <c r="Z55" s="36">
        <f t="array" ref="Z55">Y55*(1+INDEX(BPCiObIC!$B$2:$AG$43,MATCH($A55,BPCiObIC!$A$2:$A$43,0),MATCH(Z$4,BPCiObIC!$B$1:$AG$1,0)))</f>
        <v>0</v>
      </c>
      <c r="AA55" s="36">
        <f t="array" ref="AA55">Z55*(1+INDEX(BPCiObIC!$B$2:$AG$43,MATCH($A55,BPCiObIC!$A$2:$A$43,0),MATCH(AA$4,BPCiObIC!$B$1:$AG$1,0)))</f>
        <v>0</v>
      </c>
      <c r="AB55" s="36">
        <f t="array" ref="AB55">AA55*(1+INDEX(BPCiObIC!$B$2:$AG$43,MATCH($A55,BPCiObIC!$A$2:$A$43,0),MATCH(AB$4,BPCiObIC!$B$1:$AG$1,0)))</f>
        <v>0</v>
      </c>
      <c r="AC55" s="36">
        <f t="array" ref="AC55">AB55*(1+INDEX(BPCiObIC!$B$2:$AG$43,MATCH($A55,BPCiObIC!$A$2:$A$43,0),MATCH(AC$4,BPCiObIC!$B$1:$AG$1,0)))</f>
        <v>0</v>
      </c>
      <c r="AD55" s="36">
        <f t="array" ref="AD55">AC55*(1+INDEX(BPCiObIC!$B$2:$AG$43,MATCH($A55,BPCiObIC!$A$2:$A$43,0),MATCH(AD$4,BPCiObIC!$B$1:$AG$1,0)))</f>
        <v>0</v>
      </c>
      <c r="AE55" s="36">
        <f t="array" ref="AE55">AD55*(1+INDEX(BPCiObIC!$B$2:$AG$43,MATCH($A55,BPCiObIC!$A$2:$A$43,0),MATCH(AE$4,BPCiObIC!$B$1:$AG$1,0)))</f>
        <v>0</v>
      </c>
      <c r="AF55" s="36">
        <f t="array" ref="AF55">AE55*(1+INDEX(BPCiObIC!$B$2:$AG$43,MATCH($A55,BPCiObIC!$A$2:$A$43,0),MATCH(AF$4,BPCiObIC!$B$1:$AG$1,0)))</f>
        <v>0</v>
      </c>
      <c r="AG55" s="36">
        <f t="array" ref="AG55">AF55*(1+INDEX(BPCiObIC!$B$2:$AG$43,MATCH($A55,BPCiObIC!$A$2:$A$43,0),MATCH(AG$4,BPCiObIC!$B$1:$AG$1,0)))</f>
        <v>0</v>
      </c>
      <c r="AH55" s="36">
        <f t="array" ref="AH55">AG55*(1+INDEX(BPCiObIC!$B$2:$AG$43,MATCH($A55,BPCiObIC!$A$2:$A$43,0),MATCH(AH$4,BPCiObIC!$B$1:$AG$1,0)))</f>
        <v>0</v>
      </c>
    </row>
    <row r="56" spans="1:34" ht="15.75" customHeight="1" x14ac:dyDescent="0.35">
      <c r="A56" s="3" t="s">
        <v>95</v>
      </c>
      <c r="B56" s="3" t="s">
        <v>86</v>
      </c>
      <c r="C56" s="3" t="s">
        <v>79</v>
      </c>
      <c r="D56" s="33">
        <f>'China BIFUbC'!C53*('Indonesia BFPIaE-production'!$C$3/'China BFPIaE-production'!$E$3)</f>
        <v>7647038214603.833</v>
      </c>
      <c r="E56" s="20">
        <f t="array" ref="E56">D56*(1+INDEX(BPCiObIC!$B$2:$AG$43,MATCH($A56,BPCiObIC!$A$2:$A$43,0),MATCH(E$4,BPCiObIC!$B$1:$AG$1,0)))</f>
        <v>7987096049326.3779</v>
      </c>
      <c r="F56" s="20">
        <f t="array" ref="F56">E56*(1+INDEX(BPCiObIC!$B$2:$AG$43,MATCH($A56,BPCiObIC!$A$2:$A$43,0),MATCH(F$4,BPCiObIC!$B$1:$AG$1,0)))</f>
        <v>8327153884049.042</v>
      </c>
      <c r="G56" s="20">
        <f t="array" ref="G56">F56*(1+INDEX(BPCiObIC!$B$2:$AG$43,MATCH($A56,BPCiObIC!$A$2:$A$43,0),MATCH(G$4,BPCiObIC!$B$1:$AG$1,0)))</f>
        <v>8667211718771.5869</v>
      </c>
      <c r="H56" s="20">
        <f t="array" ref="H56">G56*(1+INDEX(BPCiObIC!$B$2:$AG$43,MATCH($A56,BPCiObIC!$A$2:$A$43,0),MATCH(H$4,BPCiObIC!$B$1:$AG$1,0)))</f>
        <v>9007269553494.25</v>
      </c>
      <c r="I56" s="20">
        <f t="array" ref="I56">H56*(1+INDEX(BPCiObIC!$B$2:$AG$43,MATCH($A56,BPCiObIC!$A$2:$A$43,0),MATCH(I$4,BPCiObIC!$B$1:$AG$1,0)))</f>
        <v>9347327388216.7949</v>
      </c>
      <c r="J56" s="20">
        <f t="array" ref="J56">I56*(1+INDEX(BPCiObIC!$B$2:$AG$43,MATCH($A56,BPCiObIC!$A$2:$A$43,0),MATCH(J$4,BPCiObIC!$B$1:$AG$1,0)))</f>
        <v>9687385222939.459</v>
      </c>
      <c r="K56" s="20">
        <f t="array" ref="K56">J56*(1+INDEX(BPCiObIC!$B$2:$AG$43,MATCH($A56,BPCiObIC!$A$2:$A$43,0),MATCH(K$4,BPCiObIC!$B$1:$AG$1,0)))</f>
        <v>10027443057662.004</v>
      </c>
      <c r="L56" s="20">
        <f t="array" ref="L56">K56*(1+INDEX(BPCiObIC!$B$2:$AG$43,MATCH($A56,BPCiObIC!$A$2:$A$43,0),MATCH(L$4,BPCiObIC!$B$1:$AG$1,0)))</f>
        <v>10367500892384.668</v>
      </c>
      <c r="M56" s="20">
        <f t="array" ref="M56">L56*(1+INDEX(BPCiObIC!$B$2:$AG$43,MATCH($A56,BPCiObIC!$A$2:$A$43,0),MATCH(M$4,BPCiObIC!$B$1:$AG$1,0)))</f>
        <v>10707558727107.213</v>
      </c>
      <c r="N56" s="20">
        <f t="array" ref="N56">M56*(1+INDEX(BPCiObIC!$B$2:$AG$43,MATCH($A56,BPCiObIC!$A$2:$A$43,0),MATCH(N$4,BPCiObIC!$B$1:$AG$1,0)))</f>
        <v>11047616561829.758</v>
      </c>
      <c r="O56" s="20">
        <f t="array" ref="O56">N56*(1+INDEX(BPCiObIC!$B$2:$AG$43,MATCH($A56,BPCiObIC!$A$2:$A$43,0),MATCH(O$4,BPCiObIC!$B$1:$AG$1,0)))</f>
        <v>11387674396552.422</v>
      </c>
      <c r="P56" s="20">
        <f t="array" ref="P56">O56*(1+INDEX(BPCiObIC!$B$2:$AG$43,MATCH($A56,BPCiObIC!$A$2:$A$43,0),MATCH(P$4,BPCiObIC!$B$1:$AG$1,0)))</f>
        <v>11727732231274.967</v>
      </c>
      <c r="Q56" s="20">
        <f t="array" ref="Q56">P56*(1+INDEX(BPCiObIC!$B$2:$AG$43,MATCH($A56,BPCiObIC!$A$2:$A$43,0),MATCH(Q$4,BPCiObIC!$B$1:$AG$1,0)))</f>
        <v>12067790065997.631</v>
      </c>
      <c r="R56" s="20">
        <f t="array" ref="R56">Q56*(1+INDEX(BPCiObIC!$B$2:$AG$43,MATCH($A56,BPCiObIC!$A$2:$A$43,0),MATCH(R$4,BPCiObIC!$B$1:$AG$1,0)))</f>
        <v>12407847900720.174</v>
      </c>
      <c r="S56" s="20">
        <f t="array" ref="S56">R56*(1+INDEX(BPCiObIC!$B$2:$AG$43,MATCH($A56,BPCiObIC!$A$2:$A$43,0),MATCH(S$4,BPCiObIC!$B$1:$AG$1,0)))</f>
        <v>12747905735442.838</v>
      </c>
      <c r="T56" s="20">
        <f t="array" ref="T56">S56*(1+INDEX(BPCiObIC!$B$2:$AG$43,MATCH($A56,BPCiObIC!$A$2:$A$43,0),MATCH(T$4,BPCiObIC!$B$1:$AG$1,0)))</f>
        <v>13087963570165.383</v>
      </c>
      <c r="U56" s="20">
        <f t="array" ref="U56">T56*(1+INDEX(BPCiObIC!$B$2:$AG$43,MATCH($A56,BPCiObIC!$A$2:$A$43,0),MATCH(U$4,BPCiObIC!$B$1:$AG$1,0)))</f>
        <v>13428021404888.047</v>
      </c>
      <c r="V56" s="20">
        <f t="array" ref="V56">U56*(1+INDEX(BPCiObIC!$B$2:$AG$43,MATCH($A56,BPCiObIC!$A$2:$A$43,0),MATCH(V$4,BPCiObIC!$B$1:$AG$1,0)))</f>
        <v>13768079239610.592</v>
      </c>
      <c r="W56" s="20">
        <f t="array" ref="W56">V56*(1+INDEX(BPCiObIC!$B$2:$AG$43,MATCH($A56,BPCiObIC!$A$2:$A$43,0),MATCH(W$4,BPCiObIC!$B$1:$AG$1,0)))</f>
        <v>14108137074333.254</v>
      </c>
      <c r="X56" s="20">
        <f t="array" ref="X56">W56*(1+INDEX(BPCiObIC!$B$2:$AG$43,MATCH($A56,BPCiObIC!$A$2:$A$43,0),MATCH(X$4,BPCiObIC!$B$1:$AG$1,0)))</f>
        <v>14448194909055.799</v>
      </c>
      <c r="Y56" s="20">
        <f t="array" ref="Y56">X56*(1+INDEX(BPCiObIC!$B$2:$AG$43,MATCH($A56,BPCiObIC!$A$2:$A$43,0),MATCH(Y$4,BPCiObIC!$B$1:$AG$1,0)))</f>
        <v>14788252743778.463</v>
      </c>
      <c r="Z56" s="20">
        <f t="array" ref="Z56">Y56*(1+INDEX(BPCiObIC!$B$2:$AG$43,MATCH($A56,BPCiObIC!$A$2:$A$43,0),MATCH(Z$4,BPCiObIC!$B$1:$AG$1,0)))</f>
        <v>15128310578501.008</v>
      </c>
      <c r="AA56" s="20">
        <f t="array" ref="AA56">Z56*(1+INDEX(BPCiObIC!$B$2:$AG$43,MATCH($A56,BPCiObIC!$A$2:$A$43,0),MATCH(AA$4,BPCiObIC!$B$1:$AG$1,0)))</f>
        <v>15468368413223.672</v>
      </c>
      <c r="AB56" s="20">
        <f t="array" ref="AB56">AA56*(1+INDEX(BPCiObIC!$B$2:$AG$43,MATCH($A56,BPCiObIC!$A$2:$A$43,0),MATCH(AB$4,BPCiObIC!$B$1:$AG$1,0)))</f>
        <v>15808426247946.217</v>
      </c>
      <c r="AC56" s="20">
        <f t="array" ref="AC56">AB56*(1+INDEX(BPCiObIC!$B$2:$AG$43,MATCH($A56,BPCiObIC!$A$2:$A$43,0),MATCH(AC$4,BPCiObIC!$B$1:$AG$1,0)))</f>
        <v>16148484082668.881</v>
      </c>
      <c r="AD56" s="20">
        <f t="array" ref="AD56">AC56*(1+INDEX(BPCiObIC!$B$2:$AG$43,MATCH($A56,BPCiObIC!$A$2:$A$43,0),MATCH(AD$4,BPCiObIC!$B$1:$AG$1,0)))</f>
        <v>16488541917391.426</v>
      </c>
      <c r="AE56" s="20">
        <f t="array" ref="AE56">AD56*(1+INDEX(BPCiObIC!$B$2:$AG$43,MATCH($A56,BPCiObIC!$A$2:$A$43,0),MATCH(AE$4,BPCiObIC!$B$1:$AG$1,0)))</f>
        <v>16828599752114.088</v>
      </c>
      <c r="AF56" s="20">
        <f t="array" ref="AF56">AE56*(1+INDEX(BPCiObIC!$B$2:$AG$43,MATCH($A56,BPCiObIC!$A$2:$A$43,0),MATCH(AF$4,BPCiObIC!$B$1:$AG$1,0)))</f>
        <v>17168657586836.635</v>
      </c>
      <c r="AG56" s="20">
        <f t="array" ref="AG56">AF56*(1+INDEX(BPCiObIC!$B$2:$AG$43,MATCH($A56,BPCiObIC!$A$2:$A$43,0),MATCH(AG$4,BPCiObIC!$B$1:$AG$1,0)))</f>
        <v>17508715421559.178</v>
      </c>
      <c r="AH56" s="20">
        <f t="array" ref="AH56">AG56*(1+INDEX(BPCiObIC!$B$2:$AG$43,MATCH($A56,BPCiObIC!$A$2:$A$43,0),MATCH(AH$4,BPCiObIC!$B$1:$AG$1,0)))</f>
        <v>17848773256281.84</v>
      </c>
    </row>
    <row r="57" spans="1:34" ht="15.75" customHeight="1" x14ac:dyDescent="0.35">
      <c r="A57" s="3" t="s">
        <v>96</v>
      </c>
      <c r="B57" s="3" t="s">
        <v>86</v>
      </c>
      <c r="C57" s="3" t="s">
        <v>83</v>
      </c>
      <c r="D57" s="33">
        <f>'China BIFUbC'!C54*('Indonesia BFPIaE-production'!$C$4/'China BFPIaE-production'!$E$4)</f>
        <v>2180810168018842.5</v>
      </c>
      <c r="E57" s="20">
        <f t="array" ref="E57">D57*(1+INDEX(BPCiObIC!$B$2:$AG$43,MATCH($A57,BPCiObIC!$A$2:$A$43,0),MATCH(E$4,BPCiObIC!$B$1:$AG$1,0)))</f>
        <v>2277789098013089.5</v>
      </c>
      <c r="F57" s="20">
        <f t="array" ref="F57">E57*(1+INDEX(BPCiObIC!$B$2:$AG$43,MATCH($A57,BPCiObIC!$A$2:$A$43,0),MATCH(F$4,BPCiObIC!$B$1:$AG$1,0)))</f>
        <v>2374768028007370.5</v>
      </c>
      <c r="G57" s="20">
        <f t="array" ref="G57">F57*(1+INDEX(BPCiObIC!$B$2:$AG$43,MATCH($A57,BPCiObIC!$A$2:$A$43,0),MATCH(G$4,BPCiObIC!$B$1:$AG$1,0)))</f>
        <v>2471746958001617.5</v>
      </c>
      <c r="H57" s="20">
        <f t="array" ref="H57">G57*(1+INDEX(BPCiObIC!$B$2:$AG$43,MATCH($A57,BPCiObIC!$A$2:$A$43,0),MATCH(H$4,BPCiObIC!$B$1:$AG$1,0)))</f>
        <v>2568725887995898</v>
      </c>
      <c r="I57" s="20">
        <f t="array" ref="I57">H57*(1+INDEX(BPCiObIC!$B$2:$AG$43,MATCH($A57,BPCiObIC!$A$2:$A$43,0),MATCH(I$4,BPCiObIC!$B$1:$AG$1,0)))</f>
        <v>2665704817990145</v>
      </c>
      <c r="J57" s="20">
        <f t="array" ref="J57">I57*(1+INDEX(BPCiObIC!$B$2:$AG$43,MATCH($A57,BPCiObIC!$A$2:$A$43,0),MATCH(J$4,BPCiObIC!$B$1:$AG$1,0)))</f>
        <v>2762683747984426</v>
      </c>
      <c r="K57" s="20">
        <f t="array" ref="K57">J57*(1+INDEX(BPCiObIC!$B$2:$AG$43,MATCH($A57,BPCiObIC!$A$2:$A$43,0),MATCH(K$4,BPCiObIC!$B$1:$AG$1,0)))</f>
        <v>2859662677978673</v>
      </c>
      <c r="L57" s="20">
        <f t="array" ref="L57">K57*(1+INDEX(BPCiObIC!$B$2:$AG$43,MATCH($A57,BPCiObIC!$A$2:$A$43,0),MATCH(L$4,BPCiObIC!$B$1:$AG$1,0)))</f>
        <v>2956641607972954</v>
      </c>
      <c r="M57" s="20">
        <f t="array" ref="M57">L57*(1+INDEX(BPCiObIC!$B$2:$AG$43,MATCH($A57,BPCiObIC!$A$2:$A$43,0),MATCH(M$4,BPCiObIC!$B$1:$AG$1,0)))</f>
        <v>3053620537967201</v>
      </c>
      <c r="N57" s="20">
        <f t="array" ref="N57">M57*(1+INDEX(BPCiObIC!$B$2:$AG$43,MATCH($A57,BPCiObIC!$A$2:$A$43,0),MATCH(N$4,BPCiObIC!$B$1:$AG$1,0)))</f>
        <v>3150599467961448</v>
      </c>
      <c r="O57" s="20">
        <f t="array" ref="O57">N57*(1+INDEX(BPCiObIC!$B$2:$AG$43,MATCH($A57,BPCiObIC!$A$2:$A$43,0),MATCH(O$4,BPCiObIC!$B$1:$AG$1,0)))</f>
        <v>3247578397955729</v>
      </c>
      <c r="P57" s="20">
        <f t="array" ref="P57">O57*(1+INDEX(BPCiObIC!$B$2:$AG$43,MATCH($A57,BPCiObIC!$A$2:$A$43,0),MATCH(P$4,BPCiObIC!$B$1:$AG$1,0)))</f>
        <v>3344557327949976</v>
      </c>
      <c r="Q57" s="20">
        <f t="array" ref="Q57">P57*(1+INDEX(BPCiObIC!$B$2:$AG$43,MATCH($A57,BPCiObIC!$A$2:$A$43,0),MATCH(Q$4,BPCiObIC!$B$1:$AG$1,0)))</f>
        <v>3441536257944257</v>
      </c>
      <c r="R57" s="20">
        <f t="array" ref="R57">Q57*(1+INDEX(BPCiObIC!$B$2:$AG$43,MATCH($A57,BPCiObIC!$A$2:$A$43,0),MATCH(R$4,BPCiObIC!$B$1:$AG$1,0)))</f>
        <v>3538515187938503.5</v>
      </c>
      <c r="S57" s="20">
        <f t="array" ref="S57">R57*(1+INDEX(BPCiObIC!$B$2:$AG$43,MATCH($A57,BPCiObIC!$A$2:$A$43,0),MATCH(S$4,BPCiObIC!$B$1:$AG$1,0)))</f>
        <v>3635494117932784.5</v>
      </c>
      <c r="T57" s="20">
        <f t="array" ref="T57">S57*(1+INDEX(BPCiObIC!$B$2:$AG$43,MATCH($A57,BPCiObIC!$A$2:$A$43,0),MATCH(T$4,BPCiObIC!$B$1:$AG$1,0)))</f>
        <v>3732473047927031.5</v>
      </c>
      <c r="U57" s="20">
        <f t="array" ref="U57">T57*(1+INDEX(BPCiObIC!$B$2:$AG$43,MATCH($A57,BPCiObIC!$A$2:$A$43,0),MATCH(U$4,BPCiObIC!$B$1:$AG$1,0)))</f>
        <v>3829451977921312</v>
      </c>
      <c r="V57" s="20">
        <f t="array" ref="V57">U57*(1+INDEX(BPCiObIC!$B$2:$AG$43,MATCH($A57,BPCiObIC!$A$2:$A$43,0),MATCH(V$4,BPCiObIC!$B$1:$AG$1,0)))</f>
        <v>3926430907915559</v>
      </c>
      <c r="W57" s="20">
        <f t="array" ref="W57">V57*(1+INDEX(BPCiObIC!$B$2:$AG$43,MATCH($A57,BPCiObIC!$A$2:$A$43,0),MATCH(W$4,BPCiObIC!$B$1:$AG$1,0)))</f>
        <v>4023409837909839.5</v>
      </c>
      <c r="X57" s="20">
        <f t="array" ref="X57">W57*(1+INDEX(BPCiObIC!$B$2:$AG$43,MATCH($A57,BPCiObIC!$A$2:$A$43,0),MATCH(X$4,BPCiObIC!$B$1:$AG$1,0)))</f>
        <v>4120388767904086.5</v>
      </c>
      <c r="Y57" s="20">
        <f t="array" ref="Y57">X57*(1+INDEX(BPCiObIC!$B$2:$AG$43,MATCH($A57,BPCiObIC!$A$2:$A$43,0),MATCH(Y$4,BPCiObIC!$B$1:$AG$1,0)))</f>
        <v>4217367697898367.5</v>
      </c>
      <c r="Z57" s="20">
        <f t="array" ref="Z57">Y57*(1+INDEX(BPCiObIC!$B$2:$AG$43,MATCH($A57,BPCiObIC!$A$2:$A$43,0),MATCH(Z$4,BPCiObIC!$B$1:$AG$1,0)))</f>
        <v>4314346627892614.5</v>
      </c>
      <c r="AA57" s="20">
        <f t="array" ref="AA57">Z57*(1+INDEX(BPCiObIC!$B$2:$AG$43,MATCH($A57,BPCiObIC!$A$2:$A$43,0),MATCH(AA$4,BPCiObIC!$B$1:$AG$1,0)))</f>
        <v>4411325557886895.5</v>
      </c>
      <c r="AB57" s="20">
        <f t="array" ref="AB57">AA57*(1+INDEX(BPCiObIC!$B$2:$AG$43,MATCH($A57,BPCiObIC!$A$2:$A$43,0),MATCH(AB$4,BPCiObIC!$B$1:$AG$1,0)))</f>
        <v>4508304487881143</v>
      </c>
      <c r="AC57" s="20">
        <f t="array" ref="AC57">AB57*(1+INDEX(BPCiObIC!$B$2:$AG$43,MATCH($A57,BPCiObIC!$A$2:$A$43,0),MATCH(AC$4,BPCiObIC!$B$1:$AG$1,0)))</f>
        <v>4605283417875424</v>
      </c>
      <c r="AD57" s="20">
        <f t="array" ref="AD57">AC57*(1+INDEX(BPCiObIC!$B$2:$AG$43,MATCH($A57,BPCiObIC!$A$2:$A$43,0),MATCH(AD$4,BPCiObIC!$B$1:$AG$1,0)))</f>
        <v>4702262347869671</v>
      </c>
      <c r="AE57" s="20">
        <f t="array" ref="AE57">AD57*(1+INDEX(BPCiObIC!$B$2:$AG$43,MATCH($A57,BPCiObIC!$A$2:$A$43,0),MATCH(AE$4,BPCiObIC!$B$1:$AG$1,0)))</f>
        <v>4799241277863951</v>
      </c>
      <c r="AF57" s="20">
        <f t="array" ref="AF57">AE57*(1+INDEX(BPCiObIC!$B$2:$AG$43,MATCH($A57,BPCiObIC!$A$2:$A$43,0),MATCH(AF$4,BPCiObIC!$B$1:$AG$1,0)))</f>
        <v>4896220207858198</v>
      </c>
      <c r="AG57" s="20">
        <f t="array" ref="AG57">AF57*(1+INDEX(BPCiObIC!$B$2:$AG$43,MATCH($A57,BPCiObIC!$A$2:$A$43,0),MATCH(AG$4,BPCiObIC!$B$1:$AG$1,0)))</f>
        <v>4993199137852445</v>
      </c>
      <c r="AH57" s="20">
        <f t="array" ref="AH57">AG57*(1+INDEX(BPCiObIC!$B$2:$AG$43,MATCH($A57,BPCiObIC!$A$2:$A$43,0),MATCH(AH$4,BPCiObIC!$B$1:$AG$1,0)))</f>
        <v>5090178067846725</v>
      </c>
    </row>
    <row r="58" spans="1:34" ht="15.75" customHeight="1" x14ac:dyDescent="0.35">
      <c r="A58" s="3" t="s">
        <v>97</v>
      </c>
      <c r="B58" s="3" t="s">
        <v>86</v>
      </c>
      <c r="C58" s="3" t="s">
        <v>98</v>
      </c>
      <c r="D58" s="33">
        <f>SUM(SUMIFS('BIFUBC Output_energy'!G:G,'BIFUBC Output_energy'!A:A,B58,'BIFUBC Output_energy'!B:B,C58),SUMIFS('BIFUBC Output_nonenergy'!E:E,'BIFUBC Output_nonenergy'!A:A,B58,'BIFUBC Output_nonenergy'!B:B,C58))</f>
        <v>0</v>
      </c>
      <c r="E58" s="20">
        <f t="array" ref="E58">D58*(1+INDEX(BPCiObIC!$B$2:$AG$43,MATCH($A58,BPCiObIC!$A$2:$A$43,0),MATCH(E$4,BPCiObIC!$B$1:$AG$1,0)))</f>
        <v>0</v>
      </c>
      <c r="F58" s="20">
        <f t="array" ref="F58">E58*(1+INDEX(BPCiObIC!$B$2:$AG$43,MATCH($A58,BPCiObIC!$A$2:$A$43,0),MATCH(F$4,BPCiObIC!$B$1:$AG$1,0)))</f>
        <v>0</v>
      </c>
      <c r="G58" s="20">
        <f t="array" ref="G58">F58*(1+INDEX(BPCiObIC!$B$2:$AG$43,MATCH($A58,BPCiObIC!$A$2:$A$43,0),MATCH(G$4,BPCiObIC!$B$1:$AG$1,0)))</f>
        <v>0</v>
      </c>
      <c r="H58" s="20">
        <f t="array" ref="H58">G58*(1+INDEX(BPCiObIC!$B$2:$AG$43,MATCH($A58,BPCiObIC!$A$2:$A$43,0),MATCH(H$4,BPCiObIC!$B$1:$AG$1,0)))</f>
        <v>0</v>
      </c>
      <c r="I58" s="20">
        <f t="array" ref="I58">H58*(1+INDEX(BPCiObIC!$B$2:$AG$43,MATCH($A58,BPCiObIC!$A$2:$A$43,0),MATCH(I$4,BPCiObIC!$B$1:$AG$1,0)))</f>
        <v>0</v>
      </c>
      <c r="J58" s="20">
        <f t="array" ref="J58">I58*(1+INDEX(BPCiObIC!$B$2:$AG$43,MATCH($A58,BPCiObIC!$A$2:$A$43,0),MATCH(J$4,BPCiObIC!$B$1:$AG$1,0)))</f>
        <v>0</v>
      </c>
      <c r="K58" s="20">
        <f t="array" ref="K58">J58*(1+INDEX(BPCiObIC!$B$2:$AG$43,MATCH($A58,BPCiObIC!$A$2:$A$43,0),MATCH(K$4,BPCiObIC!$B$1:$AG$1,0)))</f>
        <v>0</v>
      </c>
      <c r="L58" s="20">
        <f t="array" ref="L58">K58*(1+INDEX(BPCiObIC!$B$2:$AG$43,MATCH($A58,BPCiObIC!$A$2:$A$43,0),MATCH(L$4,BPCiObIC!$B$1:$AG$1,0)))</f>
        <v>0</v>
      </c>
      <c r="M58" s="20">
        <f t="array" ref="M58">L58*(1+INDEX(BPCiObIC!$B$2:$AG$43,MATCH($A58,BPCiObIC!$A$2:$A$43,0),MATCH(M$4,BPCiObIC!$B$1:$AG$1,0)))</f>
        <v>0</v>
      </c>
      <c r="N58" s="20">
        <f t="array" ref="N58">M58*(1+INDEX(BPCiObIC!$B$2:$AG$43,MATCH($A58,BPCiObIC!$A$2:$A$43,0),MATCH(N$4,BPCiObIC!$B$1:$AG$1,0)))</f>
        <v>0</v>
      </c>
      <c r="O58" s="20">
        <f t="array" ref="O58">N58*(1+INDEX(BPCiObIC!$B$2:$AG$43,MATCH($A58,BPCiObIC!$A$2:$A$43,0),MATCH(O$4,BPCiObIC!$B$1:$AG$1,0)))</f>
        <v>0</v>
      </c>
      <c r="P58" s="20">
        <f t="array" ref="P58">O58*(1+INDEX(BPCiObIC!$B$2:$AG$43,MATCH($A58,BPCiObIC!$A$2:$A$43,0),MATCH(P$4,BPCiObIC!$B$1:$AG$1,0)))</f>
        <v>0</v>
      </c>
      <c r="Q58" s="20">
        <f t="array" ref="Q58">P58*(1+INDEX(BPCiObIC!$B$2:$AG$43,MATCH($A58,BPCiObIC!$A$2:$A$43,0),MATCH(Q$4,BPCiObIC!$B$1:$AG$1,0)))</f>
        <v>0</v>
      </c>
      <c r="R58" s="20">
        <f t="array" ref="R58">Q58*(1+INDEX(BPCiObIC!$B$2:$AG$43,MATCH($A58,BPCiObIC!$A$2:$A$43,0),MATCH(R$4,BPCiObIC!$B$1:$AG$1,0)))</f>
        <v>0</v>
      </c>
      <c r="S58" s="20">
        <f t="array" ref="S58">R58*(1+INDEX(BPCiObIC!$B$2:$AG$43,MATCH($A58,BPCiObIC!$A$2:$A$43,0),MATCH(S$4,BPCiObIC!$B$1:$AG$1,0)))</f>
        <v>0</v>
      </c>
      <c r="T58" s="20">
        <f t="array" ref="T58">S58*(1+INDEX(BPCiObIC!$B$2:$AG$43,MATCH($A58,BPCiObIC!$A$2:$A$43,0),MATCH(T$4,BPCiObIC!$B$1:$AG$1,0)))</f>
        <v>0</v>
      </c>
      <c r="U58" s="20">
        <f t="array" ref="U58">T58*(1+INDEX(BPCiObIC!$B$2:$AG$43,MATCH($A58,BPCiObIC!$A$2:$A$43,0),MATCH(U$4,BPCiObIC!$B$1:$AG$1,0)))</f>
        <v>0</v>
      </c>
      <c r="V58" s="20">
        <f t="array" ref="V58">U58*(1+INDEX(BPCiObIC!$B$2:$AG$43,MATCH($A58,BPCiObIC!$A$2:$A$43,0),MATCH(V$4,BPCiObIC!$B$1:$AG$1,0)))</f>
        <v>0</v>
      </c>
      <c r="W58" s="20">
        <f t="array" ref="W58">V58*(1+INDEX(BPCiObIC!$B$2:$AG$43,MATCH($A58,BPCiObIC!$A$2:$A$43,0),MATCH(W$4,BPCiObIC!$B$1:$AG$1,0)))</f>
        <v>0</v>
      </c>
      <c r="X58" s="20">
        <f t="array" ref="X58">W58*(1+INDEX(BPCiObIC!$B$2:$AG$43,MATCH($A58,BPCiObIC!$A$2:$A$43,0),MATCH(X$4,BPCiObIC!$B$1:$AG$1,0)))</f>
        <v>0</v>
      </c>
      <c r="Y58" s="20">
        <f t="array" ref="Y58">X58*(1+INDEX(BPCiObIC!$B$2:$AG$43,MATCH($A58,BPCiObIC!$A$2:$A$43,0),MATCH(Y$4,BPCiObIC!$B$1:$AG$1,0)))</f>
        <v>0</v>
      </c>
      <c r="Z58" s="20">
        <f t="array" ref="Z58">Y58*(1+INDEX(BPCiObIC!$B$2:$AG$43,MATCH($A58,BPCiObIC!$A$2:$A$43,0),MATCH(Z$4,BPCiObIC!$B$1:$AG$1,0)))</f>
        <v>0</v>
      </c>
      <c r="AA58" s="20">
        <f t="array" ref="AA58">Z58*(1+INDEX(BPCiObIC!$B$2:$AG$43,MATCH($A58,BPCiObIC!$A$2:$A$43,0),MATCH(AA$4,BPCiObIC!$B$1:$AG$1,0)))</f>
        <v>0</v>
      </c>
      <c r="AB58" s="20">
        <f t="array" ref="AB58">AA58*(1+INDEX(BPCiObIC!$B$2:$AG$43,MATCH($A58,BPCiObIC!$A$2:$A$43,0),MATCH(AB$4,BPCiObIC!$B$1:$AG$1,0)))</f>
        <v>0</v>
      </c>
      <c r="AC58" s="20">
        <f t="array" ref="AC58">AB58*(1+INDEX(BPCiObIC!$B$2:$AG$43,MATCH($A58,BPCiObIC!$A$2:$A$43,0),MATCH(AC$4,BPCiObIC!$B$1:$AG$1,0)))</f>
        <v>0</v>
      </c>
      <c r="AD58" s="20">
        <f t="array" ref="AD58">AC58*(1+INDEX(BPCiObIC!$B$2:$AG$43,MATCH($A58,BPCiObIC!$A$2:$A$43,0),MATCH(AD$4,BPCiObIC!$B$1:$AG$1,0)))</f>
        <v>0</v>
      </c>
      <c r="AE58" s="20">
        <f t="array" ref="AE58">AD58*(1+INDEX(BPCiObIC!$B$2:$AG$43,MATCH($A58,BPCiObIC!$A$2:$A$43,0),MATCH(AE$4,BPCiObIC!$B$1:$AG$1,0)))</f>
        <v>0</v>
      </c>
      <c r="AF58" s="20">
        <f t="array" ref="AF58">AE58*(1+INDEX(BPCiObIC!$B$2:$AG$43,MATCH($A58,BPCiObIC!$A$2:$A$43,0),MATCH(AF$4,BPCiObIC!$B$1:$AG$1,0)))</f>
        <v>0</v>
      </c>
      <c r="AG58" s="20">
        <f t="array" ref="AG58">AF58*(1+INDEX(BPCiObIC!$B$2:$AG$43,MATCH($A58,BPCiObIC!$A$2:$A$43,0),MATCH(AG$4,BPCiObIC!$B$1:$AG$1,0)))</f>
        <v>0</v>
      </c>
      <c r="AH58" s="20">
        <f t="array" ref="AH58">AG58*(1+INDEX(BPCiObIC!$B$2:$AG$43,MATCH($A58,BPCiObIC!$A$2:$A$43,0),MATCH(AH$4,BPCiObIC!$B$1:$AG$1,0)))</f>
        <v>0</v>
      </c>
    </row>
    <row r="59" spans="1:34" ht="15.75" customHeight="1" x14ac:dyDescent="0.35">
      <c r="A59" s="3" t="s">
        <v>99</v>
      </c>
      <c r="B59" s="3" t="s">
        <v>86</v>
      </c>
      <c r="C59" s="3" t="s">
        <v>100</v>
      </c>
      <c r="D59" s="33">
        <f>SUM('Bureau of Stat KBLI'!V4:W6)*$E$1</f>
        <v>264999617985098.44</v>
      </c>
      <c r="E59" s="20">
        <f t="array" ref="E59">D59*(1+INDEX(BPCiObIC!$B$2:$AG$43,MATCH($A59,BPCiObIC!$A$2:$A$43,0),MATCH(E$4,BPCiObIC!$B$1:$AG$1,0)))</f>
        <v>276890574458090.94</v>
      </c>
      <c r="F59" s="20">
        <f t="array" ref="F59">E59*(1+INDEX(BPCiObIC!$B$2:$AG$43,MATCH($A59,BPCiObIC!$A$2:$A$43,0),MATCH(F$4,BPCiObIC!$B$1:$AG$1,0)))</f>
        <v>288781530931078.31</v>
      </c>
      <c r="G59" s="20">
        <f t="array" ref="G59">F59*(1+INDEX(BPCiObIC!$B$2:$AG$43,MATCH($A59,BPCiObIC!$A$2:$A$43,0),MATCH(G$4,BPCiObIC!$B$1:$AG$1,0)))</f>
        <v>300672487404070.81</v>
      </c>
      <c r="H59" s="20">
        <f t="array" ref="H59">G59*(1+INDEX(BPCiObIC!$B$2:$AG$43,MATCH($A59,BPCiObIC!$A$2:$A$43,0),MATCH(H$4,BPCiObIC!$B$1:$AG$1,0)))</f>
        <v>312563443877063.31</v>
      </c>
      <c r="I59" s="20">
        <f t="array" ref="I59">H59*(1+INDEX(BPCiObIC!$B$2:$AG$43,MATCH($A59,BPCiObIC!$A$2:$A$43,0),MATCH(I$4,BPCiObIC!$B$1:$AG$1,0)))</f>
        <v>324454400350055.88</v>
      </c>
      <c r="J59" s="20">
        <f t="array" ref="J59">I59*(1+INDEX(BPCiObIC!$B$2:$AG$43,MATCH($A59,BPCiObIC!$A$2:$A$43,0),MATCH(J$4,BPCiObIC!$B$1:$AG$1,0)))</f>
        <v>336345356823048.38</v>
      </c>
      <c r="K59" s="20">
        <f t="array" ref="K59">J59*(1+INDEX(BPCiObIC!$B$2:$AG$43,MATCH($A59,BPCiObIC!$A$2:$A$43,0),MATCH(K$4,BPCiObIC!$B$1:$AG$1,0)))</f>
        <v>348236313296040.88</v>
      </c>
      <c r="L59" s="20">
        <f t="array" ref="L59">K59*(1+INDEX(BPCiObIC!$B$2:$AG$43,MATCH($A59,BPCiObIC!$A$2:$A$43,0),MATCH(L$4,BPCiObIC!$B$1:$AG$1,0)))</f>
        <v>360127269769028.25</v>
      </c>
      <c r="M59" s="20">
        <f t="array" ref="M59">L59*(1+INDEX(BPCiObIC!$B$2:$AG$43,MATCH($A59,BPCiObIC!$A$2:$A$43,0),MATCH(M$4,BPCiObIC!$B$1:$AG$1,0)))</f>
        <v>372018226242020.75</v>
      </c>
      <c r="N59" s="20">
        <f t="array" ref="N59">M59*(1+INDEX(BPCiObIC!$B$2:$AG$43,MATCH($A59,BPCiObIC!$A$2:$A$43,0),MATCH(N$4,BPCiObIC!$B$1:$AG$1,0)))</f>
        <v>383909182715013.25</v>
      </c>
      <c r="O59" s="20">
        <f t="array" ref="O59">N59*(1+INDEX(BPCiObIC!$B$2:$AG$43,MATCH($A59,BPCiObIC!$A$2:$A$43,0),MATCH(O$4,BPCiObIC!$B$1:$AG$1,0)))</f>
        <v>395800139188005.75</v>
      </c>
      <c r="P59" s="20">
        <f t="array" ref="P59">O59*(1+INDEX(BPCiObIC!$B$2:$AG$43,MATCH($A59,BPCiObIC!$A$2:$A$43,0),MATCH(P$4,BPCiObIC!$B$1:$AG$1,0)))</f>
        <v>407691095660998.25</v>
      </c>
      <c r="Q59" s="20">
        <f t="array" ref="Q59">P59*(1+INDEX(BPCiObIC!$B$2:$AG$43,MATCH($A59,BPCiObIC!$A$2:$A$43,0),MATCH(Q$4,BPCiObIC!$B$1:$AG$1,0)))</f>
        <v>419582052133990.75</v>
      </c>
      <c r="R59" s="20">
        <f t="array" ref="R59">Q59*(1+INDEX(BPCiObIC!$B$2:$AG$43,MATCH($A59,BPCiObIC!$A$2:$A$43,0),MATCH(R$4,BPCiObIC!$B$1:$AG$1,0)))</f>
        <v>431473008606978.13</v>
      </c>
      <c r="S59" s="20">
        <f t="array" ref="S59">R59*(1+INDEX(BPCiObIC!$B$2:$AG$43,MATCH($A59,BPCiObIC!$A$2:$A$43,0),MATCH(S$4,BPCiObIC!$B$1:$AG$1,0)))</f>
        <v>443363965079970.69</v>
      </c>
      <c r="T59" s="20">
        <f t="array" ref="T59">S59*(1+INDEX(BPCiObIC!$B$2:$AG$43,MATCH($A59,BPCiObIC!$A$2:$A$43,0),MATCH(T$4,BPCiObIC!$B$1:$AG$1,0)))</f>
        <v>455254921552963.25</v>
      </c>
      <c r="U59" s="20">
        <f t="array" ref="U59">T59*(1+INDEX(BPCiObIC!$B$2:$AG$43,MATCH($A59,BPCiObIC!$A$2:$A$43,0),MATCH(U$4,BPCiObIC!$B$1:$AG$1,0)))</f>
        <v>467145878025955.75</v>
      </c>
      <c r="V59" s="20">
        <f t="array" ref="V59">U59*(1+INDEX(BPCiObIC!$B$2:$AG$43,MATCH($A59,BPCiObIC!$A$2:$A$43,0),MATCH(V$4,BPCiObIC!$B$1:$AG$1,0)))</f>
        <v>479036834498948.31</v>
      </c>
      <c r="W59" s="20">
        <f t="array" ref="W59">V59*(1+INDEX(BPCiObIC!$B$2:$AG$43,MATCH($A59,BPCiObIC!$A$2:$A$43,0),MATCH(W$4,BPCiObIC!$B$1:$AG$1,0)))</f>
        <v>490927790971940.81</v>
      </c>
      <c r="X59" s="20">
        <f t="array" ref="X59">W59*(1+INDEX(BPCiObIC!$B$2:$AG$43,MATCH($A59,BPCiObIC!$A$2:$A$43,0),MATCH(X$4,BPCiObIC!$B$1:$AG$1,0)))</f>
        <v>502818747444928.13</v>
      </c>
      <c r="Y59" s="20">
        <f t="array" ref="Y59">X59*(1+INDEX(BPCiObIC!$B$2:$AG$43,MATCH($A59,BPCiObIC!$A$2:$A$43,0),MATCH(Y$4,BPCiObIC!$B$1:$AG$1,0)))</f>
        <v>514709703917920.63</v>
      </c>
      <c r="Z59" s="20">
        <f t="array" ref="Z59">Y59*(1+INDEX(BPCiObIC!$B$2:$AG$43,MATCH($A59,BPCiObIC!$A$2:$A$43,0),MATCH(Z$4,BPCiObIC!$B$1:$AG$1,0)))</f>
        <v>526600660390913.19</v>
      </c>
      <c r="AA59" s="20">
        <f t="array" ref="AA59">Z59*(1+INDEX(BPCiObIC!$B$2:$AG$43,MATCH($A59,BPCiObIC!$A$2:$A$43,0),MATCH(AA$4,BPCiObIC!$B$1:$AG$1,0)))</f>
        <v>538491616863905.69</v>
      </c>
      <c r="AB59" s="20">
        <f t="array" ref="AB59">AA59*(1+INDEX(BPCiObIC!$B$2:$AG$43,MATCH($A59,BPCiObIC!$A$2:$A$43,0),MATCH(AB$4,BPCiObIC!$B$1:$AG$1,0)))</f>
        <v>550382573336898.19</v>
      </c>
      <c r="AC59" s="20">
        <f t="array" ref="AC59">AB59*(1+INDEX(BPCiObIC!$B$2:$AG$43,MATCH($A59,BPCiObIC!$A$2:$A$43,0),MATCH(AC$4,BPCiObIC!$B$1:$AG$1,0)))</f>
        <v>562273529809890.75</v>
      </c>
      <c r="AD59" s="20">
        <f t="array" ref="AD59">AC59*(1+INDEX(BPCiObIC!$B$2:$AG$43,MATCH($A59,BPCiObIC!$A$2:$A$43,0),MATCH(AD$4,BPCiObIC!$B$1:$AG$1,0)))</f>
        <v>574164486282878.13</v>
      </c>
      <c r="AE59" s="20">
        <f t="array" ref="AE59">AD59*(1+INDEX(BPCiObIC!$B$2:$AG$43,MATCH($A59,BPCiObIC!$A$2:$A$43,0),MATCH(AE$4,BPCiObIC!$B$1:$AG$1,0)))</f>
        <v>586055442755870.63</v>
      </c>
      <c r="AF59" s="20">
        <f t="array" ref="AF59">AE59*(1+INDEX(BPCiObIC!$B$2:$AG$43,MATCH($A59,BPCiObIC!$A$2:$A$43,0),MATCH(AF$4,BPCiObIC!$B$1:$AG$1,0)))</f>
        <v>597946399228863.13</v>
      </c>
      <c r="AG59" s="20">
        <f t="array" ref="AG59">AF59*(1+INDEX(BPCiObIC!$B$2:$AG$43,MATCH($A59,BPCiObIC!$A$2:$A$43,0),MATCH(AG$4,BPCiObIC!$B$1:$AG$1,0)))</f>
        <v>609837355701855.75</v>
      </c>
      <c r="AH59" s="20">
        <f t="array" ref="AH59">AG59*(1+INDEX(BPCiObIC!$B$2:$AG$43,MATCH($A59,BPCiObIC!$A$2:$A$43,0),MATCH(AH$4,BPCiObIC!$B$1:$AG$1,0)))</f>
        <v>621728312174848.38</v>
      </c>
    </row>
    <row r="60" spans="1:34" ht="15.75" customHeight="1" x14ac:dyDescent="0.35">
      <c r="A60" s="3" t="s">
        <v>101</v>
      </c>
      <c r="B60" s="3" t="s">
        <v>86</v>
      </c>
      <c r="C60" s="3" t="s">
        <v>41</v>
      </c>
      <c r="D60" s="33">
        <f>SUM('Bureau of Stat KBLI'!V7:W9)*$E$1</f>
        <v>43511496468582.008</v>
      </c>
      <c r="E60" s="20">
        <f t="array" ref="E60">D60*(1+INDEX(BPCiObIC!$B$2:$AG$43,MATCH($A60,BPCiObIC!$A$2:$A$43,0),MATCH(E$4,BPCiObIC!$B$1:$AG$1,0)))</f>
        <v>45418268339676.984</v>
      </c>
      <c r="F60" s="20">
        <f t="array" ref="F60">E60*(1+INDEX(BPCiObIC!$B$2:$AG$43,MATCH($A60,BPCiObIC!$A$2:$A$43,0),MATCH(F$4,BPCiObIC!$B$1:$AG$1,0)))</f>
        <v>47325040210772.625</v>
      </c>
      <c r="G60" s="20">
        <f t="array" ref="G60">F60*(1+INDEX(BPCiObIC!$B$2:$AG$43,MATCH($A60,BPCiObIC!$A$2:$A$43,0),MATCH(G$4,BPCiObIC!$B$1:$AG$1,0)))</f>
        <v>49231812081868.266</v>
      </c>
      <c r="H60" s="20">
        <f t="array" ref="H60">G60*(1+INDEX(BPCiObIC!$B$2:$AG$43,MATCH($A60,BPCiObIC!$A$2:$A$43,0),MATCH(H$4,BPCiObIC!$B$1:$AG$1,0)))</f>
        <v>51138583952963.242</v>
      </c>
      <c r="I60" s="20">
        <f t="array" ref="I60">H60*(1+INDEX(BPCiObIC!$B$2:$AG$43,MATCH($A60,BPCiObIC!$A$2:$A$43,0),MATCH(I$4,BPCiObIC!$B$1:$AG$1,0)))</f>
        <v>53045355824058.883</v>
      </c>
      <c r="J60" s="20">
        <f t="array" ref="J60">I60*(1+INDEX(BPCiObIC!$B$2:$AG$43,MATCH($A60,BPCiObIC!$A$2:$A$43,0),MATCH(J$4,BPCiObIC!$B$1:$AG$1,0)))</f>
        <v>54952127695154.531</v>
      </c>
      <c r="K60" s="20">
        <f t="array" ref="K60">J60*(1+INDEX(BPCiObIC!$B$2:$AG$43,MATCH($A60,BPCiObIC!$A$2:$A$43,0),MATCH(K$4,BPCiObIC!$B$1:$AG$1,0)))</f>
        <v>56858899566250.172</v>
      </c>
      <c r="L60" s="20">
        <f t="array" ref="L60">K60*(1+INDEX(BPCiObIC!$B$2:$AG$43,MATCH($A60,BPCiObIC!$A$2:$A$43,0),MATCH(L$4,BPCiObIC!$B$1:$AG$1,0)))</f>
        <v>58765671437345.148</v>
      </c>
      <c r="M60" s="20">
        <f t="array" ref="M60">L60*(1+INDEX(BPCiObIC!$B$2:$AG$43,MATCH($A60,BPCiObIC!$A$2:$A$43,0),MATCH(M$4,BPCiObIC!$B$1:$AG$1,0)))</f>
        <v>60672443308440.789</v>
      </c>
      <c r="N60" s="20">
        <f t="array" ref="N60">M60*(1+INDEX(BPCiObIC!$B$2:$AG$43,MATCH($A60,BPCiObIC!$A$2:$A$43,0),MATCH(N$4,BPCiObIC!$B$1:$AG$1,0)))</f>
        <v>62579215179536.422</v>
      </c>
      <c r="O60" s="20">
        <f t="array" ref="O60">N60*(1+INDEX(BPCiObIC!$B$2:$AG$43,MATCH($A60,BPCiObIC!$A$2:$A$43,0),MATCH(O$4,BPCiObIC!$B$1:$AG$1,0)))</f>
        <v>64485987050632.063</v>
      </c>
      <c r="P60" s="20">
        <f t="array" ref="P60">O60*(1+INDEX(BPCiObIC!$B$2:$AG$43,MATCH($A60,BPCiObIC!$A$2:$A$43,0),MATCH(P$4,BPCiObIC!$B$1:$AG$1,0)))</f>
        <v>66392758921727.039</v>
      </c>
      <c r="Q60" s="20">
        <f t="array" ref="Q60">P60*(1+INDEX(BPCiObIC!$B$2:$AG$43,MATCH($A60,BPCiObIC!$A$2:$A$43,0),MATCH(Q$4,BPCiObIC!$B$1:$AG$1,0)))</f>
        <v>68299530792822.68</v>
      </c>
      <c r="R60" s="20">
        <f t="array" ref="R60">Q60*(1+INDEX(BPCiObIC!$B$2:$AG$43,MATCH($A60,BPCiObIC!$A$2:$A$43,0),MATCH(R$4,BPCiObIC!$B$1:$AG$1,0)))</f>
        <v>70206302663918.313</v>
      </c>
      <c r="S60" s="20">
        <f t="array" ref="S60">R60*(1+INDEX(BPCiObIC!$B$2:$AG$43,MATCH($A60,BPCiObIC!$A$2:$A$43,0),MATCH(S$4,BPCiObIC!$B$1:$AG$1,0)))</f>
        <v>72113074535013.281</v>
      </c>
      <c r="T60" s="20">
        <f t="array" ref="T60">S60*(1+INDEX(BPCiObIC!$B$2:$AG$43,MATCH($A60,BPCiObIC!$A$2:$A$43,0),MATCH(T$4,BPCiObIC!$B$1:$AG$1,0)))</f>
        <v>74019846406108.922</v>
      </c>
      <c r="U60" s="20">
        <f t="array" ref="U60">T60*(1+INDEX(BPCiObIC!$B$2:$AG$43,MATCH($A60,BPCiObIC!$A$2:$A$43,0),MATCH(U$4,BPCiObIC!$B$1:$AG$1,0)))</f>
        <v>75926618277204.563</v>
      </c>
      <c r="V60" s="20">
        <f t="array" ref="V60">U60*(1+INDEX(BPCiObIC!$B$2:$AG$43,MATCH($A60,BPCiObIC!$A$2:$A$43,0),MATCH(V$4,BPCiObIC!$B$1:$AG$1,0)))</f>
        <v>77833390148300.203</v>
      </c>
      <c r="W60" s="20">
        <f t="array" ref="W60">V60*(1+INDEX(BPCiObIC!$B$2:$AG$43,MATCH($A60,BPCiObIC!$A$2:$A$43,0),MATCH(W$4,BPCiObIC!$B$1:$AG$1,0)))</f>
        <v>79740162019395.172</v>
      </c>
      <c r="X60" s="20">
        <f t="array" ref="X60">W60*(1+INDEX(BPCiObIC!$B$2:$AG$43,MATCH($A60,BPCiObIC!$A$2:$A$43,0),MATCH(X$4,BPCiObIC!$B$1:$AG$1,0)))</f>
        <v>81646933890490.813</v>
      </c>
      <c r="Y60" s="20">
        <f t="array" ref="Y60">X60*(1+INDEX(BPCiObIC!$B$2:$AG$43,MATCH($A60,BPCiObIC!$A$2:$A$43,0),MATCH(Y$4,BPCiObIC!$B$1:$AG$1,0)))</f>
        <v>83553705761586.453</v>
      </c>
      <c r="Z60" s="20">
        <f t="array" ref="Z60">Y60*(1+INDEX(BPCiObIC!$B$2:$AG$43,MATCH($A60,BPCiObIC!$A$2:$A$43,0),MATCH(Z$4,BPCiObIC!$B$1:$AG$1,0)))</f>
        <v>85460477632682.078</v>
      </c>
      <c r="AA60" s="20">
        <f t="array" ref="AA60">Z60*(1+INDEX(BPCiObIC!$B$2:$AG$43,MATCH($A60,BPCiObIC!$A$2:$A$43,0),MATCH(AA$4,BPCiObIC!$B$1:$AG$1,0)))</f>
        <v>87367249503777.063</v>
      </c>
      <c r="AB60" s="20">
        <f t="array" ref="AB60">AA60*(1+INDEX(BPCiObIC!$B$2:$AG$43,MATCH($A60,BPCiObIC!$A$2:$A$43,0),MATCH(AB$4,BPCiObIC!$B$1:$AG$1,0)))</f>
        <v>89274021374872.703</v>
      </c>
      <c r="AC60" s="20">
        <f t="array" ref="AC60">AB60*(1+INDEX(BPCiObIC!$B$2:$AG$43,MATCH($A60,BPCiObIC!$A$2:$A$43,0),MATCH(AC$4,BPCiObIC!$B$1:$AG$1,0)))</f>
        <v>91180793245968.344</v>
      </c>
      <c r="AD60" s="20">
        <f t="array" ref="AD60">AC60*(1+INDEX(BPCiObIC!$B$2:$AG$43,MATCH($A60,BPCiObIC!$A$2:$A$43,0),MATCH(AD$4,BPCiObIC!$B$1:$AG$1,0)))</f>
        <v>93087565117063.984</v>
      </c>
      <c r="AE60" s="20">
        <f t="array" ref="AE60">AD60*(1+INDEX(BPCiObIC!$B$2:$AG$43,MATCH($A60,BPCiObIC!$A$2:$A$43,0),MATCH(AE$4,BPCiObIC!$B$1:$AG$1,0)))</f>
        <v>94994336988158.953</v>
      </c>
      <c r="AF60" s="20">
        <f t="array" ref="AF60">AE60*(1+INDEX(BPCiObIC!$B$2:$AG$43,MATCH($A60,BPCiObIC!$A$2:$A$43,0),MATCH(AF$4,BPCiObIC!$B$1:$AG$1,0)))</f>
        <v>96901108859254.594</v>
      </c>
      <c r="AG60" s="20">
        <f t="array" ref="AG60">AF60*(1+INDEX(BPCiObIC!$B$2:$AG$43,MATCH($A60,BPCiObIC!$A$2:$A$43,0),MATCH(AG$4,BPCiObIC!$B$1:$AG$1,0)))</f>
        <v>98807880730350.234</v>
      </c>
      <c r="AH60" s="20">
        <f t="array" ref="AH60">AG60*(1+INDEX(BPCiObIC!$B$2:$AG$43,MATCH($A60,BPCiObIC!$A$2:$A$43,0),MATCH(AH$4,BPCiObIC!$B$1:$AG$1,0)))</f>
        <v>100714652601445.2</v>
      </c>
    </row>
    <row r="61" spans="1:34" ht="15.75" customHeight="1" x14ac:dyDescent="0.35">
      <c r="A61" s="3" t="s">
        <v>102</v>
      </c>
      <c r="B61" s="3" t="s">
        <v>86</v>
      </c>
      <c r="C61" s="3" t="s">
        <v>45</v>
      </c>
      <c r="D61" s="33">
        <f>SUM('Bureau of Stat KBLI'!V10:W10)*$E$1</f>
        <v>349618144774.80005</v>
      </c>
      <c r="E61" s="20">
        <f t="array" ref="E61">D61*(1+INDEX(BPCiObIC!$B$2:$AG$43,MATCH($A61,BPCiObIC!$A$2:$A$43,0),MATCH(E$4,BPCiObIC!$B$1:$AG$1,0)))</f>
        <v>365320291775.33771</v>
      </c>
      <c r="F61" s="20">
        <f t="array" ref="F61">E61*(1+INDEX(BPCiObIC!$B$2:$AG$43,MATCH($A61,BPCiObIC!$A$2:$A$43,0),MATCH(F$4,BPCiObIC!$B$1:$AG$1,0)))</f>
        <v>381022438775.87103</v>
      </c>
      <c r="G61" s="20">
        <f t="array" ref="G61">F61*(1+INDEX(BPCiObIC!$B$2:$AG$43,MATCH($A61,BPCiObIC!$A$2:$A$43,0),MATCH(G$4,BPCiObIC!$B$1:$AG$1,0)))</f>
        <v>396724585776.40863</v>
      </c>
      <c r="H61" s="20">
        <f t="array" ref="H61">G61*(1+INDEX(BPCiObIC!$B$2:$AG$43,MATCH($A61,BPCiObIC!$A$2:$A$43,0),MATCH(H$4,BPCiObIC!$B$1:$AG$1,0)))</f>
        <v>412426732776.94196</v>
      </c>
      <c r="I61" s="20">
        <f t="array" ref="I61">H61*(1+INDEX(BPCiObIC!$B$2:$AG$43,MATCH($A61,BPCiObIC!$A$2:$A$43,0),MATCH(I$4,BPCiObIC!$B$1:$AG$1,0)))</f>
        <v>428128879777.47955</v>
      </c>
      <c r="J61" s="20">
        <f t="array" ref="J61">I61*(1+INDEX(BPCiObIC!$B$2:$AG$43,MATCH($A61,BPCiObIC!$A$2:$A$43,0),MATCH(J$4,BPCiObIC!$B$1:$AG$1,0)))</f>
        <v>443831026778.01294</v>
      </c>
      <c r="K61" s="20">
        <f t="array" ref="K61">J61*(1+INDEX(BPCiObIC!$B$2:$AG$43,MATCH($A61,BPCiObIC!$A$2:$A$43,0),MATCH(K$4,BPCiObIC!$B$1:$AG$1,0)))</f>
        <v>459533173778.55054</v>
      </c>
      <c r="L61" s="20">
        <f t="array" ref="L61">K61*(1+INDEX(BPCiObIC!$B$2:$AG$43,MATCH($A61,BPCiObIC!$A$2:$A$43,0),MATCH(L$4,BPCiObIC!$B$1:$AG$1,0)))</f>
        <v>475235320779.08386</v>
      </c>
      <c r="M61" s="20">
        <f t="array" ref="M61">L61*(1+INDEX(BPCiObIC!$B$2:$AG$43,MATCH($A61,BPCiObIC!$A$2:$A$43,0),MATCH(M$4,BPCiObIC!$B$1:$AG$1,0)))</f>
        <v>490937467779.62152</v>
      </c>
      <c r="N61" s="20">
        <f t="array" ref="N61">M61*(1+INDEX(BPCiObIC!$B$2:$AG$43,MATCH($A61,BPCiObIC!$A$2:$A$43,0),MATCH(N$4,BPCiObIC!$B$1:$AG$1,0)))</f>
        <v>506639614780.15491</v>
      </c>
      <c r="O61" s="20">
        <f t="array" ref="O61">N61*(1+INDEX(BPCiObIC!$B$2:$AG$43,MATCH($A61,BPCiObIC!$A$2:$A$43,0),MATCH(O$4,BPCiObIC!$B$1:$AG$1,0)))</f>
        <v>522341761780.6925</v>
      </c>
      <c r="P61" s="20">
        <f t="array" ref="P61">O61*(1+INDEX(BPCiObIC!$B$2:$AG$43,MATCH($A61,BPCiObIC!$A$2:$A$43,0),MATCH(P$4,BPCiObIC!$B$1:$AG$1,0)))</f>
        <v>538043908781.22577</v>
      </c>
      <c r="Q61" s="20">
        <f t="array" ref="Q61">P61*(1+INDEX(BPCiObIC!$B$2:$AG$43,MATCH($A61,BPCiObIC!$A$2:$A$43,0),MATCH(Q$4,BPCiObIC!$B$1:$AG$1,0)))</f>
        <v>553746055781.76343</v>
      </c>
      <c r="R61" s="20">
        <f t="array" ref="R61">Q61*(1+INDEX(BPCiObIC!$B$2:$AG$43,MATCH($A61,BPCiObIC!$A$2:$A$43,0),MATCH(R$4,BPCiObIC!$B$1:$AG$1,0)))</f>
        <v>569448202782.29675</v>
      </c>
      <c r="S61" s="20">
        <f t="array" ref="S61">R61*(1+INDEX(BPCiObIC!$B$2:$AG$43,MATCH($A61,BPCiObIC!$A$2:$A$43,0),MATCH(S$4,BPCiObIC!$B$1:$AG$1,0)))</f>
        <v>585150349782.83435</v>
      </c>
      <c r="T61" s="20">
        <f t="array" ref="T61">S61*(1+INDEX(BPCiObIC!$B$2:$AG$43,MATCH($A61,BPCiObIC!$A$2:$A$43,0),MATCH(T$4,BPCiObIC!$B$1:$AG$1,0)))</f>
        <v>600852496783.36768</v>
      </c>
      <c r="U61" s="20">
        <f t="array" ref="U61">T61*(1+INDEX(BPCiObIC!$B$2:$AG$43,MATCH($A61,BPCiObIC!$A$2:$A$43,0),MATCH(U$4,BPCiObIC!$B$1:$AG$1,0)))</f>
        <v>616554643783.90527</v>
      </c>
      <c r="V61" s="20">
        <f t="array" ref="V61">U61*(1+INDEX(BPCiObIC!$B$2:$AG$43,MATCH($A61,BPCiObIC!$A$2:$A$43,0),MATCH(V$4,BPCiObIC!$B$1:$AG$1,0)))</f>
        <v>632256790784.4386</v>
      </c>
      <c r="W61" s="20">
        <f t="array" ref="W61">V61*(1+INDEX(BPCiObIC!$B$2:$AG$43,MATCH($A61,BPCiObIC!$A$2:$A$43,0),MATCH(W$4,BPCiObIC!$B$1:$AG$1,0)))</f>
        <v>647958937784.9762</v>
      </c>
      <c r="X61" s="20">
        <f t="array" ref="X61">W61*(1+INDEX(BPCiObIC!$B$2:$AG$43,MATCH($A61,BPCiObIC!$A$2:$A$43,0),MATCH(X$4,BPCiObIC!$B$1:$AG$1,0)))</f>
        <v>663661084785.50952</v>
      </c>
      <c r="Y61" s="20">
        <f t="array" ref="Y61">X61*(1+INDEX(BPCiObIC!$B$2:$AG$43,MATCH($A61,BPCiObIC!$A$2:$A$43,0),MATCH(Y$4,BPCiObIC!$B$1:$AG$1,0)))</f>
        <v>679363231786.04712</v>
      </c>
      <c r="Z61" s="20">
        <f t="array" ref="Z61">Y61*(1+INDEX(BPCiObIC!$B$2:$AG$43,MATCH($A61,BPCiObIC!$A$2:$A$43,0),MATCH(Z$4,BPCiObIC!$B$1:$AG$1,0)))</f>
        <v>695065378786.58044</v>
      </c>
      <c r="AA61" s="20">
        <f t="array" ref="AA61">Z61*(1+INDEX(BPCiObIC!$B$2:$AG$43,MATCH($A61,BPCiObIC!$A$2:$A$43,0),MATCH(AA$4,BPCiObIC!$B$1:$AG$1,0)))</f>
        <v>710767525787.11804</v>
      </c>
      <c r="AB61" s="20">
        <f t="array" ref="AB61">AA61*(1+INDEX(BPCiObIC!$B$2:$AG$43,MATCH($A61,BPCiObIC!$A$2:$A$43,0),MATCH(AB$4,BPCiObIC!$B$1:$AG$1,0)))</f>
        <v>726469672787.65137</v>
      </c>
      <c r="AC61" s="20">
        <f t="array" ref="AC61">AB61*(1+INDEX(BPCiObIC!$B$2:$AG$43,MATCH($A61,BPCiObIC!$A$2:$A$43,0),MATCH(AC$4,BPCiObIC!$B$1:$AG$1,0)))</f>
        <v>742171819788.18896</v>
      </c>
      <c r="AD61" s="20">
        <f t="array" ref="AD61">AC61*(1+INDEX(BPCiObIC!$B$2:$AG$43,MATCH($A61,BPCiObIC!$A$2:$A$43,0),MATCH(AD$4,BPCiObIC!$B$1:$AG$1,0)))</f>
        <v>757873966788.72229</v>
      </c>
      <c r="AE61" s="20">
        <f t="array" ref="AE61">AD61*(1+INDEX(BPCiObIC!$B$2:$AG$43,MATCH($A61,BPCiObIC!$A$2:$A$43,0),MATCH(AE$4,BPCiObIC!$B$1:$AG$1,0)))</f>
        <v>773576113789.25989</v>
      </c>
      <c r="AF61" s="20">
        <f t="array" ref="AF61">AE61*(1+INDEX(BPCiObIC!$B$2:$AG$43,MATCH($A61,BPCiObIC!$A$2:$A$43,0),MATCH(AF$4,BPCiObIC!$B$1:$AG$1,0)))</f>
        <v>789278260789.79309</v>
      </c>
      <c r="AG61" s="20">
        <f t="array" ref="AG61">AF61*(1+INDEX(BPCiObIC!$B$2:$AG$43,MATCH($A61,BPCiObIC!$A$2:$A$43,0),MATCH(AG$4,BPCiObIC!$B$1:$AG$1,0)))</f>
        <v>804980407790.32642</v>
      </c>
      <c r="AH61" s="20">
        <f t="array" ref="AH61">AG61*(1+INDEX(BPCiObIC!$B$2:$AG$43,MATCH($A61,BPCiObIC!$A$2:$A$43,0),MATCH(AH$4,BPCiObIC!$B$1:$AG$1,0)))</f>
        <v>820682554790.86401</v>
      </c>
    </row>
    <row r="62" spans="1:34" ht="15.75" customHeight="1" x14ac:dyDescent="0.35">
      <c r="A62" s="3" t="s">
        <v>103</v>
      </c>
      <c r="B62" s="3" t="s">
        <v>86</v>
      </c>
      <c r="C62" s="3" t="s">
        <v>47</v>
      </c>
      <c r="D62" s="33">
        <f>SUM('Bureau of Stat KBLI'!V11:W12)*$E$1</f>
        <v>202092790732520.44</v>
      </c>
      <c r="E62" s="20">
        <f t="array" ref="E62">D62*(1+INDEX(BPCiObIC!$B$2:$AG$43,MATCH($A62,BPCiObIC!$A$2:$A$43,0),MATCH(E$4,BPCiObIC!$B$1:$AG$1,0)))</f>
        <v>211270419984364.69</v>
      </c>
      <c r="F62" s="20">
        <f t="array" ref="F62">E62*(1+INDEX(BPCiObIC!$B$2:$AG$43,MATCH($A62,BPCiObIC!$A$2:$A$43,0),MATCH(F$4,BPCiObIC!$B$1:$AG$1,0)))</f>
        <v>220448049236211.97</v>
      </c>
      <c r="G62" s="20">
        <f t="array" ref="G62">F62*(1+INDEX(BPCiObIC!$B$2:$AG$43,MATCH($A62,BPCiObIC!$A$2:$A$43,0),MATCH(G$4,BPCiObIC!$B$1:$AG$1,0)))</f>
        <v>229625678488056.22</v>
      </c>
      <c r="H62" s="20">
        <f t="array" ref="H62">G62*(1+INDEX(BPCiObIC!$B$2:$AG$43,MATCH($A62,BPCiObIC!$A$2:$A$43,0),MATCH(H$4,BPCiObIC!$B$1:$AG$1,0)))</f>
        <v>238803307739900.47</v>
      </c>
      <c r="I62" s="20">
        <f t="array" ref="I62">H62*(1+INDEX(BPCiObIC!$B$2:$AG$43,MATCH($A62,BPCiObIC!$A$2:$A$43,0),MATCH(I$4,BPCiObIC!$B$1:$AG$1,0)))</f>
        <v>247980936991747.75</v>
      </c>
      <c r="J62" s="20">
        <f t="array" ref="J62">I62*(1+INDEX(BPCiObIC!$B$2:$AG$43,MATCH($A62,BPCiObIC!$A$2:$A$43,0),MATCH(J$4,BPCiObIC!$B$1:$AG$1,0)))</f>
        <v>257158566243591.97</v>
      </c>
      <c r="K62" s="20">
        <f t="array" ref="K62">J62*(1+INDEX(BPCiObIC!$B$2:$AG$43,MATCH($A62,BPCiObIC!$A$2:$A$43,0),MATCH(K$4,BPCiObIC!$B$1:$AG$1,0)))</f>
        <v>266336195495436.22</v>
      </c>
      <c r="L62" s="20">
        <f t="array" ref="L62">K62*(1+INDEX(BPCiObIC!$B$2:$AG$43,MATCH($A62,BPCiObIC!$A$2:$A$43,0),MATCH(L$4,BPCiObIC!$B$1:$AG$1,0)))</f>
        <v>275513824747280.44</v>
      </c>
      <c r="M62" s="20">
        <f t="array" ref="M62">L62*(1+INDEX(BPCiObIC!$B$2:$AG$43,MATCH($A62,BPCiObIC!$A$2:$A$43,0),MATCH(M$4,BPCiObIC!$B$1:$AG$1,0)))</f>
        <v>284691453999127.75</v>
      </c>
      <c r="N62" s="20">
        <f t="array" ref="N62">M62*(1+INDEX(BPCiObIC!$B$2:$AG$43,MATCH($A62,BPCiObIC!$A$2:$A$43,0),MATCH(N$4,BPCiObIC!$B$1:$AG$1,0)))</f>
        <v>293869083250972</v>
      </c>
      <c r="O62" s="20">
        <f t="array" ref="O62">N62*(1+INDEX(BPCiObIC!$B$2:$AG$43,MATCH($A62,BPCiObIC!$A$2:$A$43,0),MATCH(O$4,BPCiObIC!$B$1:$AG$1,0)))</f>
        <v>303046712502816.25</v>
      </c>
      <c r="P62" s="20">
        <f t="array" ref="P62">O62*(1+INDEX(BPCiObIC!$B$2:$AG$43,MATCH($A62,BPCiObIC!$A$2:$A$43,0),MATCH(P$4,BPCiObIC!$B$1:$AG$1,0)))</f>
        <v>312224341754663.56</v>
      </c>
      <c r="Q62" s="20">
        <f t="array" ref="Q62">P62*(1+INDEX(BPCiObIC!$B$2:$AG$43,MATCH($A62,BPCiObIC!$A$2:$A$43,0),MATCH(Q$4,BPCiObIC!$B$1:$AG$1,0)))</f>
        <v>321401971006507.81</v>
      </c>
      <c r="R62" s="20">
        <f t="array" ref="R62">Q62*(1+INDEX(BPCiObIC!$B$2:$AG$43,MATCH($A62,BPCiObIC!$A$2:$A$43,0),MATCH(R$4,BPCiObIC!$B$1:$AG$1,0)))</f>
        <v>330579600258352.06</v>
      </c>
      <c r="S62" s="20">
        <f t="array" ref="S62">R62*(1+INDEX(BPCiObIC!$B$2:$AG$43,MATCH($A62,BPCiObIC!$A$2:$A$43,0),MATCH(S$4,BPCiObIC!$B$1:$AG$1,0)))</f>
        <v>339757229510199.38</v>
      </c>
      <c r="T62" s="20">
        <f t="array" ref="T62">S62*(1+INDEX(BPCiObIC!$B$2:$AG$43,MATCH($A62,BPCiObIC!$A$2:$A$43,0),MATCH(T$4,BPCiObIC!$B$1:$AG$1,0)))</f>
        <v>348934858762043.63</v>
      </c>
      <c r="U62" s="20">
        <f t="array" ref="U62">T62*(1+INDEX(BPCiObIC!$B$2:$AG$43,MATCH($A62,BPCiObIC!$A$2:$A$43,0),MATCH(U$4,BPCiObIC!$B$1:$AG$1,0)))</f>
        <v>358112488013887.81</v>
      </c>
      <c r="V62" s="20">
        <f t="array" ref="V62">U62*(1+INDEX(BPCiObIC!$B$2:$AG$43,MATCH($A62,BPCiObIC!$A$2:$A$43,0),MATCH(V$4,BPCiObIC!$B$1:$AG$1,0)))</f>
        <v>367290117265735.06</v>
      </c>
      <c r="W62" s="20">
        <f t="array" ref="W62">V62*(1+INDEX(BPCiObIC!$B$2:$AG$43,MATCH($A62,BPCiObIC!$A$2:$A$43,0),MATCH(W$4,BPCiObIC!$B$1:$AG$1,0)))</f>
        <v>376467746517579.25</v>
      </c>
      <c r="X62" s="20">
        <f t="array" ref="X62">W62*(1+INDEX(BPCiObIC!$B$2:$AG$43,MATCH($A62,BPCiObIC!$A$2:$A$43,0),MATCH(X$4,BPCiObIC!$B$1:$AG$1,0)))</f>
        <v>385645375769423.5</v>
      </c>
      <c r="Y62" s="20">
        <f t="array" ref="Y62">X62*(1+INDEX(BPCiObIC!$B$2:$AG$43,MATCH($A62,BPCiObIC!$A$2:$A$43,0),MATCH(Y$4,BPCiObIC!$B$1:$AG$1,0)))</f>
        <v>394823005021270.81</v>
      </c>
      <c r="Z62" s="20">
        <f t="array" ref="Z62">Y62*(1+INDEX(BPCiObIC!$B$2:$AG$43,MATCH($A62,BPCiObIC!$A$2:$A$43,0),MATCH(Z$4,BPCiObIC!$B$1:$AG$1,0)))</f>
        <v>404000634273115.06</v>
      </c>
      <c r="AA62" s="20">
        <f t="array" ref="AA62">Z62*(1+INDEX(BPCiObIC!$B$2:$AG$43,MATCH($A62,BPCiObIC!$A$2:$A$43,0),MATCH(AA$4,BPCiObIC!$B$1:$AG$1,0)))</f>
        <v>413178263524959.25</v>
      </c>
      <c r="AB62" s="20">
        <f t="array" ref="AB62">AA62*(1+INDEX(BPCiObIC!$B$2:$AG$43,MATCH($A62,BPCiObIC!$A$2:$A$43,0),MATCH(AB$4,BPCiObIC!$B$1:$AG$1,0)))</f>
        <v>422355892776806.56</v>
      </c>
      <c r="AC62" s="20">
        <f t="array" ref="AC62">AB62*(1+INDEX(BPCiObIC!$B$2:$AG$43,MATCH($A62,BPCiObIC!$A$2:$A$43,0),MATCH(AC$4,BPCiObIC!$B$1:$AG$1,0)))</f>
        <v>431533522028650.75</v>
      </c>
      <c r="AD62" s="20">
        <f t="array" ref="AD62">AC62*(1+INDEX(BPCiObIC!$B$2:$AG$43,MATCH($A62,BPCiObIC!$A$2:$A$43,0),MATCH(AD$4,BPCiObIC!$B$1:$AG$1,0)))</f>
        <v>440711151280495</v>
      </c>
      <c r="AE62" s="20">
        <f t="array" ref="AE62">AD62*(1+INDEX(BPCiObIC!$B$2:$AG$43,MATCH($A62,BPCiObIC!$A$2:$A$43,0),MATCH(AE$4,BPCiObIC!$B$1:$AG$1,0)))</f>
        <v>449888780532342.25</v>
      </c>
      <c r="AF62" s="20">
        <f t="array" ref="AF62">AE62*(1+INDEX(BPCiObIC!$B$2:$AG$43,MATCH($A62,BPCiObIC!$A$2:$A$43,0),MATCH(AF$4,BPCiObIC!$B$1:$AG$1,0)))</f>
        <v>459066409784186.56</v>
      </c>
      <c r="AG62" s="20">
        <f t="array" ref="AG62">AF62*(1+INDEX(BPCiObIC!$B$2:$AG$43,MATCH($A62,BPCiObIC!$A$2:$A$43,0),MATCH(AG$4,BPCiObIC!$B$1:$AG$1,0)))</f>
        <v>468244039036030.75</v>
      </c>
      <c r="AH62" s="20">
        <f t="array" ref="AH62">AG62*(1+INDEX(BPCiObIC!$B$2:$AG$43,MATCH($A62,BPCiObIC!$A$2:$A$43,0),MATCH(AH$4,BPCiObIC!$B$1:$AG$1,0)))</f>
        <v>477421668287878.06</v>
      </c>
    </row>
    <row r="63" spans="1:34" ht="15.75" customHeight="1" x14ac:dyDescent="0.35">
      <c r="A63" s="3" t="s">
        <v>104</v>
      </c>
      <c r="B63" s="3" t="s">
        <v>86</v>
      </c>
      <c r="C63" s="3" t="s">
        <v>50</v>
      </c>
      <c r="D63" s="33">
        <f>SUM('Bureau of Stat KBLI'!V13:W13)*$E$1</f>
        <v>33808137193897.199</v>
      </c>
      <c r="E63" s="20">
        <f t="array" ref="E63">D63*(1+INDEX(BPCiObIC!$B$2:$AG$43,MATCH($A63,BPCiObIC!$A$2:$A$43,0),MATCH(E$4,BPCiObIC!$B$1:$AG$1,0)))</f>
        <v>35331151711350.867</v>
      </c>
      <c r="F63" s="20">
        <f t="array" ref="F63">E63*(1+INDEX(BPCiObIC!$B$2:$AG$43,MATCH($A63,BPCiObIC!$A$2:$A$43,0),MATCH(F$4,BPCiObIC!$B$1:$AG$1,0)))</f>
        <v>36854166228805.125</v>
      </c>
      <c r="G63" s="20">
        <f t="array" ref="G63">F63*(1+INDEX(BPCiObIC!$B$2:$AG$43,MATCH($A63,BPCiObIC!$A$2:$A$43,0),MATCH(G$4,BPCiObIC!$B$1:$AG$1,0)))</f>
        <v>38377180746258.789</v>
      </c>
      <c r="H63" s="20">
        <f t="array" ref="H63">G63*(1+INDEX(BPCiObIC!$B$2:$AG$43,MATCH($A63,BPCiObIC!$A$2:$A$43,0),MATCH(H$4,BPCiObIC!$B$1:$AG$1,0)))</f>
        <v>39900195263713.047</v>
      </c>
      <c r="I63" s="20">
        <f t="array" ref="I63">H63*(1+INDEX(BPCiObIC!$B$2:$AG$43,MATCH($A63,BPCiObIC!$A$2:$A$43,0),MATCH(I$4,BPCiObIC!$B$1:$AG$1,0)))</f>
        <v>41423209781167.305</v>
      </c>
      <c r="J63" s="20">
        <f t="array" ref="J63">I63*(1+INDEX(BPCiObIC!$B$2:$AG$43,MATCH($A63,BPCiObIC!$A$2:$A$43,0),MATCH(J$4,BPCiObIC!$B$1:$AG$1,0)))</f>
        <v>42946224298620.969</v>
      </c>
      <c r="K63" s="20">
        <f t="array" ref="K63">J63*(1+INDEX(BPCiObIC!$B$2:$AG$43,MATCH($A63,BPCiObIC!$A$2:$A$43,0),MATCH(K$4,BPCiObIC!$B$1:$AG$1,0)))</f>
        <v>44469238816075.227</v>
      </c>
      <c r="L63" s="20">
        <f t="array" ref="L63">K63*(1+INDEX(BPCiObIC!$B$2:$AG$43,MATCH($A63,BPCiObIC!$A$2:$A$43,0),MATCH(L$4,BPCiObIC!$B$1:$AG$1,0)))</f>
        <v>45992253333528.891</v>
      </c>
      <c r="M63" s="20">
        <f t="array" ref="M63">L63*(1+INDEX(BPCiObIC!$B$2:$AG$43,MATCH($A63,BPCiObIC!$A$2:$A$43,0),MATCH(M$4,BPCiObIC!$B$1:$AG$1,0)))</f>
        <v>47515267850983.148</v>
      </c>
      <c r="N63" s="20">
        <f t="array" ref="N63">M63*(1+INDEX(BPCiObIC!$B$2:$AG$43,MATCH($A63,BPCiObIC!$A$2:$A$43,0),MATCH(N$4,BPCiObIC!$B$1:$AG$1,0)))</f>
        <v>49038282368436.82</v>
      </c>
      <c r="O63" s="20">
        <f t="array" ref="O63">N63*(1+INDEX(BPCiObIC!$B$2:$AG$43,MATCH($A63,BPCiObIC!$A$2:$A$43,0),MATCH(O$4,BPCiObIC!$B$1:$AG$1,0)))</f>
        <v>50561296885891.078</v>
      </c>
      <c r="P63" s="20">
        <f t="array" ref="P63">O63*(1+INDEX(BPCiObIC!$B$2:$AG$43,MATCH($A63,BPCiObIC!$A$2:$A$43,0),MATCH(P$4,BPCiObIC!$B$1:$AG$1,0)))</f>
        <v>52084311403344.742</v>
      </c>
      <c r="Q63" s="20">
        <f t="array" ref="Q63">P63*(1+INDEX(BPCiObIC!$B$2:$AG$43,MATCH($A63,BPCiObIC!$A$2:$A$43,0),MATCH(Q$4,BPCiObIC!$B$1:$AG$1,0)))</f>
        <v>53607325920799</v>
      </c>
      <c r="R63" s="20">
        <f t="array" ref="R63">Q63*(1+INDEX(BPCiObIC!$B$2:$AG$43,MATCH($A63,BPCiObIC!$A$2:$A$43,0),MATCH(R$4,BPCiObIC!$B$1:$AG$1,0)))</f>
        <v>55130340438252.664</v>
      </c>
      <c r="S63" s="20">
        <f t="array" ref="S63">R63*(1+INDEX(BPCiObIC!$B$2:$AG$43,MATCH($A63,BPCiObIC!$A$2:$A$43,0),MATCH(S$4,BPCiObIC!$B$1:$AG$1,0)))</f>
        <v>56653354955706.922</v>
      </c>
      <c r="T63" s="20">
        <f t="array" ref="T63">S63*(1+INDEX(BPCiObIC!$B$2:$AG$43,MATCH($A63,BPCiObIC!$A$2:$A$43,0),MATCH(T$4,BPCiObIC!$B$1:$AG$1,0)))</f>
        <v>58176369473160.586</v>
      </c>
      <c r="U63" s="20">
        <f t="array" ref="U63">T63*(1+INDEX(BPCiObIC!$B$2:$AG$43,MATCH($A63,BPCiObIC!$A$2:$A$43,0),MATCH(U$4,BPCiObIC!$B$1:$AG$1,0)))</f>
        <v>59699383990614.844</v>
      </c>
      <c r="V63" s="20">
        <f t="array" ref="V63">U63*(1+INDEX(BPCiObIC!$B$2:$AG$43,MATCH($A63,BPCiObIC!$A$2:$A$43,0),MATCH(V$4,BPCiObIC!$B$1:$AG$1,0)))</f>
        <v>61222398508069.094</v>
      </c>
      <c r="W63" s="20">
        <f t="array" ref="W63">V63*(1+INDEX(BPCiObIC!$B$2:$AG$43,MATCH($A63,BPCiObIC!$A$2:$A$43,0),MATCH(W$4,BPCiObIC!$B$1:$AG$1,0)))</f>
        <v>62745413025522.766</v>
      </c>
      <c r="X63" s="20">
        <f t="array" ref="X63">W63*(1+INDEX(BPCiObIC!$B$2:$AG$43,MATCH($A63,BPCiObIC!$A$2:$A$43,0),MATCH(X$4,BPCiObIC!$B$1:$AG$1,0)))</f>
        <v>64268427542977.023</v>
      </c>
      <c r="Y63" s="20">
        <f t="array" ref="Y63">X63*(1+INDEX(BPCiObIC!$B$2:$AG$43,MATCH($A63,BPCiObIC!$A$2:$A$43,0),MATCH(Y$4,BPCiObIC!$B$1:$AG$1,0)))</f>
        <v>65791442060430.695</v>
      </c>
      <c r="Z63" s="20">
        <f t="array" ref="Z63">Y63*(1+INDEX(BPCiObIC!$B$2:$AG$43,MATCH($A63,BPCiObIC!$A$2:$A$43,0),MATCH(Z$4,BPCiObIC!$B$1:$AG$1,0)))</f>
        <v>67314456577884.953</v>
      </c>
      <c r="AA63" s="20">
        <f t="array" ref="AA63">Z63*(1+INDEX(BPCiObIC!$B$2:$AG$43,MATCH($A63,BPCiObIC!$A$2:$A$43,0),MATCH(AA$4,BPCiObIC!$B$1:$AG$1,0)))</f>
        <v>68837471095338.617</v>
      </c>
      <c r="AB63" s="20">
        <f t="array" ref="AB63">AA63*(1+INDEX(BPCiObIC!$B$2:$AG$43,MATCH($A63,BPCiObIC!$A$2:$A$43,0),MATCH(AB$4,BPCiObIC!$B$1:$AG$1,0)))</f>
        <v>70360485612792.867</v>
      </c>
      <c r="AC63" s="20">
        <f t="array" ref="AC63">AB63*(1+INDEX(BPCiObIC!$B$2:$AG$43,MATCH($A63,BPCiObIC!$A$2:$A$43,0),MATCH(AC$4,BPCiObIC!$B$1:$AG$1,0)))</f>
        <v>71883500130246.531</v>
      </c>
      <c r="AD63" s="20">
        <f t="array" ref="AD63">AC63*(1+INDEX(BPCiObIC!$B$2:$AG$43,MATCH($A63,BPCiObIC!$A$2:$A$43,0),MATCH(AD$4,BPCiObIC!$B$1:$AG$1,0)))</f>
        <v>73406514647700.797</v>
      </c>
      <c r="AE63" s="20">
        <f t="array" ref="AE63">AD63*(1+INDEX(BPCiObIC!$B$2:$AG$43,MATCH($A63,BPCiObIC!$A$2:$A$43,0),MATCH(AE$4,BPCiObIC!$B$1:$AG$1,0)))</f>
        <v>74929529165154.469</v>
      </c>
      <c r="AF63" s="20">
        <f t="array" ref="AF63">AE63*(1+INDEX(BPCiObIC!$B$2:$AG$43,MATCH($A63,BPCiObIC!$A$2:$A$43,0),MATCH(AF$4,BPCiObIC!$B$1:$AG$1,0)))</f>
        <v>76452543682608.719</v>
      </c>
      <c r="AG63" s="20">
        <f t="array" ref="AG63">AF63*(1+INDEX(BPCiObIC!$B$2:$AG$43,MATCH($A63,BPCiObIC!$A$2:$A$43,0),MATCH(AG$4,BPCiObIC!$B$1:$AG$1,0)))</f>
        <v>77975558200062.969</v>
      </c>
      <c r="AH63" s="20">
        <f t="array" ref="AH63">AG63*(1+INDEX(BPCiObIC!$B$2:$AG$43,MATCH($A63,BPCiObIC!$A$2:$A$43,0),MATCH(AH$4,BPCiObIC!$B$1:$AG$1,0)))</f>
        <v>79498572717516.625</v>
      </c>
    </row>
    <row r="64" spans="1:34" ht="15.75" customHeight="1" x14ac:dyDescent="0.35">
      <c r="A64" s="3" t="s">
        <v>105</v>
      </c>
      <c r="B64" s="3" t="s">
        <v>86</v>
      </c>
      <c r="C64" s="3" t="s">
        <v>106</v>
      </c>
      <c r="D64" s="33">
        <f>SUM('Bureau of Stat KBLI'!V14:W15)*$E$1</f>
        <v>774866456462720.5</v>
      </c>
      <c r="E64" s="20">
        <f t="array" ref="E64">D64*(1+INDEX(BPCiObIC!$B$2:$AG$43,MATCH($A64,BPCiObIC!$A$2:$A$43,0),MATCH(E$4,BPCiObIC!$B$1:$AG$1,0)))</f>
        <v>809667472297155.63</v>
      </c>
      <c r="F64" s="20">
        <f t="array" ref="F64">E64*(1+INDEX(BPCiObIC!$B$2:$AG$43,MATCH($A64,BPCiObIC!$A$2:$A$43,0),MATCH(F$4,BPCiObIC!$B$1:$AG$1,0)))</f>
        <v>844468488131605.88</v>
      </c>
      <c r="G64" s="20">
        <f t="array" ref="G64">F64*(1+INDEX(BPCiObIC!$B$2:$AG$43,MATCH($A64,BPCiObIC!$A$2:$A$43,0),MATCH(G$4,BPCiObIC!$B$1:$AG$1,0)))</f>
        <v>879269503966056.13</v>
      </c>
      <c r="H64" s="20">
        <f t="array" ref="H64">G64*(1+INDEX(BPCiObIC!$B$2:$AG$43,MATCH($A64,BPCiObIC!$A$2:$A$43,0),MATCH(H$4,BPCiObIC!$B$1:$AG$1,0)))</f>
        <v>914070519800491.25</v>
      </c>
      <c r="I64" s="20">
        <f t="array" ref="I64">H64*(1+INDEX(BPCiObIC!$B$2:$AG$43,MATCH($A64,BPCiObIC!$A$2:$A$43,0),MATCH(I$4,BPCiObIC!$B$1:$AG$1,0)))</f>
        <v>948871535634941.38</v>
      </c>
      <c r="J64" s="20">
        <f t="array" ref="J64">I64*(1+INDEX(BPCiObIC!$B$2:$AG$43,MATCH($A64,BPCiObIC!$A$2:$A$43,0),MATCH(J$4,BPCiObIC!$B$1:$AG$1,0)))</f>
        <v>983672551469391.5</v>
      </c>
      <c r="K64" s="20">
        <f t="array" ref="K64">J64*(1+INDEX(BPCiObIC!$B$2:$AG$43,MATCH($A64,BPCiObIC!$A$2:$A$43,0),MATCH(K$4,BPCiObIC!$B$1:$AG$1,0)))</f>
        <v>1018473567303826.5</v>
      </c>
      <c r="L64" s="20">
        <f t="array" ref="L64">K64*(1+INDEX(BPCiObIC!$B$2:$AG$43,MATCH($A64,BPCiObIC!$A$2:$A$43,0),MATCH(L$4,BPCiObIC!$B$1:$AG$1,0)))</f>
        <v>1053274583138276.8</v>
      </c>
      <c r="M64" s="20">
        <f t="array" ref="M64">L64*(1+INDEX(BPCiObIC!$B$2:$AG$43,MATCH($A64,BPCiObIC!$A$2:$A$43,0),MATCH(M$4,BPCiObIC!$B$1:$AG$1,0)))</f>
        <v>1088075598972726.9</v>
      </c>
      <c r="N64" s="20">
        <f t="array" ref="N64">M64*(1+INDEX(BPCiObIC!$B$2:$AG$43,MATCH($A64,BPCiObIC!$A$2:$A$43,0),MATCH(N$4,BPCiObIC!$B$1:$AG$1,0)))</f>
        <v>1122876614807162</v>
      </c>
      <c r="O64" s="20">
        <f t="array" ref="O64">N64*(1+INDEX(BPCiObIC!$B$2:$AG$43,MATCH($A64,BPCiObIC!$A$2:$A$43,0),MATCH(O$4,BPCiObIC!$B$1:$AG$1,0)))</f>
        <v>1157677630641612.3</v>
      </c>
      <c r="P64" s="20">
        <f t="array" ref="P64">O64*(1+INDEX(BPCiObIC!$B$2:$AG$43,MATCH($A64,BPCiObIC!$A$2:$A$43,0),MATCH(P$4,BPCiObIC!$B$1:$AG$1,0)))</f>
        <v>1192478646476047.5</v>
      </c>
      <c r="Q64" s="20">
        <f t="array" ref="Q64">P64*(1+INDEX(BPCiObIC!$B$2:$AG$43,MATCH($A64,BPCiObIC!$A$2:$A$43,0),MATCH(Q$4,BPCiObIC!$B$1:$AG$1,0)))</f>
        <v>1227279662310497.8</v>
      </c>
      <c r="R64" s="20">
        <f t="array" ref="R64">Q64*(1+INDEX(BPCiObIC!$B$2:$AG$43,MATCH($A64,BPCiObIC!$A$2:$A$43,0),MATCH(R$4,BPCiObIC!$B$1:$AG$1,0)))</f>
        <v>1262080678144948</v>
      </c>
      <c r="S64" s="20">
        <f t="array" ref="S64">R64*(1+INDEX(BPCiObIC!$B$2:$AG$43,MATCH($A64,BPCiObIC!$A$2:$A$43,0),MATCH(S$4,BPCiObIC!$B$1:$AG$1,0)))</f>
        <v>1296881693979383</v>
      </c>
      <c r="T64" s="20">
        <f t="array" ref="T64">S64*(1+INDEX(BPCiObIC!$B$2:$AG$43,MATCH($A64,BPCiObIC!$A$2:$A$43,0),MATCH(T$4,BPCiObIC!$B$1:$AG$1,0)))</f>
        <v>1331682709813833</v>
      </c>
      <c r="U64" s="20">
        <f t="array" ref="U64">T64*(1+INDEX(BPCiObIC!$B$2:$AG$43,MATCH($A64,BPCiObIC!$A$2:$A$43,0),MATCH(U$4,BPCiObIC!$B$1:$AG$1,0)))</f>
        <v>1366483725648283.3</v>
      </c>
      <c r="V64" s="20">
        <f t="array" ref="V64">U64*(1+INDEX(BPCiObIC!$B$2:$AG$43,MATCH($A64,BPCiObIC!$A$2:$A$43,0),MATCH(V$4,BPCiObIC!$B$1:$AG$1,0)))</f>
        <v>1401284741482718.3</v>
      </c>
      <c r="W64" s="20">
        <f t="array" ref="W64">V64*(1+INDEX(BPCiObIC!$B$2:$AG$43,MATCH($A64,BPCiObIC!$A$2:$A$43,0),MATCH(W$4,BPCiObIC!$B$1:$AG$1,0)))</f>
        <v>1436085757317168.5</v>
      </c>
      <c r="X64" s="20">
        <f t="array" ref="X64">W64*(1+INDEX(BPCiObIC!$B$2:$AG$43,MATCH($A64,BPCiObIC!$A$2:$A$43,0),MATCH(X$4,BPCiObIC!$B$1:$AG$1,0)))</f>
        <v>1470886773151618.8</v>
      </c>
      <c r="Y64" s="20">
        <f t="array" ref="Y64">X64*(1+INDEX(BPCiObIC!$B$2:$AG$43,MATCH($A64,BPCiObIC!$A$2:$A$43,0),MATCH(Y$4,BPCiObIC!$B$1:$AG$1,0)))</f>
        <v>1505687788986053.8</v>
      </c>
      <c r="Z64" s="20">
        <f t="array" ref="Z64">Y64*(1+INDEX(BPCiObIC!$B$2:$AG$43,MATCH($A64,BPCiObIC!$A$2:$A$43,0),MATCH(Z$4,BPCiObIC!$B$1:$AG$1,0)))</f>
        <v>1540488804820504</v>
      </c>
      <c r="AA64" s="20">
        <f t="array" ref="AA64">Z64*(1+INDEX(BPCiObIC!$B$2:$AG$43,MATCH($A64,BPCiObIC!$A$2:$A$43,0),MATCH(AA$4,BPCiObIC!$B$1:$AG$1,0)))</f>
        <v>1575289820654954</v>
      </c>
      <c r="AB64" s="20">
        <f t="array" ref="AB64">AA64*(1+INDEX(BPCiObIC!$B$2:$AG$43,MATCH($A64,BPCiObIC!$A$2:$A$43,0),MATCH(AB$4,BPCiObIC!$B$1:$AG$1,0)))</f>
        <v>1610090836489389.3</v>
      </c>
      <c r="AC64" s="20">
        <f t="array" ref="AC64">AB64*(1+INDEX(BPCiObIC!$B$2:$AG$43,MATCH($A64,BPCiObIC!$A$2:$A$43,0),MATCH(AC$4,BPCiObIC!$B$1:$AG$1,0)))</f>
        <v>1644891852323839.3</v>
      </c>
      <c r="AD64" s="20">
        <f t="array" ref="AD64">AC64*(1+INDEX(BPCiObIC!$B$2:$AG$43,MATCH($A64,BPCiObIC!$A$2:$A$43,0),MATCH(AD$4,BPCiObIC!$B$1:$AG$1,0)))</f>
        <v>1679692868158289.5</v>
      </c>
      <c r="AE64" s="20">
        <f t="array" ref="AE64">AD64*(1+INDEX(BPCiObIC!$B$2:$AG$43,MATCH($A64,BPCiObIC!$A$2:$A$43,0),MATCH(AE$4,BPCiObIC!$B$1:$AG$1,0)))</f>
        <v>1714493883992724.8</v>
      </c>
      <c r="AF64" s="20">
        <f t="array" ref="AF64">AE64*(1+INDEX(BPCiObIC!$B$2:$AG$43,MATCH($A64,BPCiObIC!$A$2:$A$43,0),MATCH(AF$4,BPCiObIC!$B$1:$AG$1,0)))</f>
        <v>1749294899827175</v>
      </c>
      <c r="AG64" s="20">
        <f t="array" ref="AG64">AF64*(1+INDEX(BPCiObIC!$B$2:$AG$43,MATCH($A64,BPCiObIC!$A$2:$A$43,0),MATCH(AG$4,BPCiObIC!$B$1:$AG$1,0)))</f>
        <v>1784095915661625.3</v>
      </c>
      <c r="AH64" s="20">
        <f t="array" ref="AH64">AG64*(1+INDEX(BPCiObIC!$B$2:$AG$43,MATCH($A64,BPCiObIC!$A$2:$A$43,0),MATCH(AH$4,BPCiObIC!$B$1:$AG$1,0)))</f>
        <v>1818896931496060.3</v>
      </c>
    </row>
    <row r="65" spans="1:34" ht="15.75" customHeight="1" x14ac:dyDescent="0.35">
      <c r="A65" s="3" t="s">
        <v>107</v>
      </c>
      <c r="B65" s="3" t="s">
        <v>86</v>
      </c>
      <c r="C65" s="3" t="s">
        <v>108</v>
      </c>
      <c r="D65" s="33">
        <f>SUM('Bureau of Stat KBLI'!V16:W16)*$E$1</f>
        <v>45000085911291.602</v>
      </c>
      <c r="E65" s="20">
        <f t="array" ref="E65">D65*(1+INDEX(BPCiObIC!$B$2:$AG$43,MATCH($A65,BPCiObIC!$A$2:$A$43,0),MATCH(E$4,BPCiObIC!$B$1:$AG$1,0)))</f>
        <v>47021145300925.992</v>
      </c>
      <c r="F65" s="20">
        <f t="array" ref="F65">E65*(1+INDEX(BPCiObIC!$B$2:$AG$43,MATCH($A65,BPCiObIC!$A$2:$A$43,0),MATCH(F$4,BPCiObIC!$B$1:$AG$1,0)))</f>
        <v>49042204690560.984</v>
      </c>
      <c r="G65" s="20">
        <f t="array" ref="G65">F65*(1+INDEX(BPCiObIC!$B$2:$AG$43,MATCH($A65,BPCiObIC!$A$2:$A$43,0),MATCH(G$4,BPCiObIC!$B$1:$AG$1,0)))</f>
        <v>51063264080195.375</v>
      </c>
      <c r="H65" s="20">
        <f t="array" ref="H65">G65*(1+INDEX(BPCiObIC!$B$2:$AG$43,MATCH($A65,BPCiObIC!$A$2:$A$43,0),MATCH(H$4,BPCiObIC!$B$1:$AG$1,0)))</f>
        <v>53084323469829.766</v>
      </c>
      <c r="I65" s="20">
        <f t="array" ref="I65">H65*(1+INDEX(BPCiObIC!$B$2:$AG$43,MATCH($A65,BPCiObIC!$A$2:$A$43,0),MATCH(I$4,BPCiObIC!$B$1:$AG$1,0)))</f>
        <v>55105382859464.164</v>
      </c>
      <c r="J65" s="20">
        <f t="array" ref="J65">I65*(1+INDEX(BPCiObIC!$B$2:$AG$43,MATCH($A65,BPCiObIC!$A$2:$A$43,0),MATCH(J$4,BPCiObIC!$B$1:$AG$1,0)))</f>
        <v>57126442249098.555</v>
      </c>
      <c r="K65" s="20">
        <f t="array" ref="K65">J65*(1+INDEX(BPCiObIC!$B$2:$AG$43,MATCH($A65,BPCiObIC!$A$2:$A$43,0),MATCH(K$4,BPCiObIC!$B$1:$AG$1,0)))</f>
        <v>59147501638733.547</v>
      </c>
      <c r="L65" s="20">
        <f t="array" ref="L65">K65*(1+INDEX(BPCiObIC!$B$2:$AG$43,MATCH($A65,BPCiObIC!$A$2:$A$43,0),MATCH(L$4,BPCiObIC!$B$1:$AG$1,0)))</f>
        <v>61168561028367.938</v>
      </c>
      <c r="M65" s="20">
        <f t="array" ref="M65">L65*(1+INDEX(BPCiObIC!$B$2:$AG$43,MATCH($A65,BPCiObIC!$A$2:$A$43,0),MATCH(M$4,BPCiObIC!$B$1:$AG$1,0)))</f>
        <v>63189620418002.328</v>
      </c>
      <c r="N65" s="20">
        <f t="array" ref="N65">M65*(1+INDEX(BPCiObIC!$B$2:$AG$43,MATCH($A65,BPCiObIC!$A$2:$A$43,0),MATCH(N$4,BPCiObIC!$B$1:$AG$1,0)))</f>
        <v>65210679807636.727</v>
      </c>
      <c r="O65" s="20">
        <f t="array" ref="O65">N65*(1+INDEX(BPCiObIC!$B$2:$AG$43,MATCH($A65,BPCiObIC!$A$2:$A$43,0),MATCH(O$4,BPCiObIC!$B$1:$AG$1,0)))</f>
        <v>67231739197271.117</v>
      </c>
      <c r="P65" s="20">
        <f t="array" ref="P65">O65*(1+INDEX(BPCiObIC!$B$2:$AG$43,MATCH($A65,BPCiObIC!$A$2:$A$43,0),MATCH(P$4,BPCiObIC!$B$1:$AG$1,0)))</f>
        <v>69252798586906.109</v>
      </c>
      <c r="Q65" s="20">
        <f t="array" ref="Q65">P65*(1+INDEX(BPCiObIC!$B$2:$AG$43,MATCH($A65,BPCiObIC!$A$2:$A$43,0),MATCH(Q$4,BPCiObIC!$B$1:$AG$1,0)))</f>
        <v>71273857976540.5</v>
      </c>
      <c r="R65" s="20">
        <f t="array" ref="R65">Q65*(1+INDEX(BPCiObIC!$B$2:$AG$43,MATCH($A65,BPCiObIC!$A$2:$A$43,0),MATCH(R$4,BPCiObIC!$B$1:$AG$1,0)))</f>
        <v>73294917366174.891</v>
      </c>
      <c r="S65" s="20">
        <f t="array" ref="S65">R65*(1+INDEX(BPCiObIC!$B$2:$AG$43,MATCH($A65,BPCiObIC!$A$2:$A$43,0),MATCH(S$4,BPCiObIC!$B$1:$AG$1,0)))</f>
        <v>75315976755809.281</v>
      </c>
      <c r="T65" s="20">
        <f t="array" ref="T65">S65*(1+INDEX(BPCiObIC!$B$2:$AG$43,MATCH($A65,BPCiObIC!$A$2:$A$43,0),MATCH(T$4,BPCiObIC!$B$1:$AG$1,0)))</f>
        <v>77337036145443.688</v>
      </c>
      <c r="U65" s="20">
        <f t="array" ref="U65">T65*(1+INDEX(BPCiObIC!$B$2:$AG$43,MATCH($A65,BPCiObIC!$A$2:$A$43,0),MATCH(U$4,BPCiObIC!$B$1:$AG$1,0)))</f>
        <v>79358095535078.672</v>
      </c>
      <c r="V65" s="20">
        <f t="array" ref="V65">U65*(1+INDEX(BPCiObIC!$B$2:$AG$43,MATCH($A65,BPCiObIC!$A$2:$A$43,0),MATCH(V$4,BPCiObIC!$B$1:$AG$1,0)))</f>
        <v>81379154924713.078</v>
      </c>
      <c r="W65" s="20">
        <f t="array" ref="W65">V65*(1+INDEX(BPCiObIC!$B$2:$AG$43,MATCH($A65,BPCiObIC!$A$2:$A$43,0),MATCH(W$4,BPCiObIC!$B$1:$AG$1,0)))</f>
        <v>83400214314347.469</v>
      </c>
      <c r="X65" s="20">
        <f t="array" ref="X65">W65*(1+INDEX(BPCiObIC!$B$2:$AG$43,MATCH($A65,BPCiObIC!$A$2:$A$43,0),MATCH(X$4,BPCiObIC!$B$1:$AG$1,0)))</f>
        <v>85421273703981.875</v>
      </c>
      <c r="Y65" s="20">
        <f t="array" ref="Y65">X65*(1+INDEX(BPCiObIC!$B$2:$AG$43,MATCH($A65,BPCiObIC!$A$2:$A$43,0),MATCH(Y$4,BPCiObIC!$B$1:$AG$1,0)))</f>
        <v>87442333093616.875</v>
      </c>
      <c r="Z65" s="20">
        <f t="array" ref="Z65">Y65*(1+INDEX(BPCiObIC!$B$2:$AG$43,MATCH($A65,BPCiObIC!$A$2:$A$43,0),MATCH(Z$4,BPCiObIC!$B$1:$AG$1,0)))</f>
        <v>89463392483251.281</v>
      </c>
      <c r="AA65" s="20">
        <f t="array" ref="AA65">Z65*(1+INDEX(BPCiObIC!$B$2:$AG$43,MATCH($A65,BPCiObIC!$A$2:$A$43,0),MATCH(AA$4,BPCiObIC!$B$1:$AG$1,0)))</f>
        <v>91484451872885.672</v>
      </c>
      <c r="AB65" s="20">
        <f t="array" ref="AB65">AA65*(1+INDEX(BPCiObIC!$B$2:$AG$43,MATCH($A65,BPCiObIC!$A$2:$A$43,0),MATCH(AB$4,BPCiObIC!$B$1:$AG$1,0)))</f>
        <v>93505511262520.078</v>
      </c>
      <c r="AC65" s="20">
        <f t="array" ref="AC65">AB65*(1+INDEX(BPCiObIC!$B$2:$AG$43,MATCH($A65,BPCiObIC!$A$2:$A$43,0),MATCH(AC$4,BPCiObIC!$B$1:$AG$1,0)))</f>
        <v>95526570652154.484</v>
      </c>
      <c r="AD65" s="20">
        <f t="array" ref="AD65">AC65*(1+INDEX(BPCiObIC!$B$2:$AG$43,MATCH($A65,BPCiObIC!$A$2:$A$43,0),MATCH(AD$4,BPCiObIC!$B$1:$AG$1,0)))</f>
        <v>97547630041789.469</v>
      </c>
      <c r="AE65" s="20">
        <f t="array" ref="AE65">AD65*(1+INDEX(BPCiObIC!$B$2:$AG$43,MATCH($A65,BPCiObIC!$A$2:$A$43,0),MATCH(AE$4,BPCiObIC!$B$1:$AG$1,0)))</f>
        <v>99568689431423.875</v>
      </c>
      <c r="AF65" s="20">
        <f t="array" ref="AF65">AE65*(1+INDEX(BPCiObIC!$B$2:$AG$43,MATCH($A65,BPCiObIC!$A$2:$A$43,0),MATCH(AF$4,BPCiObIC!$B$1:$AG$1,0)))</f>
        <v>101589748821058.27</v>
      </c>
      <c r="AG65" s="20">
        <f t="array" ref="AG65">AF65*(1+INDEX(BPCiObIC!$B$2:$AG$43,MATCH($A65,BPCiObIC!$A$2:$A$43,0),MATCH(AG$4,BPCiObIC!$B$1:$AG$1,0)))</f>
        <v>103610808210692.67</v>
      </c>
      <c r="AH65" s="20">
        <f t="array" ref="AH65">AG65*(1+INDEX(BPCiObIC!$B$2:$AG$43,MATCH($A65,BPCiObIC!$A$2:$A$43,0),MATCH(AH$4,BPCiObIC!$B$1:$AG$1,0)))</f>
        <v>105631867600327.06</v>
      </c>
    </row>
    <row r="66" spans="1:34" ht="15.75" customHeight="1" x14ac:dyDescent="0.35">
      <c r="A66" s="3" t="s">
        <v>109</v>
      </c>
      <c r="B66" s="3" t="s">
        <v>86</v>
      </c>
      <c r="C66" s="3" t="s">
        <v>110</v>
      </c>
      <c r="D66" s="33">
        <f>SUM(SUMIFS('BIFUBC Output_energy'!G:G,'BIFUBC Output_energy'!A:A,B66,'BIFUBC Output_energy'!B:B,C66),SUMIFS('BIFUBC Output_nonenergy'!E:E,'BIFUBC Output_nonenergy'!A:A,B66,'BIFUBC Output_nonenergy'!B:B,C66))</f>
        <v>0</v>
      </c>
      <c r="E66" s="20">
        <f t="array" ref="E66">D66*(1+INDEX(BPCiObIC!$B$2:$AG$43,MATCH($A66,BPCiObIC!$A$2:$A$43,0),MATCH(E$4,BPCiObIC!$B$1:$AG$1,0)))</f>
        <v>0</v>
      </c>
      <c r="F66" s="20">
        <f t="array" ref="F66">E66*(1+INDEX(BPCiObIC!$B$2:$AG$43,MATCH($A66,BPCiObIC!$A$2:$A$43,0),MATCH(F$4,BPCiObIC!$B$1:$AG$1,0)))</f>
        <v>0</v>
      </c>
      <c r="G66" s="20">
        <f t="array" ref="G66">F66*(1+INDEX(BPCiObIC!$B$2:$AG$43,MATCH($A66,BPCiObIC!$A$2:$A$43,0),MATCH(G$4,BPCiObIC!$B$1:$AG$1,0)))</f>
        <v>0</v>
      </c>
      <c r="H66" s="20">
        <f t="array" ref="H66">G66*(1+INDEX(BPCiObIC!$B$2:$AG$43,MATCH($A66,BPCiObIC!$A$2:$A$43,0),MATCH(H$4,BPCiObIC!$B$1:$AG$1,0)))</f>
        <v>0</v>
      </c>
      <c r="I66" s="20">
        <f t="array" ref="I66">H66*(1+INDEX(BPCiObIC!$B$2:$AG$43,MATCH($A66,BPCiObIC!$A$2:$A$43,0),MATCH(I$4,BPCiObIC!$B$1:$AG$1,0)))</f>
        <v>0</v>
      </c>
      <c r="J66" s="20">
        <f t="array" ref="J66">I66*(1+INDEX(BPCiObIC!$B$2:$AG$43,MATCH($A66,BPCiObIC!$A$2:$A$43,0),MATCH(J$4,BPCiObIC!$B$1:$AG$1,0)))</f>
        <v>0</v>
      </c>
      <c r="K66" s="20">
        <f t="array" ref="K66">J66*(1+INDEX(BPCiObIC!$B$2:$AG$43,MATCH($A66,BPCiObIC!$A$2:$A$43,0),MATCH(K$4,BPCiObIC!$B$1:$AG$1,0)))</f>
        <v>0</v>
      </c>
      <c r="L66" s="20">
        <f t="array" ref="L66">K66*(1+INDEX(BPCiObIC!$B$2:$AG$43,MATCH($A66,BPCiObIC!$A$2:$A$43,0),MATCH(L$4,BPCiObIC!$B$1:$AG$1,0)))</f>
        <v>0</v>
      </c>
      <c r="M66" s="20">
        <f t="array" ref="M66">L66*(1+INDEX(BPCiObIC!$B$2:$AG$43,MATCH($A66,BPCiObIC!$A$2:$A$43,0),MATCH(M$4,BPCiObIC!$B$1:$AG$1,0)))</f>
        <v>0</v>
      </c>
      <c r="N66" s="20">
        <f t="array" ref="N66">M66*(1+INDEX(BPCiObIC!$B$2:$AG$43,MATCH($A66,BPCiObIC!$A$2:$A$43,0),MATCH(N$4,BPCiObIC!$B$1:$AG$1,0)))</f>
        <v>0</v>
      </c>
      <c r="O66" s="20">
        <f t="array" ref="O66">N66*(1+INDEX(BPCiObIC!$B$2:$AG$43,MATCH($A66,BPCiObIC!$A$2:$A$43,0),MATCH(O$4,BPCiObIC!$B$1:$AG$1,0)))</f>
        <v>0</v>
      </c>
      <c r="P66" s="20">
        <f t="array" ref="P66">O66*(1+INDEX(BPCiObIC!$B$2:$AG$43,MATCH($A66,BPCiObIC!$A$2:$A$43,0),MATCH(P$4,BPCiObIC!$B$1:$AG$1,0)))</f>
        <v>0</v>
      </c>
      <c r="Q66" s="20">
        <f t="array" ref="Q66">P66*(1+INDEX(BPCiObIC!$B$2:$AG$43,MATCH($A66,BPCiObIC!$A$2:$A$43,0),MATCH(Q$4,BPCiObIC!$B$1:$AG$1,0)))</f>
        <v>0</v>
      </c>
      <c r="R66" s="20">
        <f t="array" ref="R66">Q66*(1+INDEX(BPCiObIC!$B$2:$AG$43,MATCH($A66,BPCiObIC!$A$2:$A$43,0),MATCH(R$4,BPCiObIC!$B$1:$AG$1,0)))</f>
        <v>0</v>
      </c>
      <c r="S66" s="20">
        <f t="array" ref="S66">R66*(1+INDEX(BPCiObIC!$B$2:$AG$43,MATCH($A66,BPCiObIC!$A$2:$A$43,0),MATCH(S$4,BPCiObIC!$B$1:$AG$1,0)))</f>
        <v>0</v>
      </c>
      <c r="T66" s="20">
        <f t="array" ref="T66">S66*(1+INDEX(BPCiObIC!$B$2:$AG$43,MATCH($A66,BPCiObIC!$A$2:$A$43,0),MATCH(T$4,BPCiObIC!$B$1:$AG$1,0)))</f>
        <v>0</v>
      </c>
      <c r="U66" s="20">
        <f t="array" ref="U66">T66*(1+INDEX(BPCiObIC!$B$2:$AG$43,MATCH($A66,BPCiObIC!$A$2:$A$43,0),MATCH(U$4,BPCiObIC!$B$1:$AG$1,0)))</f>
        <v>0</v>
      </c>
      <c r="V66" s="20">
        <f t="array" ref="V66">U66*(1+INDEX(BPCiObIC!$B$2:$AG$43,MATCH($A66,BPCiObIC!$A$2:$A$43,0),MATCH(V$4,BPCiObIC!$B$1:$AG$1,0)))</f>
        <v>0</v>
      </c>
      <c r="W66" s="20">
        <f t="array" ref="W66">V66*(1+INDEX(BPCiObIC!$B$2:$AG$43,MATCH($A66,BPCiObIC!$A$2:$A$43,0),MATCH(W$4,BPCiObIC!$B$1:$AG$1,0)))</f>
        <v>0</v>
      </c>
      <c r="X66" s="20">
        <f t="array" ref="X66">W66*(1+INDEX(BPCiObIC!$B$2:$AG$43,MATCH($A66,BPCiObIC!$A$2:$A$43,0),MATCH(X$4,BPCiObIC!$B$1:$AG$1,0)))</f>
        <v>0</v>
      </c>
      <c r="Y66" s="20">
        <f t="array" ref="Y66">X66*(1+INDEX(BPCiObIC!$B$2:$AG$43,MATCH($A66,BPCiObIC!$A$2:$A$43,0),MATCH(Y$4,BPCiObIC!$B$1:$AG$1,0)))</f>
        <v>0</v>
      </c>
      <c r="Z66" s="20">
        <f t="array" ref="Z66">Y66*(1+INDEX(BPCiObIC!$B$2:$AG$43,MATCH($A66,BPCiObIC!$A$2:$A$43,0),MATCH(Z$4,BPCiObIC!$B$1:$AG$1,0)))</f>
        <v>0</v>
      </c>
      <c r="AA66" s="20">
        <f t="array" ref="AA66">Z66*(1+INDEX(BPCiObIC!$B$2:$AG$43,MATCH($A66,BPCiObIC!$A$2:$A$43,0),MATCH(AA$4,BPCiObIC!$B$1:$AG$1,0)))</f>
        <v>0</v>
      </c>
      <c r="AB66" s="20">
        <f t="array" ref="AB66">AA66*(1+INDEX(BPCiObIC!$B$2:$AG$43,MATCH($A66,BPCiObIC!$A$2:$A$43,0),MATCH(AB$4,BPCiObIC!$B$1:$AG$1,0)))</f>
        <v>0</v>
      </c>
      <c r="AC66" s="20">
        <f t="array" ref="AC66">AB66*(1+INDEX(BPCiObIC!$B$2:$AG$43,MATCH($A66,BPCiObIC!$A$2:$A$43,0),MATCH(AC$4,BPCiObIC!$B$1:$AG$1,0)))</f>
        <v>0</v>
      </c>
      <c r="AD66" s="20">
        <f t="array" ref="AD66">AC66*(1+INDEX(BPCiObIC!$B$2:$AG$43,MATCH($A66,BPCiObIC!$A$2:$A$43,0),MATCH(AD$4,BPCiObIC!$B$1:$AG$1,0)))</f>
        <v>0</v>
      </c>
      <c r="AE66" s="20">
        <f t="array" ref="AE66">AD66*(1+INDEX(BPCiObIC!$B$2:$AG$43,MATCH($A66,BPCiObIC!$A$2:$A$43,0),MATCH(AE$4,BPCiObIC!$B$1:$AG$1,0)))</f>
        <v>0</v>
      </c>
      <c r="AF66" s="20">
        <f t="array" ref="AF66">AE66*(1+INDEX(BPCiObIC!$B$2:$AG$43,MATCH($A66,BPCiObIC!$A$2:$A$43,0),MATCH(AF$4,BPCiObIC!$B$1:$AG$1,0)))</f>
        <v>0</v>
      </c>
      <c r="AG66" s="20">
        <f t="array" ref="AG66">AF66*(1+INDEX(BPCiObIC!$B$2:$AG$43,MATCH($A66,BPCiObIC!$A$2:$A$43,0),MATCH(AG$4,BPCiObIC!$B$1:$AG$1,0)))</f>
        <v>0</v>
      </c>
      <c r="AH66" s="20">
        <f t="array" ref="AH66">AG66*(1+INDEX(BPCiObIC!$B$2:$AG$43,MATCH($A66,BPCiObIC!$A$2:$A$43,0),MATCH(AH$4,BPCiObIC!$B$1:$AG$1,0)))</f>
        <v>0</v>
      </c>
    </row>
    <row r="67" spans="1:34" ht="15.75" customHeight="1" x14ac:dyDescent="0.35">
      <c r="A67" s="3" t="s">
        <v>111</v>
      </c>
      <c r="B67" s="3" t="s">
        <v>86</v>
      </c>
      <c r="C67" s="3" t="s">
        <v>112</v>
      </c>
      <c r="D67" s="33">
        <f>SUM(SUMIFS('BIFUBC Output_energy'!G:G,'BIFUBC Output_energy'!A:A,B67,'BIFUBC Output_energy'!B:B,C67),SUMIFS('BIFUBC Output_nonenergy'!E:E,'BIFUBC Output_nonenergy'!A:A,B67,'BIFUBC Output_nonenergy'!B:B,C67))</f>
        <v>0</v>
      </c>
      <c r="E67" s="20">
        <f t="array" ref="E67">D67*(1+INDEX(BPCiObIC!$B$2:$AG$43,MATCH($A67,BPCiObIC!$A$2:$A$43,0),MATCH(E$4,BPCiObIC!$B$1:$AG$1,0)))</f>
        <v>0</v>
      </c>
      <c r="F67" s="20">
        <f t="array" ref="F67">E67*(1+INDEX(BPCiObIC!$B$2:$AG$43,MATCH($A67,BPCiObIC!$A$2:$A$43,0),MATCH(F$4,BPCiObIC!$B$1:$AG$1,0)))</f>
        <v>0</v>
      </c>
      <c r="G67" s="20">
        <f t="array" ref="G67">F67*(1+INDEX(BPCiObIC!$B$2:$AG$43,MATCH($A67,BPCiObIC!$A$2:$A$43,0),MATCH(G$4,BPCiObIC!$B$1:$AG$1,0)))</f>
        <v>0</v>
      </c>
      <c r="H67" s="20">
        <f t="array" ref="H67">G67*(1+INDEX(BPCiObIC!$B$2:$AG$43,MATCH($A67,BPCiObIC!$A$2:$A$43,0),MATCH(H$4,BPCiObIC!$B$1:$AG$1,0)))</f>
        <v>0</v>
      </c>
      <c r="I67" s="20">
        <f t="array" ref="I67">H67*(1+INDEX(BPCiObIC!$B$2:$AG$43,MATCH($A67,BPCiObIC!$A$2:$A$43,0),MATCH(I$4,BPCiObIC!$B$1:$AG$1,0)))</f>
        <v>0</v>
      </c>
      <c r="J67" s="20">
        <f t="array" ref="J67">I67*(1+INDEX(BPCiObIC!$B$2:$AG$43,MATCH($A67,BPCiObIC!$A$2:$A$43,0),MATCH(J$4,BPCiObIC!$B$1:$AG$1,0)))</f>
        <v>0</v>
      </c>
      <c r="K67" s="20">
        <f t="array" ref="K67">J67*(1+INDEX(BPCiObIC!$B$2:$AG$43,MATCH($A67,BPCiObIC!$A$2:$A$43,0),MATCH(K$4,BPCiObIC!$B$1:$AG$1,0)))</f>
        <v>0</v>
      </c>
      <c r="L67" s="20">
        <f t="array" ref="L67">K67*(1+INDEX(BPCiObIC!$B$2:$AG$43,MATCH($A67,BPCiObIC!$A$2:$A$43,0),MATCH(L$4,BPCiObIC!$B$1:$AG$1,0)))</f>
        <v>0</v>
      </c>
      <c r="M67" s="20">
        <f t="array" ref="M67">L67*(1+INDEX(BPCiObIC!$B$2:$AG$43,MATCH($A67,BPCiObIC!$A$2:$A$43,0),MATCH(M$4,BPCiObIC!$B$1:$AG$1,0)))</f>
        <v>0</v>
      </c>
      <c r="N67" s="20">
        <f t="array" ref="N67">M67*(1+INDEX(BPCiObIC!$B$2:$AG$43,MATCH($A67,BPCiObIC!$A$2:$A$43,0),MATCH(N$4,BPCiObIC!$B$1:$AG$1,0)))</f>
        <v>0</v>
      </c>
      <c r="O67" s="20">
        <f t="array" ref="O67">N67*(1+INDEX(BPCiObIC!$B$2:$AG$43,MATCH($A67,BPCiObIC!$A$2:$A$43,0),MATCH(O$4,BPCiObIC!$B$1:$AG$1,0)))</f>
        <v>0</v>
      </c>
      <c r="P67" s="20">
        <f t="array" ref="P67">O67*(1+INDEX(BPCiObIC!$B$2:$AG$43,MATCH($A67,BPCiObIC!$A$2:$A$43,0),MATCH(P$4,BPCiObIC!$B$1:$AG$1,0)))</f>
        <v>0</v>
      </c>
      <c r="Q67" s="20">
        <f t="array" ref="Q67">P67*(1+INDEX(BPCiObIC!$B$2:$AG$43,MATCH($A67,BPCiObIC!$A$2:$A$43,0),MATCH(Q$4,BPCiObIC!$B$1:$AG$1,0)))</f>
        <v>0</v>
      </c>
      <c r="R67" s="20">
        <f t="array" ref="R67">Q67*(1+INDEX(BPCiObIC!$B$2:$AG$43,MATCH($A67,BPCiObIC!$A$2:$A$43,0),MATCH(R$4,BPCiObIC!$B$1:$AG$1,0)))</f>
        <v>0</v>
      </c>
      <c r="S67" s="20">
        <f t="array" ref="S67">R67*(1+INDEX(BPCiObIC!$B$2:$AG$43,MATCH($A67,BPCiObIC!$A$2:$A$43,0),MATCH(S$4,BPCiObIC!$B$1:$AG$1,0)))</f>
        <v>0</v>
      </c>
      <c r="T67" s="20">
        <f t="array" ref="T67">S67*(1+INDEX(BPCiObIC!$B$2:$AG$43,MATCH($A67,BPCiObIC!$A$2:$A$43,0),MATCH(T$4,BPCiObIC!$B$1:$AG$1,0)))</f>
        <v>0</v>
      </c>
      <c r="U67" s="20">
        <f t="array" ref="U67">T67*(1+INDEX(BPCiObIC!$B$2:$AG$43,MATCH($A67,BPCiObIC!$A$2:$A$43,0),MATCH(U$4,BPCiObIC!$B$1:$AG$1,0)))</f>
        <v>0</v>
      </c>
      <c r="V67" s="20">
        <f t="array" ref="V67">U67*(1+INDEX(BPCiObIC!$B$2:$AG$43,MATCH($A67,BPCiObIC!$A$2:$A$43,0),MATCH(V$4,BPCiObIC!$B$1:$AG$1,0)))</f>
        <v>0</v>
      </c>
      <c r="W67" s="20">
        <f t="array" ref="W67">V67*(1+INDEX(BPCiObIC!$B$2:$AG$43,MATCH($A67,BPCiObIC!$A$2:$A$43,0),MATCH(W$4,BPCiObIC!$B$1:$AG$1,0)))</f>
        <v>0</v>
      </c>
      <c r="X67" s="20">
        <f t="array" ref="X67">W67*(1+INDEX(BPCiObIC!$B$2:$AG$43,MATCH($A67,BPCiObIC!$A$2:$A$43,0),MATCH(X$4,BPCiObIC!$B$1:$AG$1,0)))</f>
        <v>0</v>
      </c>
      <c r="Y67" s="20">
        <f t="array" ref="Y67">X67*(1+INDEX(BPCiObIC!$B$2:$AG$43,MATCH($A67,BPCiObIC!$A$2:$A$43,0),MATCH(Y$4,BPCiObIC!$B$1:$AG$1,0)))</f>
        <v>0</v>
      </c>
      <c r="Z67" s="20">
        <f t="array" ref="Z67">Y67*(1+INDEX(BPCiObIC!$B$2:$AG$43,MATCH($A67,BPCiObIC!$A$2:$A$43,0),MATCH(Z$4,BPCiObIC!$B$1:$AG$1,0)))</f>
        <v>0</v>
      </c>
      <c r="AA67" s="20">
        <f t="array" ref="AA67">Z67*(1+INDEX(BPCiObIC!$B$2:$AG$43,MATCH($A67,BPCiObIC!$A$2:$A$43,0),MATCH(AA$4,BPCiObIC!$B$1:$AG$1,0)))</f>
        <v>0</v>
      </c>
      <c r="AB67" s="20">
        <f t="array" ref="AB67">AA67*(1+INDEX(BPCiObIC!$B$2:$AG$43,MATCH($A67,BPCiObIC!$A$2:$A$43,0),MATCH(AB$4,BPCiObIC!$B$1:$AG$1,0)))</f>
        <v>0</v>
      </c>
      <c r="AC67" s="20">
        <f t="array" ref="AC67">AB67*(1+INDEX(BPCiObIC!$B$2:$AG$43,MATCH($A67,BPCiObIC!$A$2:$A$43,0),MATCH(AC$4,BPCiObIC!$B$1:$AG$1,0)))</f>
        <v>0</v>
      </c>
      <c r="AD67" s="20">
        <f t="array" ref="AD67">AC67*(1+INDEX(BPCiObIC!$B$2:$AG$43,MATCH($A67,BPCiObIC!$A$2:$A$43,0),MATCH(AD$4,BPCiObIC!$B$1:$AG$1,0)))</f>
        <v>0</v>
      </c>
      <c r="AE67" s="20">
        <f t="array" ref="AE67">AD67*(1+INDEX(BPCiObIC!$B$2:$AG$43,MATCH($A67,BPCiObIC!$A$2:$A$43,0),MATCH(AE$4,BPCiObIC!$B$1:$AG$1,0)))</f>
        <v>0</v>
      </c>
      <c r="AF67" s="20">
        <f t="array" ref="AF67">AE67*(1+INDEX(BPCiObIC!$B$2:$AG$43,MATCH($A67,BPCiObIC!$A$2:$A$43,0),MATCH(AF$4,BPCiObIC!$B$1:$AG$1,0)))</f>
        <v>0</v>
      </c>
      <c r="AG67" s="20">
        <f t="array" ref="AG67">AF67*(1+INDEX(BPCiObIC!$B$2:$AG$43,MATCH($A67,BPCiObIC!$A$2:$A$43,0),MATCH(AG$4,BPCiObIC!$B$1:$AG$1,0)))</f>
        <v>0</v>
      </c>
      <c r="AH67" s="20">
        <f t="array" ref="AH67">AG67*(1+INDEX(BPCiObIC!$B$2:$AG$43,MATCH($A67,BPCiObIC!$A$2:$A$43,0),MATCH(AH$4,BPCiObIC!$B$1:$AG$1,0)))</f>
        <v>0</v>
      </c>
    </row>
    <row r="68" spans="1:34" ht="15.75" customHeight="1" x14ac:dyDescent="0.35">
      <c r="A68" s="3" t="s">
        <v>113</v>
      </c>
      <c r="B68" s="3" t="s">
        <v>86</v>
      </c>
      <c r="C68" s="3" t="s">
        <v>59</v>
      </c>
      <c r="D68" s="33">
        <f>SUM(SUMIFS('BIFUBC Output_energy'!G:G,'BIFUBC Output_energy'!A:A,B68,'BIFUBC Output_energy'!B:B,C68),SUMIFS('BIFUBC Output_nonenergy'!E:E,'BIFUBC Output_nonenergy'!A:A,B68,'BIFUBC Output_nonenergy'!B:B,C68))</f>
        <v>9297111296000</v>
      </c>
      <c r="E68" s="20">
        <f t="array" ref="E68">D68*(1+INDEX(BPCiObIC!$B$2:$AG$43,MATCH($A68,BPCiObIC!$A$2:$A$43,0),MATCH(E$4,BPCiObIC!$B$1:$AG$1,0)))</f>
        <v>9714285669427.5273</v>
      </c>
      <c r="F68" s="20">
        <f t="array" ref="F68">E68*(1+INDEX(BPCiObIC!$B$2:$AG$43,MATCH($A68,BPCiObIC!$A$2:$A$43,0),MATCH(F$4,BPCiObIC!$B$1:$AG$1,0)))</f>
        <v>10131460042855.057</v>
      </c>
      <c r="G68" s="20">
        <f t="array" ref="G68">F68*(1+INDEX(BPCiObIC!$B$2:$AG$43,MATCH($A68,BPCiObIC!$A$2:$A$43,0),MATCH(G$4,BPCiObIC!$B$1:$AG$1,0)))</f>
        <v>10548634416282.584</v>
      </c>
      <c r="H68" s="20">
        <f t="array" ref="H68">G68*(1+INDEX(BPCiObIC!$B$2:$AG$43,MATCH($A68,BPCiObIC!$A$2:$A$43,0),MATCH(H$4,BPCiObIC!$B$1:$AG$1,0)))</f>
        <v>10965808789710.111</v>
      </c>
      <c r="I68" s="20">
        <f t="array" ref="I68">H68*(1+INDEX(BPCiObIC!$B$2:$AG$43,MATCH($A68,BPCiObIC!$A$2:$A$43,0),MATCH(I$4,BPCiObIC!$B$1:$AG$1,0)))</f>
        <v>11382983163137.639</v>
      </c>
      <c r="J68" s="20">
        <f t="array" ref="J68">I68*(1+INDEX(BPCiObIC!$B$2:$AG$43,MATCH($A68,BPCiObIC!$A$2:$A$43,0),MATCH(J$4,BPCiObIC!$B$1:$AG$1,0)))</f>
        <v>11800157536565.166</v>
      </c>
      <c r="K68" s="20">
        <f t="array" ref="K68">J68*(1+INDEX(BPCiObIC!$B$2:$AG$43,MATCH($A68,BPCiObIC!$A$2:$A$43,0),MATCH(K$4,BPCiObIC!$B$1:$AG$1,0)))</f>
        <v>12217331909992.547</v>
      </c>
      <c r="L68" s="20">
        <f t="array" ref="L68">K68*(1+INDEX(BPCiObIC!$B$2:$AG$43,MATCH($A68,BPCiObIC!$A$2:$A$43,0),MATCH(L$4,BPCiObIC!$B$1:$AG$1,0)))</f>
        <v>12634506283420.076</v>
      </c>
      <c r="M68" s="20">
        <f t="array" ref="M68">L68*(1+INDEX(BPCiObIC!$B$2:$AG$43,MATCH($A68,BPCiObIC!$A$2:$A$43,0),MATCH(M$4,BPCiObIC!$B$1:$AG$1,0)))</f>
        <v>13051680656847.604</v>
      </c>
      <c r="N68" s="20">
        <f t="array" ref="N68">M68*(1+INDEX(BPCiObIC!$B$2:$AG$43,MATCH($A68,BPCiObIC!$A$2:$A$43,0),MATCH(N$4,BPCiObIC!$B$1:$AG$1,0)))</f>
        <v>13468855030275.133</v>
      </c>
      <c r="O68" s="20">
        <f t="array" ref="O68">N68*(1+INDEX(BPCiObIC!$B$2:$AG$43,MATCH($A68,BPCiObIC!$A$2:$A$43,0),MATCH(O$4,BPCiObIC!$B$1:$AG$1,0)))</f>
        <v>13886029403702.66</v>
      </c>
      <c r="P68" s="20">
        <f t="array" ref="P68">O68*(1+INDEX(BPCiObIC!$B$2:$AG$43,MATCH($A68,BPCiObIC!$A$2:$A$43,0),MATCH(P$4,BPCiObIC!$B$1:$AG$1,0)))</f>
        <v>14303203777130.188</v>
      </c>
      <c r="Q68" s="20">
        <f t="array" ref="Q68">P68*(1+INDEX(BPCiObIC!$B$2:$AG$43,MATCH($A68,BPCiObIC!$A$2:$A$43,0),MATCH(Q$4,BPCiObIC!$B$1:$AG$1,0)))</f>
        <v>14720378150557.715</v>
      </c>
      <c r="R68" s="20">
        <f t="array" ref="R68">Q68*(1+INDEX(BPCiObIC!$B$2:$AG$43,MATCH($A68,BPCiObIC!$A$2:$A$43,0),MATCH(R$4,BPCiObIC!$B$1:$AG$1,0)))</f>
        <v>15137552523985.242</v>
      </c>
      <c r="S68" s="20">
        <f t="array" ref="S68">R68*(1+INDEX(BPCiObIC!$B$2:$AG$43,MATCH($A68,BPCiObIC!$A$2:$A$43,0),MATCH(S$4,BPCiObIC!$B$1:$AG$1,0)))</f>
        <v>15554726897412.623</v>
      </c>
      <c r="T68" s="20">
        <f t="array" ref="T68">S68*(1+INDEX(BPCiObIC!$B$2:$AG$43,MATCH($A68,BPCiObIC!$A$2:$A$43,0),MATCH(T$4,BPCiObIC!$B$1:$AG$1,0)))</f>
        <v>15971901270840.15</v>
      </c>
      <c r="U68" s="20">
        <f t="array" ref="U68">T68*(1+INDEX(BPCiObIC!$B$2:$AG$43,MATCH($A68,BPCiObIC!$A$2:$A$43,0),MATCH(U$4,BPCiObIC!$B$1:$AG$1,0)))</f>
        <v>16389075644267.678</v>
      </c>
      <c r="V68" s="20">
        <f t="array" ref="V68">U68*(1+INDEX(BPCiObIC!$B$2:$AG$43,MATCH($A68,BPCiObIC!$A$2:$A$43,0),MATCH(V$4,BPCiObIC!$B$1:$AG$1,0)))</f>
        <v>16806250017695.205</v>
      </c>
      <c r="W68" s="20">
        <f t="array" ref="W68">V68*(1+INDEX(BPCiObIC!$B$2:$AG$43,MATCH($A68,BPCiObIC!$A$2:$A$43,0),MATCH(W$4,BPCiObIC!$B$1:$AG$1,0)))</f>
        <v>17223424391122.732</v>
      </c>
      <c r="X68" s="20">
        <f t="array" ref="X68">W68*(1+INDEX(BPCiObIC!$B$2:$AG$43,MATCH($A68,BPCiObIC!$A$2:$A$43,0),MATCH(X$4,BPCiObIC!$B$1:$AG$1,0)))</f>
        <v>17640598764550.262</v>
      </c>
      <c r="Y68" s="20">
        <f t="array" ref="Y68">X68*(1+INDEX(BPCiObIC!$B$2:$AG$43,MATCH($A68,BPCiObIC!$A$2:$A$43,0),MATCH(Y$4,BPCiObIC!$B$1:$AG$1,0)))</f>
        <v>18057773137977.789</v>
      </c>
      <c r="Z68" s="20">
        <f t="array" ref="Z68">Y68*(1+INDEX(BPCiObIC!$B$2:$AG$43,MATCH($A68,BPCiObIC!$A$2:$A$43,0),MATCH(Z$4,BPCiObIC!$B$1:$AG$1,0)))</f>
        <v>18474947511405.316</v>
      </c>
      <c r="AA68" s="20">
        <f t="array" ref="AA68">Z68*(1+INDEX(BPCiObIC!$B$2:$AG$43,MATCH($A68,BPCiObIC!$A$2:$A$43,0),MATCH(AA$4,BPCiObIC!$B$1:$AG$1,0)))</f>
        <v>18892121884832.844</v>
      </c>
      <c r="AB68" s="20">
        <f t="array" ref="AB68">AA68*(1+INDEX(BPCiObIC!$B$2:$AG$43,MATCH($A68,BPCiObIC!$A$2:$A$43,0),MATCH(AB$4,BPCiObIC!$B$1:$AG$1,0)))</f>
        <v>19309296258260.227</v>
      </c>
      <c r="AC68" s="20">
        <f t="array" ref="AC68">AB68*(1+INDEX(BPCiObIC!$B$2:$AG$43,MATCH($A68,BPCiObIC!$A$2:$A$43,0),MATCH(AC$4,BPCiObIC!$B$1:$AG$1,0)))</f>
        <v>19726470631687.754</v>
      </c>
      <c r="AD68" s="20">
        <f t="array" ref="AD68">AC68*(1+INDEX(BPCiObIC!$B$2:$AG$43,MATCH($A68,BPCiObIC!$A$2:$A$43,0),MATCH(AD$4,BPCiObIC!$B$1:$AG$1,0)))</f>
        <v>20143645005115.285</v>
      </c>
      <c r="AE68" s="20">
        <f t="array" ref="AE68">AD68*(1+INDEX(BPCiObIC!$B$2:$AG$43,MATCH($A68,BPCiObIC!$A$2:$A$43,0),MATCH(AE$4,BPCiObIC!$B$1:$AG$1,0)))</f>
        <v>20560819378542.813</v>
      </c>
      <c r="AF68" s="20">
        <f t="array" ref="AF68">AE68*(1+INDEX(BPCiObIC!$B$2:$AG$43,MATCH($A68,BPCiObIC!$A$2:$A$43,0),MATCH(AF$4,BPCiObIC!$B$1:$AG$1,0)))</f>
        <v>20977993751970.34</v>
      </c>
      <c r="AG68" s="20">
        <f t="array" ref="AG68">AF68*(1+INDEX(BPCiObIC!$B$2:$AG$43,MATCH($A68,BPCiObIC!$A$2:$A$43,0),MATCH(AG$4,BPCiObIC!$B$1:$AG$1,0)))</f>
        <v>21395168125397.867</v>
      </c>
      <c r="AH68" s="20">
        <f t="array" ref="AH68">AG68*(1+INDEX(BPCiObIC!$B$2:$AG$43,MATCH($A68,BPCiObIC!$A$2:$A$43,0),MATCH(AH$4,BPCiObIC!$B$1:$AG$1,0)))</f>
        <v>21812342498825.398</v>
      </c>
    </row>
    <row r="69" spans="1:34" ht="15.75" customHeight="1" x14ac:dyDescent="0.35">
      <c r="A69" s="3" t="s">
        <v>114</v>
      </c>
      <c r="B69" s="3" t="s">
        <v>86</v>
      </c>
      <c r="C69" s="3" t="s">
        <v>84</v>
      </c>
      <c r="D69" s="33">
        <f>SUM(SUMIFS('BIFUBC Output_energy'!G:G,'BIFUBC Output_energy'!A:A,B69,'BIFUBC Output_energy'!B:B,C69),SUMIFS('BIFUBC Output_nonenergy'!E:E,'BIFUBC Output_nonenergy'!A:A,B69,'BIFUBC Output_nonenergy'!B:B,C69))</f>
        <v>0</v>
      </c>
      <c r="E69" s="20">
        <f t="array" ref="E69">D69*(1+INDEX(BPCiObIC!$B$2:$AG$43,MATCH($A69,BPCiObIC!$A$2:$A$43,0),MATCH(E$4,BPCiObIC!$B$1:$AG$1,0)))</f>
        <v>0</v>
      </c>
      <c r="F69" s="20">
        <f t="array" ref="F69">E69*(1+INDEX(BPCiObIC!$B$2:$AG$43,MATCH($A69,BPCiObIC!$A$2:$A$43,0),MATCH(F$4,BPCiObIC!$B$1:$AG$1,0)))</f>
        <v>0</v>
      </c>
      <c r="G69" s="20">
        <f t="array" ref="G69">F69*(1+INDEX(BPCiObIC!$B$2:$AG$43,MATCH($A69,BPCiObIC!$A$2:$A$43,0),MATCH(G$4,BPCiObIC!$B$1:$AG$1,0)))</f>
        <v>0</v>
      </c>
      <c r="H69" s="20">
        <f t="array" ref="H69">G69*(1+INDEX(BPCiObIC!$B$2:$AG$43,MATCH($A69,BPCiObIC!$A$2:$A$43,0),MATCH(H$4,BPCiObIC!$B$1:$AG$1,0)))</f>
        <v>0</v>
      </c>
      <c r="I69" s="20">
        <f t="array" ref="I69">H69*(1+INDEX(BPCiObIC!$B$2:$AG$43,MATCH($A69,BPCiObIC!$A$2:$A$43,0),MATCH(I$4,BPCiObIC!$B$1:$AG$1,0)))</f>
        <v>0</v>
      </c>
      <c r="J69" s="20">
        <f t="array" ref="J69">I69*(1+INDEX(BPCiObIC!$B$2:$AG$43,MATCH($A69,BPCiObIC!$A$2:$A$43,0),MATCH(J$4,BPCiObIC!$B$1:$AG$1,0)))</f>
        <v>0</v>
      </c>
      <c r="K69" s="20">
        <f t="array" ref="K69">J69*(1+INDEX(BPCiObIC!$B$2:$AG$43,MATCH($A69,BPCiObIC!$A$2:$A$43,0),MATCH(K$4,BPCiObIC!$B$1:$AG$1,0)))</f>
        <v>0</v>
      </c>
      <c r="L69" s="20">
        <f t="array" ref="L69">K69*(1+INDEX(BPCiObIC!$B$2:$AG$43,MATCH($A69,BPCiObIC!$A$2:$A$43,0),MATCH(L$4,BPCiObIC!$B$1:$AG$1,0)))</f>
        <v>0</v>
      </c>
      <c r="M69" s="20">
        <f t="array" ref="M69">L69*(1+INDEX(BPCiObIC!$B$2:$AG$43,MATCH($A69,BPCiObIC!$A$2:$A$43,0),MATCH(M$4,BPCiObIC!$B$1:$AG$1,0)))</f>
        <v>0</v>
      </c>
      <c r="N69" s="20">
        <f t="array" ref="N69">M69*(1+INDEX(BPCiObIC!$B$2:$AG$43,MATCH($A69,BPCiObIC!$A$2:$A$43,0),MATCH(N$4,BPCiObIC!$B$1:$AG$1,0)))</f>
        <v>0</v>
      </c>
      <c r="O69" s="20">
        <f t="array" ref="O69">N69*(1+INDEX(BPCiObIC!$B$2:$AG$43,MATCH($A69,BPCiObIC!$A$2:$A$43,0),MATCH(O$4,BPCiObIC!$B$1:$AG$1,0)))</f>
        <v>0</v>
      </c>
      <c r="P69" s="20">
        <f t="array" ref="P69">O69*(1+INDEX(BPCiObIC!$B$2:$AG$43,MATCH($A69,BPCiObIC!$A$2:$A$43,0),MATCH(P$4,BPCiObIC!$B$1:$AG$1,0)))</f>
        <v>0</v>
      </c>
      <c r="Q69" s="20">
        <f t="array" ref="Q69">P69*(1+INDEX(BPCiObIC!$B$2:$AG$43,MATCH($A69,BPCiObIC!$A$2:$A$43,0),MATCH(Q$4,BPCiObIC!$B$1:$AG$1,0)))</f>
        <v>0</v>
      </c>
      <c r="R69" s="20">
        <f t="array" ref="R69">Q69*(1+INDEX(BPCiObIC!$B$2:$AG$43,MATCH($A69,BPCiObIC!$A$2:$A$43,0),MATCH(R$4,BPCiObIC!$B$1:$AG$1,0)))</f>
        <v>0</v>
      </c>
      <c r="S69" s="20">
        <f t="array" ref="S69">R69*(1+INDEX(BPCiObIC!$B$2:$AG$43,MATCH($A69,BPCiObIC!$A$2:$A$43,0),MATCH(S$4,BPCiObIC!$B$1:$AG$1,0)))</f>
        <v>0</v>
      </c>
      <c r="T69" s="20">
        <f t="array" ref="T69">S69*(1+INDEX(BPCiObIC!$B$2:$AG$43,MATCH($A69,BPCiObIC!$A$2:$A$43,0),MATCH(T$4,BPCiObIC!$B$1:$AG$1,0)))</f>
        <v>0</v>
      </c>
      <c r="U69" s="20">
        <f t="array" ref="U69">T69*(1+INDEX(BPCiObIC!$B$2:$AG$43,MATCH($A69,BPCiObIC!$A$2:$A$43,0),MATCH(U$4,BPCiObIC!$B$1:$AG$1,0)))</f>
        <v>0</v>
      </c>
      <c r="V69" s="20">
        <f t="array" ref="V69">U69*(1+INDEX(BPCiObIC!$B$2:$AG$43,MATCH($A69,BPCiObIC!$A$2:$A$43,0),MATCH(V$4,BPCiObIC!$B$1:$AG$1,0)))</f>
        <v>0</v>
      </c>
      <c r="W69" s="20">
        <f t="array" ref="W69">V69*(1+INDEX(BPCiObIC!$B$2:$AG$43,MATCH($A69,BPCiObIC!$A$2:$A$43,0),MATCH(W$4,BPCiObIC!$B$1:$AG$1,0)))</f>
        <v>0</v>
      </c>
      <c r="X69" s="20">
        <f t="array" ref="X69">W69*(1+INDEX(BPCiObIC!$B$2:$AG$43,MATCH($A69,BPCiObIC!$A$2:$A$43,0),MATCH(X$4,BPCiObIC!$B$1:$AG$1,0)))</f>
        <v>0</v>
      </c>
      <c r="Y69" s="20">
        <f t="array" ref="Y69">X69*(1+INDEX(BPCiObIC!$B$2:$AG$43,MATCH($A69,BPCiObIC!$A$2:$A$43,0),MATCH(Y$4,BPCiObIC!$B$1:$AG$1,0)))</f>
        <v>0</v>
      </c>
      <c r="Z69" s="20">
        <f t="array" ref="Z69">Y69*(1+INDEX(BPCiObIC!$B$2:$AG$43,MATCH($A69,BPCiObIC!$A$2:$A$43,0),MATCH(Z$4,BPCiObIC!$B$1:$AG$1,0)))</f>
        <v>0</v>
      </c>
      <c r="AA69" s="20">
        <f t="array" ref="AA69">Z69*(1+INDEX(BPCiObIC!$B$2:$AG$43,MATCH($A69,BPCiObIC!$A$2:$A$43,0),MATCH(AA$4,BPCiObIC!$B$1:$AG$1,0)))</f>
        <v>0</v>
      </c>
      <c r="AB69" s="20">
        <f t="array" ref="AB69">AA69*(1+INDEX(BPCiObIC!$B$2:$AG$43,MATCH($A69,BPCiObIC!$A$2:$A$43,0),MATCH(AB$4,BPCiObIC!$B$1:$AG$1,0)))</f>
        <v>0</v>
      </c>
      <c r="AC69" s="20">
        <f t="array" ref="AC69">AB69*(1+INDEX(BPCiObIC!$B$2:$AG$43,MATCH($A69,BPCiObIC!$A$2:$A$43,0),MATCH(AC$4,BPCiObIC!$B$1:$AG$1,0)))</f>
        <v>0</v>
      </c>
      <c r="AD69" s="20">
        <f t="array" ref="AD69">AC69*(1+INDEX(BPCiObIC!$B$2:$AG$43,MATCH($A69,BPCiObIC!$A$2:$A$43,0),MATCH(AD$4,BPCiObIC!$B$1:$AG$1,0)))</f>
        <v>0</v>
      </c>
      <c r="AE69" s="20">
        <f t="array" ref="AE69">AD69*(1+INDEX(BPCiObIC!$B$2:$AG$43,MATCH($A69,BPCiObIC!$A$2:$A$43,0),MATCH(AE$4,BPCiObIC!$B$1:$AG$1,0)))</f>
        <v>0</v>
      </c>
      <c r="AF69" s="20">
        <f t="array" ref="AF69">AE69*(1+INDEX(BPCiObIC!$B$2:$AG$43,MATCH($A69,BPCiObIC!$A$2:$A$43,0),MATCH(AF$4,BPCiObIC!$B$1:$AG$1,0)))</f>
        <v>0</v>
      </c>
      <c r="AG69" s="20">
        <f t="array" ref="AG69">AF69*(1+INDEX(BPCiObIC!$B$2:$AG$43,MATCH($A69,BPCiObIC!$A$2:$A$43,0),MATCH(AG$4,BPCiObIC!$B$1:$AG$1,0)))</f>
        <v>0</v>
      </c>
      <c r="AH69" s="20">
        <f t="array" ref="AH69">AG69*(1+INDEX(BPCiObIC!$B$2:$AG$43,MATCH($A69,BPCiObIC!$A$2:$A$43,0),MATCH(AH$4,BPCiObIC!$B$1:$AG$1,0)))</f>
        <v>0</v>
      </c>
    </row>
    <row r="70" spans="1:34" ht="15.75" customHeight="1" x14ac:dyDescent="0.35">
      <c r="A70" s="3" t="s">
        <v>115</v>
      </c>
      <c r="B70" s="3" t="s">
        <v>86</v>
      </c>
      <c r="C70" s="3" t="s">
        <v>116</v>
      </c>
      <c r="D70" s="33">
        <f>SUM('Bureau of Stat KBLI'!V19:W19)*$E$1</f>
        <v>41796096359263.203</v>
      </c>
      <c r="E70" s="20">
        <f t="array" ref="E70">D70*(1+INDEX(BPCiObIC!$B$2:$AG$43,MATCH($A70,BPCiObIC!$A$2:$A$43,0),MATCH(E$4,BPCiObIC!$B$1:$AG$1,0)))</f>
        <v>43673256282527.43</v>
      </c>
      <c r="F70" s="20">
        <f t="array" ref="F70">E70*(1+INDEX(BPCiObIC!$B$2:$AG$43,MATCH($A70,BPCiObIC!$A$2:$A$43,0),MATCH(F$4,BPCiObIC!$B$1:$AG$1,0)))</f>
        <v>45550416205791.648</v>
      </c>
      <c r="G70" s="20">
        <f t="array" ref="G70">F70*(1+INDEX(BPCiObIC!$B$2:$AG$43,MATCH($A70,BPCiObIC!$A$2:$A$43,0),MATCH(G$4,BPCiObIC!$B$1:$AG$1,0)))</f>
        <v>47427576129056.5</v>
      </c>
      <c r="H70" s="20">
        <f t="array" ref="H70">G70*(1+INDEX(BPCiObIC!$B$2:$AG$43,MATCH($A70,BPCiObIC!$A$2:$A$43,0),MATCH(H$4,BPCiObIC!$B$1:$AG$1,0)))</f>
        <v>49304736052320.719</v>
      </c>
      <c r="I70" s="20">
        <f t="array" ref="I70">H70*(1+INDEX(BPCiObIC!$B$2:$AG$43,MATCH($A70,BPCiObIC!$A$2:$A$43,0),MATCH(I$4,BPCiObIC!$B$1:$AG$1,0)))</f>
        <v>51181895975584.945</v>
      </c>
      <c r="J70" s="20">
        <f t="array" ref="J70">I70*(1+INDEX(BPCiObIC!$B$2:$AG$43,MATCH($A70,BPCiObIC!$A$2:$A$43,0),MATCH(J$4,BPCiObIC!$B$1:$AG$1,0)))</f>
        <v>53059055898849.797</v>
      </c>
      <c r="K70" s="20">
        <f t="array" ref="K70">J70*(1+INDEX(BPCiObIC!$B$2:$AG$43,MATCH($A70,BPCiObIC!$A$2:$A$43,0),MATCH(K$4,BPCiObIC!$B$1:$AG$1,0)))</f>
        <v>54936215822114.016</v>
      </c>
      <c r="L70" s="20">
        <f t="array" ref="L70">K70*(1+INDEX(BPCiObIC!$B$2:$AG$43,MATCH($A70,BPCiObIC!$A$2:$A$43,0),MATCH(L$4,BPCiObIC!$B$1:$AG$1,0)))</f>
        <v>56813375745378.867</v>
      </c>
      <c r="M70" s="20">
        <f t="array" ref="M70">L70*(1+INDEX(BPCiObIC!$B$2:$AG$43,MATCH($A70,BPCiObIC!$A$2:$A$43,0),MATCH(M$4,BPCiObIC!$B$1:$AG$1,0)))</f>
        <v>58690535668643.094</v>
      </c>
      <c r="N70" s="20">
        <f t="array" ref="N70">M70*(1+INDEX(BPCiObIC!$B$2:$AG$43,MATCH($A70,BPCiObIC!$A$2:$A$43,0),MATCH(N$4,BPCiObIC!$B$1:$AG$1,0)))</f>
        <v>60567695591907.313</v>
      </c>
      <c r="O70" s="20">
        <f t="array" ref="O70">N70*(1+INDEX(BPCiObIC!$B$2:$AG$43,MATCH($A70,BPCiObIC!$A$2:$A$43,0),MATCH(O$4,BPCiObIC!$B$1:$AG$1,0)))</f>
        <v>62444855515172.156</v>
      </c>
      <c r="P70" s="20">
        <f t="array" ref="P70">O70*(1+INDEX(BPCiObIC!$B$2:$AG$43,MATCH($A70,BPCiObIC!$A$2:$A$43,0),MATCH(P$4,BPCiObIC!$B$1:$AG$1,0)))</f>
        <v>64322015438436.375</v>
      </c>
      <c r="Q70" s="20">
        <f t="array" ref="Q70">P70*(1+INDEX(BPCiObIC!$B$2:$AG$43,MATCH($A70,BPCiObIC!$A$2:$A$43,0),MATCH(Q$4,BPCiObIC!$B$1:$AG$1,0)))</f>
        <v>66199175361700.594</v>
      </c>
      <c r="R70" s="20">
        <f t="array" ref="R70">Q70*(1+INDEX(BPCiObIC!$B$2:$AG$43,MATCH($A70,BPCiObIC!$A$2:$A$43,0),MATCH(R$4,BPCiObIC!$B$1:$AG$1,0)))</f>
        <v>68076335284965.445</v>
      </c>
      <c r="S70" s="20">
        <f t="array" ref="S70">R70*(1+INDEX(BPCiObIC!$B$2:$AG$43,MATCH($A70,BPCiObIC!$A$2:$A$43,0),MATCH(S$4,BPCiObIC!$B$1:$AG$1,0)))</f>
        <v>69953495208229.664</v>
      </c>
      <c r="T70" s="20">
        <f t="array" ref="T70">S70*(1+INDEX(BPCiObIC!$B$2:$AG$43,MATCH($A70,BPCiObIC!$A$2:$A$43,0),MATCH(T$4,BPCiObIC!$B$1:$AG$1,0)))</f>
        <v>71830655131494.516</v>
      </c>
      <c r="U70" s="20">
        <f t="array" ref="U70">T70*(1+INDEX(BPCiObIC!$B$2:$AG$43,MATCH($A70,BPCiObIC!$A$2:$A$43,0),MATCH(U$4,BPCiObIC!$B$1:$AG$1,0)))</f>
        <v>73707815054758.734</v>
      </c>
      <c r="V70" s="20">
        <f t="array" ref="V70">U70*(1+INDEX(BPCiObIC!$B$2:$AG$43,MATCH($A70,BPCiObIC!$A$2:$A$43,0),MATCH(V$4,BPCiObIC!$B$1:$AG$1,0)))</f>
        <v>75584974978022.953</v>
      </c>
      <c r="W70" s="20">
        <f t="array" ref="W70">V70*(1+INDEX(BPCiObIC!$B$2:$AG$43,MATCH($A70,BPCiObIC!$A$2:$A$43,0),MATCH(W$4,BPCiObIC!$B$1:$AG$1,0)))</f>
        <v>77462134901287.797</v>
      </c>
      <c r="X70" s="20">
        <f t="array" ref="X70">W70*(1+INDEX(BPCiObIC!$B$2:$AG$43,MATCH($A70,BPCiObIC!$A$2:$A$43,0),MATCH(X$4,BPCiObIC!$B$1:$AG$1,0)))</f>
        <v>79339294824552.016</v>
      </c>
      <c r="Y70" s="20">
        <f t="array" ref="Y70">X70*(1+INDEX(BPCiObIC!$B$2:$AG$43,MATCH($A70,BPCiObIC!$A$2:$A$43,0),MATCH(Y$4,BPCiObIC!$B$1:$AG$1,0)))</f>
        <v>81216454747816.234</v>
      </c>
      <c r="Z70" s="20">
        <f t="array" ref="Z70">Y70*(1+INDEX(BPCiObIC!$B$2:$AG$43,MATCH($A70,BPCiObIC!$A$2:$A$43,0),MATCH(Z$4,BPCiObIC!$B$1:$AG$1,0)))</f>
        <v>83093614671081.078</v>
      </c>
      <c r="AA70" s="20">
        <f t="array" ref="AA70">Z70*(1+INDEX(BPCiObIC!$B$2:$AG$43,MATCH($A70,BPCiObIC!$A$2:$A$43,0),MATCH(AA$4,BPCiObIC!$B$1:$AG$1,0)))</f>
        <v>84970774594345.297</v>
      </c>
      <c r="AB70" s="20">
        <f t="array" ref="AB70">AA70*(1+INDEX(BPCiObIC!$B$2:$AG$43,MATCH($A70,BPCiObIC!$A$2:$A$43,0),MATCH(AB$4,BPCiObIC!$B$1:$AG$1,0)))</f>
        <v>86847934517610.156</v>
      </c>
      <c r="AC70" s="20">
        <f t="array" ref="AC70">AB70*(1+INDEX(BPCiObIC!$B$2:$AG$43,MATCH($A70,BPCiObIC!$A$2:$A$43,0),MATCH(AC$4,BPCiObIC!$B$1:$AG$1,0)))</f>
        <v>88725094440874.375</v>
      </c>
      <c r="AD70" s="20">
        <f t="array" ref="AD70">AC70*(1+INDEX(BPCiObIC!$B$2:$AG$43,MATCH($A70,BPCiObIC!$A$2:$A$43,0),MATCH(AD$4,BPCiObIC!$B$1:$AG$1,0)))</f>
        <v>90602254364138.609</v>
      </c>
      <c r="AE70" s="20">
        <f t="array" ref="AE70">AD70*(1+INDEX(BPCiObIC!$B$2:$AG$43,MATCH($A70,BPCiObIC!$A$2:$A$43,0),MATCH(AE$4,BPCiObIC!$B$1:$AG$1,0)))</f>
        <v>92479414287403.453</v>
      </c>
      <c r="AF70" s="20">
        <f t="array" ref="AF70">AE70*(1+INDEX(BPCiObIC!$B$2:$AG$43,MATCH($A70,BPCiObIC!$A$2:$A$43,0),MATCH(AF$4,BPCiObIC!$B$1:$AG$1,0)))</f>
        <v>94356574210667.688</v>
      </c>
      <c r="AG70" s="20">
        <f t="array" ref="AG70">AF70*(1+INDEX(BPCiObIC!$B$2:$AG$43,MATCH($A70,BPCiObIC!$A$2:$A$43,0),MATCH(AG$4,BPCiObIC!$B$1:$AG$1,0)))</f>
        <v>96233734133931.906</v>
      </c>
      <c r="AH70" s="20">
        <f t="array" ref="AH70">AG70*(1+INDEX(BPCiObIC!$B$2:$AG$43,MATCH($A70,BPCiObIC!$A$2:$A$43,0),MATCH(AH$4,BPCiObIC!$B$1:$AG$1,0)))</f>
        <v>98110894057196.75</v>
      </c>
    </row>
    <row r="71" spans="1:34" ht="15.75" customHeight="1" x14ac:dyDescent="0.35">
      <c r="A71" s="3" t="s">
        <v>117</v>
      </c>
      <c r="B71" s="3" t="s">
        <v>86</v>
      </c>
      <c r="C71" s="3" t="s">
        <v>118</v>
      </c>
      <c r="D71" s="33">
        <f>SUM('Bureau of Stat KBLI'!V20:W20)*$E$1</f>
        <v>5244370072659.6006</v>
      </c>
      <c r="E71" s="20">
        <f t="array" ref="E71">D71*(1+INDEX(BPCiObIC!$B$2:$AG$43,MATCH($A71,BPCiObIC!$A$2:$A$43,0),MATCH(E$4,BPCiObIC!$B$1:$AG$1,0)))</f>
        <v>5460890529166.2822</v>
      </c>
      <c r="F71" s="20">
        <f t="array" ref="F71">E71*(1+INDEX(BPCiObIC!$B$2:$AG$43,MATCH($A71,BPCiObIC!$A$2:$A$43,0),MATCH(F$4,BPCiObIC!$B$1:$AG$1,0)))</f>
        <v>5677410985672.9639</v>
      </c>
      <c r="G71" s="20">
        <f t="array" ref="G71">F71*(1+INDEX(BPCiObIC!$B$2:$AG$43,MATCH($A71,BPCiObIC!$A$2:$A$43,0),MATCH(G$4,BPCiObIC!$B$1:$AG$1,0)))</f>
        <v>5893931442179.5889</v>
      </c>
      <c r="H71" s="20">
        <f t="array" ref="H71">G71*(1+INDEX(BPCiObIC!$B$2:$AG$43,MATCH($A71,BPCiObIC!$A$2:$A$43,0),MATCH(H$4,BPCiObIC!$B$1:$AG$1,0)))</f>
        <v>6110451898686.2705</v>
      </c>
      <c r="I71" s="20">
        <f t="array" ref="I71">H71*(1+INDEX(BPCiObIC!$B$2:$AG$43,MATCH($A71,BPCiObIC!$A$2:$A$43,0),MATCH(I$4,BPCiObIC!$B$1:$AG$1,0)))</f>
        <v>6326972355192.9512</v>
      </c>
      <c r="J71" s="20">
        <f t="array" ref="J71">I71*(1+INDEX(BPCiObIC!$B$2:$AG$43,MATCH($A71,BPCiObIC!$A$2:$A$43,0),MATCH(J$4,BPCiObIC!$B$1:$AG$1,0)))</f>
        <v>6543492811699.5771</v>
      </c>
      <c r="K71" s="20">
        <f t="array" ref="K71">J71*(1+INDEX(BPCiObIC!$B$2:$AG$43,MATCH($A71,BPCiObIC!$A$2:$A$43,0),MATCH(K$4,BPCiObIC!$B$1:$AG$1,0)))</f>
        <v>6760013268206.2588</v>
      </c>
      <c r="L71" s="20">
        <f t="array" ref="L71">K71*(1+INDEX(BPCiObIC!$B$2:$AG$43,MATCH($A71,BPCiObIC!$A$2:$A$43,0),MATCH(L$4,BPCiObIC!$B$1:$AG$1,0)))</f>
        <v>6976533724712.9404</v>
      </c>
      <c r="M71" s="20">
        <f t="array" ref="M71">L71*(1+INDEX(BPCiObIC!$B$2:$AG$43,MATCH($A71,BPCiObIC!$A$2:$A$43,0),MATCH(M$4,BPCiObIC!$B$1:$AG$1,0)))</f>
        <v>7193054181219.5654</v>
      </c>
      <c r="N71" s="20">
        <f t="array" ref="N71">M71*(1+INDEX(BPCiObIC!$B$2:$AG$43,MATCH($A71,BPCiObIC!$A$2:$A$43,0),MATCH(N$4,BPCiObIC!$B$1:$AG$1,0)))</f>
        <v>7409574637726.2461</v>
      </c>
      <c r="O71" s="20">
        <f t="array" ref="O71">N71*(1+INDEX(BPCiObIC!$B$2:$AG$43,MATCH($A71,BPCiObIC!$A$2:$A$43,0),MATCH(O$4,BPCiObIC!$B$1:$AG$1,0)))</f>
        <v>7626095094232.9277</v>
      </c>
      <c r="P71" s="20">
        <f t="array" ref="P71">O71*(1+INDEX(BPCiObIC!$B$2:$AG$43,MATCH($A71,BPCiObIC!$A$2:$A$43,0),MATCH(P$4,BPCiObIC!$B$1:$AG$1,0)))</f>
        <v>7842615550739.5537</v>
      </c>
      <c r="Q71" s="20">
        <f t="array" ref="Q71">P71*(1+INDEX(BPCiObIC!$B$2:$AG$43,MATCH($A71,BPCiObIC!$A$2:$A$43,0),MATCH(Q$4,BPCiObIC!$B$1:$AG$1,0)))</f>
        <v>8059136007246.2344</v>
      </c>
      <c r="R71" s="20">
        <f t="array" ref="R71">Q71*(1+INDEX(BPCiObIC!$B$2:$AG$43,MATCH($A71,BPCiObIC!$A$2:$A$43,0),MATCH(R$4,BPCiObIC!$B$1:$AG$1,0)))</f>
        <v>8275656463752.915</v>
      </c>
      <c r="S71" s="20">
        <f t="array" ref="S71">R71*(1+INDEX(BPCiObIC!$B$2:$AG$43,MATCH($A71,BPCiObIC!$A$2:$A$43,0),MATCH(S$4,BPCiObIC!$B$1:$AG$1,0)))</f>
        <v>8492176920259.541</v>
      </c>
      <c r="T71" s="20">
        <f t="array" ref="T71">S71*(1+INDEX(BPCiObIC!$B$2:$AG$43,MATCH($A71,BPCiObIC!$A$2:$A$43,0),MATCH(T$4,BPCiObIC!$B$1:$AG$1,0)))</f>
        <v>8708697376766.2217</v>
      </c>
      <c r="U71" s="20">
        <f t="array" ref="U71">T71*(1+INDEX(BPCiObIC!$B$2:$AG$43,MATCH($A71,BPCiObIC!$A$2:$A$43,0),MATCH(U$4,BPCiObIC!$B$1:$AG$1,0)))</f>
        <v>8925217833272.9023</v>
      </c>
      <c r="V71" s="20">
        <f t="array" ref="V71">U71*(1+INDEX(BPCiObIC!$B$2:$AG$43,MATCH($A71,BPCiObIC!$A$2:$A$43,0),MATCH(V$4,BPCiObIC!$B$1:$AG$1,0)))</f>
        <v>9141738289779.5273</v>
      </c>
      <c r="W71" s="20">
        <f t="array" ref="W71">V71*(1+INDEX(BPCiObIC!$B$2:$AG$43,MATCH($A71,BPCiObIC!$A$2:$A$43,0),MATCH(W$4,BPCiObIC!$B$1:$AG$1,0)))</f>
        <v>9358258746286.207</v>
      </c>
      <c r="X71" s="20">
        <f t="array" ref="X71">W71*(1+INDEX(BPCiObIC!$B$2:$AG$43,MATCH($A71,BPCiObIC!$A$2:$A$43,0),MATCH(X$4,BPCiObIC!$B$1:$AG$1,0)))</f>
        <v>9574779202792.8867</v>
      </c>
      <c r="Y71" s="20">
        <f t="array" ref="Y71">X71*(1+INDEX(BPCiObIC!$B$2:$AG$43,MATCH($A71,BPCiObIC!$A$2:$A$43,0),MATCH(Y$4,BPCiObIC!$B$1:$AG$1,0)))</f>
        <v>9791299659299.5117</v>
      </c>
      <c r="Z71" s="20">
        <f t="array" ref="Z71">Y71*(1+INDEX(BPCiObIC!$B$2:$AG$43,MATCH($A71,BPCiObIC!$A$2:$A$43,0),MATCH(Z$4,BPCiObIC!$B$1:$AG$1,0)))</f>
        <v>10007820115806.191</v>
      </c>
      <c r="AA71" s="20">
        <f t="array" ref="AA71">Z71*(1+INDEX(BPCiObIC!$B$2:$AG$43,MATCH($A71,BPCiObIC!$A$2:$A$43,0),MATCH(AA$4,BPCiObIC!$B$1:$AG$1,0)))</f>
        <v>10224340572312.871</v>
      </c>
      <c r="AB71" s="20">
        <f t="array" ref="AB71">AA71*(1+INDEX(BPCiObIC!$B$2:$AG$43,MATCH($A71,BPCiObIC!$A$2:$A$43,0),MATCH(AB$4,BPCiObIC!$B$1:$AG$1,0)))</f>
        <v>10440861028819.496</v>
      </c>
      <c r="AC71" s="20">
        <f t="array" ref="AC71">AB71*(1+INDEX(BPCiObIC!$B$2:$AG$43,MATCH($A71,BPCiObIC!$A$2:$A$43,0),MATCH(AC$4,BPCiObIC!$B$1:$AG$1,0)))</f>
        <v>10657381485326.178</v>
      </c>
      <c r="AD71" s="20">
        <f t="array" ref="AD71">AC71*(1+INDEX(BPCiObIC!$B$2:$AG$43,MATCH($A71,BPCiObIC!$A$2:$A$43,0),MATCH(AD$4,BPCiObIC!$B$1:$AG$1,0)))</f>
        <v>10873901941832.857</v>
      </c>
      <c r="AE71" s="20">
        <f t="array" ref="AE71">AD71*(1+INDEX(BPCiObIC!$B$2:$AG$43,MATCH($A71,BPCiObIC!$A$2:$A$43,0),MATCH(AE$4,BPCiObIC!$B$1:$AG$1,0)))</f>
        <v>11090422398339.482</v>
      </c>
      <c r="AF71" s="20">
        <f t="array" ref="AF71">AE71*(1+INDEX(BPCiObIC!$B$2:$AG$43,MATCH($A71,BPCiObIC!$A$2:$A$43,0),MATCH(AF$4,BPCiObIC!$B$1:$AG$1,0)))</f>
        <v>11306942854846.164</v>
      </c>
      <c r="AG71" s="20">
        <f t="array" ref="AG71">AF71*(1+INDEX(BPCiObIC!$B$2:$AG$43,MATCH($A71,BPCiObIC!$A$2:$A$43,0),MATCH(AG$4,BPCiObIC!$B$1:$AG$1,0)))</f>
        <v>11523463311352.844</v>
      </c>
      <c r="AH71" s="20">
        <f t="array" ref="AH71">AG71*(1+INDEX(BPCiObIC!$B$2:$AG$43,MATCH($A71,BPCiObIC!$A$2:$A$43,0),MATCH(AH$4,BPCiObIC!$B$1:$AG$1,0)))</f>
        <v>11739983767859.469</v>
      </c>
    </row>
    <row r="72" spans="1:34" ht="15.75" customHeight="1" x14ac:dyDescent="0.35">
      <c r="A72" s="3" t="s">
        <v>119</v>
      </c>
      <c r="B72" s="3" t="s">
        <v>86</v>
      </c>
      <c r="C72" s="3" t="s">
        <v>120</v>
      </c>
      <c r="D72" s="33">
        <f>SUM('Bureau of Stat KBLI'!V21:W21)*$E$1</f>
        <v>9398388169057.2012</v>
      </c>
      <c r="E72" s="20">
        <f t="array" ref="E72">D72*(1+INDEX(BPCiObIC!$B$2:$AG$43,MATCH($A72,BPCiObIC!$A$2:$A$43,0),MATCH(E$4,BPCiObIC!$B$1:$AG$1,0)))</f>
        <v>9824611571054.4277</v>
      </c>
      <c r="F72" s="20">
        <f t="array" ref="F72">E72*(1+INDEX(BPCiObIC!$B$2:$AG$43,MATCH($A72,BPCiObIC!$A$2:$A$43,0),MATCH(F$4,BPCiObIC!$B$1:$AG$1,0)))</f>
        <v>10250834973051.654</v>
      </c>
      <c r="G72" s="20">
        <f t="array" ref="G72">F72*(1+INDEX(BPCiObIC!$B$2:$AG$43,MATCH($A72,BPCiObIC!$A$2:$A$43,0),MATCH(G$4,BPCiObIC!$B$1:$AG$1,0)))</f>
        <v>10677058375048.756</v>
      </c>
      <c r="H72" s="20">
        <f t="array" ref="H72">G72*(1+INDEX(BPCiObIC!$B$2:$AG$43,MATCH($A72,BPCiObIC!$A$2:$A$43,0),MATCH(H$4,BPCiObIC!$B$1:$AG$1,0)))</f>
        <v>11103281777045.982</v>
      </c>
      <c r="I72" s="20">
        <f t="array" ref="I72">H72*(1+INDEX(BPCiObIC!$B$2:$AG$43,MATCH($A72,BPCiObIC!$A$2:$A$43,0),MATCH(I$4,BPCiObIC!$B$1:$AG$1,0)))</f>
        <v>11529505179043.209</v>
      </c>
      <c r="J72" s="20">
        <f t="array" ref="J72">I72*(1+INDEX(BPCiObIC!$B$2:$AG$43,MATCH($A72,BPCiObIC!$A$2:$A$43,0),MATCH(J$4,BPCiObIC!$B$1:$AG$1,0)))</f>
        <v>11955728581040.436</v>
      </c>
      <c r="K72" s="20">
        <f t="array" ref="K72">J72*(1+INDEX(BPCiObIC!$B$2:$AG$43,MATCH($A72,BPCiObIC!$A$2:$A$43,0),MATCH(K$4,BPCiObIC!$B$1:$AG$1,0)))</f>
        <v>12381951983037.535</v>
      </c>
      <c r="L72" s="20">
        <f t="array" ref="L72">K72*(1+INDEX(BPCiObIC!$B$2:$AG$43,MATCH($A72,BPCiObIC!$A$2:$A$43,0),MATCH(L$4,BPCiObIC!$B$1:$AG$1,0)))</f>
        <v>12808175385034.762</v>
      </c>
      <c r="M72" s="20">
        <f t="array" ref="M72">L72*(1+INDEX(BPCiObIC!$B$2:$AG$43,MATCH($A72,BPCiObIC!$A$2:$A$43,0),MATCH(M$4,BPCiObIC!$B$1:$AG$1,0)))</f>
        <v>13234398787031.988</v>
      </c>
      <c r="N72" s="20">
        <f t="array" ref="N72">M72*(1+INDEX(BPCiObIC!$B$2:$AG$43,MATCH($A72,BPCiObIC!$A$2:$A$43,0),MATCH(N$4,BPCiObIC!$B$1:$AG$1,0)))</f>
        <v>13660622189029.213</v>
      </c>
      <c r="O72" s="20">
        <f t="array" ref="O72">N72*(1+INDEX(BPCiObIC!$B$2:$AG$43,MATCH($A72,BPCiObIC!$A$2:$A$43,0),MATCH(O$4,BPCiObIC!$B$1:$AG$1,0)))</f>
        <v>14086845591026.313</v>
      </c>
      <c r="P72" s="20">
        <f t="array" ref="P72">O72*(1+INDEX(BPCiObIC!$B$2:$AG$43,MATCH($A72,BPCiObIC!$A$2:$A$43,0),MATCH(P$4,BPCiObIC!$B$1:$AG$1,0)))</f>
        <v>14513068993023.539</v>
      </c>
      <c r="Q72" s="20">
        <f t="array" ref="Q72">P72*(1+INDEX(BPCiObIC!$B$2:$AG$43,MATCH($A72,BPCiObIC!$A$2:$A$43,0),MATCH(Q$4,BPCiObIC!$B$1:$AG$1,0)))</f>
        <v>14939292395020.766</v>
      </c>
      <c r="R72" s="20">
        <f t="array" ref="R72">Q72*(1+INDEX(BPCiObIC!$B$2:$AG$43,MATCH($A72,BPCiObIC!$A$2:$A$43,0),MATCH(R$4,BPCiObIC!$B$1:$AG$1,0)))</f>
        <v>15365515797017.992</v>
      </c>
      <c r="S72" s="20">
        <f t="array" ref="S72">R72*(1+INDEX(BPCiObIC!$B$2:$AG$43,MATCH($A72,BPCiObIC!$A$2:$A$43,0),MATCH(S$4,BPCiObIC!$B$1:$AG$1,0)))</f>
        <v>15791739199015.094</v>
      </c>
      <c r="T72" s="20">
        <f t="array" ref="T72">S72*(1+INDEX(BPCiObIC!$B$2:$AG$43,MATCH($A72,BPCiObIC!$A$2:$A$43,0),MATCH(T$4,BPCiObIC!$B$1:$AG$1,0)))</f>
        <v>16217962601012.32</v>
      </c>
      <c r="U72" s="20">
        <f t="array" ref="U72">T72*(1+INDEX(BPCiObIC!$B$2:$AG$43,MATCH($A72,BPCiObIC!$A$2:$A$43,0),MATCH(U$4,BPCiObIC!$B$1:$AG$1,0)))</f>
        <v>16644186003009.547</v>
      </c>
      <c r="V72" s="20">
        <f t="array" ref="V72">U72*(1+INDEX(BPCiObIC!$B$2:$AG$43,MATCH($A72,BPCiObIC!$A$2:$A$43,0),MATCH(V$4,BPCiObIC!$B$1:$AG$1,0)))</f>
        <v>17070409405006.771</v>
      </c>
      <c r="W72" s="20">
        <f t="array" ref="W72">V72*(1+INDEX(BPCiObIC!$B$2:$AG$43,MATCH($A72,BPCiObIC!$A$2:$A$43,0),MATCH(W$4,BPCiObIC!$B$1:$AG$1,0)))</f>
        <v>17496632807003.873</v>
      </c>
      <c r="X72" s="20">
        <f t="array" ref="X72">W72*(1+INDEX(BPCiObIC!$B$2:$AG$43,MATCH($A72,BPCiObIC!$A$2:$A$43,0),MATCH(X$4,BPCiObIC!$B$1:$AG$1,0)))</f>
        <v>17922856209001.102</v>
      </c>
      <c r="Y72" s="20">
        <f t="array" ref="Y72">X72*(1+INDEX(BPCiObIC!$B$2:$AG$43,MATCH($A72,BPCiObIC!$A$2:$A$43,0),MATCH(Y$4,BPCiObIC!$B$1:$AG$1,0)))</f>
        <v>18349079610998.328</v>
      </c>
      <c r="Z72" s="20">
        <f t="array" ref="Z72">Y72*(1+INDEX(BPCiObIC!$B$2:$AG$43,MATCH($A72,BPCiObIC!$A$2:$A$43,0),MATCH(Z$4,BPCiObIC!$B$1:$AG$1,0)))</f>
        <v>18775303012995.555</v>
      </c>
      <c r="AA72" s="20">
        <f t="array" ref="AA72">Z72*(1+INDEX(BPCiObIC!$B$2:$AG$43,MATCH($A72,BPCiObIC!$A$2:$A$43,0),MATCH(AA$4,BPCiObIC!$B$1:$AG$1,0)))</f>
        <v>19201526414992.652</v>
      </c>
      <c r="AB72" s="20">
        <f t="array" ref="AB72">AA72*(1+INDEX(BPCiObIC!$B$2:$AG$43,MATCH($A72,BPCiObIC!$A$2:$A$43,0),MATCH(AB$4,BPCiObIC!$B$1:$AG$1,0)))</f>
        <v>19627749816989.879</v>
      </c>
      <c r="AC72" s="20">
        <f t="array" ref="AC72">AB72*(1+INDEX(BPCiObIC!$B$2:$AG$43,MATCH($A72,BPCiObIC!$A$2:$A$43,0),MATCH(AC$4,BPCiObIC!$B$1:$AG$1,0)))</f>
        <v>20053973218987.105</v>
      </c>
      <c r="AD72" s="20">
        <f t="array" ref="AD72">AC72*(1+INDEX(BPCiObIC!$B$2:$AG$43,MATCH($A72,BPCiObIC!$A$2:$A$43,0),MATCH(AD$4,BPCiObIC!$B$1:$AG$1,0)))</f>
        <v>20480196620984.332</v>
      </c>
      <c r="AE72" s="20">
        <f t="array" ref="AE72">AD72*(1+INDEX(BPCiObIC!$B$2:$AG$43,MATCH($A72,BPCiObIC!$A$2:$A$43,0),MATCH(AE$4,BPCiObIC!$B$1:$AG$1,0)))</f>
        <v>20906420022981.434</v>
      </c>
      <c r="AF72" s="20">
        <f t="array" ref="AF72">AE72*(1+INDEX(BPCiObIC!$B$2:$AG$43,MATCH($A72,BPCiObIC!$A$2:$A$43,0),MATCH(AF$4,BPCiObIC!$B$1:$AG$1,0)))</f>
        <v>21332643424978.66</v>
      </c>
      <c r="AG72" s="20">
        <f t="array" ref="AG72">AF72*(1+INDEX(BPCiObIC!$B$2:$AG$43,MATCH($A72,BPCiObIC!$A$2:$A$43,0),MATCH(AG$4,BPCiObIC!$B$1:$AG$1,0)))</f>
        <v>21758866826975.887</v>
      </c>
      <c r="AH72" s="20">
        <f t="array" ref="AH72">AG72*(1+INDEX(BPCiObIC!$B$2:$AG$43,MATCH($A72,BPCiObIC!$A$2:$A$43,0),MATCH(AH$4,BPCiObIC!$B$1:$AG$1,0)))</f>
        <v>22185090228972.988</v>
      </c>
    </row>
    <row r="73" spans="1:34" ht="15.75" customHeight="1" x14ac:dyDescent="0.35">
      <c r="A73" s="3" t="s">
        <v>121</v>
      </c>
      <c r="B73" s="3" t="s">
        <v>86</v>
      </c>
      <c r="C73" s="3" t="s">
        <v>122</v>
      </c>
      <c r="D73" s="33">
        <f>SUM('Bureau of Stat KBLI'!V22:W22)*$E$1</f>
        <v>10077542247894.002</v>
      </c>
      <c r="E73" s="20">
        <f t="array" ref="E73">D73*(1+INDEX(BPCiObIC!$B$2:$AG$43,MATCH($A73,BPCiObIC!$A$2:$A$43,0),MATCH(E$4,BPCiObIC!$B$1:$AG$1,0)))</f>
        <v>10530148949788.264</v>
      </c>
      <c r="F73" s="20">
        <f t="array" ref="F73">E73*(1+INDEX(BPCiObIC!$B$2:$AG$43,MATCH($A73,BPCiObIC!$A$2:$A$43,0),MATCH(F$4,BPCiObIC!$B$1:$AG$1,0)))</f>
        <v>10982755651682.525</v>
      </c>
      <c r="G73" s="20">
        <f t="array" ref="G73">F73*(1+INDEX(BPCiObIC!$B$2:$AG$43,MATCH($A73,BPCiObIC!$A$2:$A$43,0),MATCH(G$4,BPCiObIC!$B$1:$AG$1,0)))</f>
        <v>11435362353576.955</v>
      </c>
      <c r="H73" s="20">
        <f t="array" ref="H73">G73*(1+INDEX(BPCiObIC!$B$2:$AG$43,MATCH($A73,BPCiObIC!$A$2:$A$43,0),MATCH(H$4,BPCiObIC!$B$1:$AG$1,0)))</f>
        <v>11887969055471.217</v>
      </c>
      <c r="I73" s="20">
        <f t="array" ref="I73">H73*(1+INDEX(BPCiObIC!$B$2:$AG$43,MATCH($A73,BPCiObIC!$A$2:$A$43,0),MATCH(I$4,BPCiObIC!$B$1:$AG$1,0)))</f>
        <v>12340575757365.477</v>
      </c>
      <c r="J73" s="20">
        <f t="array" ref="J73">I73*(1+INDEX(BPCiObIC!$B$2:$AG$43,MATCH($A73,BPCiObIC!$A$2:$A$43,0),MATCH(J$4,BPCiObIC!$B$1:$AG$1,0)))</f>
        <v>12793182459259.738</v>
      </c>
      <c r="K73" s="20">
        <f t="array" ref="K73">J73*(1+INDEX(BPCiObIC!$B$2:$AG$43,MATCH($A73,BPCiObIC!$A$2:$A$43,0),MATCH(K$4,BPCiObIC!$B$1:$AG$1,0)))</f>
        <v>13245789161154</v>
      </c>
      <c r="L73" s="20">
        <f t="array" ref="L73">K73*(1+INDEX(BPCiObIC!$B$2:$AG$43,MATCH($A73,BPCiObIC!$A$2:$A$43,0),MATCH(L$4,BPCiObIC!$B$1:$AG$1,0)))</f>
        <v>13698395863048.262</v>
      </c>
      <c r="M73" s="20">
        <f t="array" ref="M73">L73*(1+INDEX(BPCiObIC!$B$2:$AG$43,MATCH($A73,BPCiObIC!$A$2:$A$43,0),MATCH(M$4,BPCiObIC!$B$1:$AG$1,0)))</f>
        <v>14151002564942.693</v>
      </c>
      <c r="N73" s="20">
        <f t="array" ref="N73">M73*(1+INDEX(BPCiObIC!$B$2:$AG$43,MATCH($A73,BPCiObIC!$A$2:$A$43,0),MATCH(N$4,BPCiObIC!$B$1:$AG$1,0)))</f>
        <v>14603609266836.955</v>
      </c>
      <c r="O73" s="20">
        <f t="array" ref="O73">N73*(1+INDEX(BPCiObIC!$B$2:$AG$43,MATCH($A73,BPCiObIC!$A$2:$A$43,0),MATCH(O$4,BPCiObIC!$B$1:$AG$1,0)))</f>
        <v>15056215968731.215</v>
      </c>
      <c r="P73" s="20">
        <f t="array" ref="P73">O73*(1+INDEX(BPCiObIC!$B$2:$AG$43,MATCH($A73,BPCiObIC!$A$2:$A$43,0),MATCH(P$4,BPCiObIC!$B$1:$AG$1,0)))</f>
        <v>15508822670625.475</v>
      </c>
      <c r="Q73" s="20">
        <f t="array" ref="Q73">P73*(1+INDEX(BPCiObIC!$B$2:$AG$43,MATCH($A73,BPCiObIC!$A$2:$A$43,0),MATCH(Q$4,BPCiObIC!$B$1:$AG$1,0)))</f>
        <v>15961429372519.738</v>
      </c>
      <c r="R73" s="20">
        <f t="array" ref="R73">Q73*(1+INDEX(BPCiObIC!$B$2:$AG$43,MATCH($A73,BPCiObIC!$A$2:$A$43,0),MATCH(R$4,BPCiObIC!$B$1:$AG$1,0)))</f>
        <v>16414036074414.17</v>
      </c>
      <c r="S73" s="20">
        <f t="array" ref="S73">R73*(1+INDEX(BPCiObIC!$B$2:$AG$43,MATCH($A73,BPCiObIC!$A$2:$A$43,0),MATCH(S$4,BPCiObIC!$B$1:$AG$1,0)))</f>
        <v>16866642776308.434</v>
      </c>
      <c r="T73" s="20">
        <f t="array" ref="T73">S73*(1+INDEX(BPCiObIC!$B$2:$AG$43,MATCH($A73,BPCiObIC!$A$2:$A$43,0),MATCH(T$4,BPCiObIC!$B$1:$AG$1,0)))</f>
        <v>17319249478202.695</v>
      </c>
      <c r="U73" s="20">
        <f t="array" ref="U73">T73*(1+INDEX(BPCiObIC!$B$2:$AG$43,MATCH($A73,BPCiObIC!$A$2:$A$43,0),MATCH(U$4,BPCiObIC!$B$1:$AG$1,0)))</f>
        <v>17771856180096.957</v>
      </c>
      <c r="V73" s="20">
        <f t="array" ref="V73">U73*(1+INDEX(BPCiObIC!$B$2:$AG$43,MATCH($A73,BPCiObIC!$A$2:$A$43,0),MATCH(V$4,BPCiObIC!$B$1:$AG$1,0)))</f>
        <v>18224462881991.219</v>
      </c>
      <c r="W73" s="20">
        <f t="array" ref="W73">V73*(1+INDEX(BPCiObIC!$B$2:$AG$43,MATCH($A73,BPCiObIC!$A$2:$A$43,0),MATCH(W$4,BPCiObIC!$B$1:$AG$1,0)))</f>
        <v>18677069583885.48</v>
      </c>
      <c r="X73" s="20">
        <f t="array" ref="X73">W73*(1+INDEX(BPCiObIC!$B$2:$AG$43,MATCH($A73,BPCiObIC!$A$2:$A$43,0),MATCH(X$4,BPCiObIC!$B$1:$AG$1,0)))</f>
        <v>19129676285779.91</v>
      </c>
      <c r="Y73" s="20">
        <f t="array" ref="Y73">X73*(1+INDEX(BPCiObIC!$B$2:$AG$43,MATCH($A73,BPCiObIC!$A$2:$A$43,0),MATCH(Y$4,BPCiObIC!$B$1:$AG$1,0)))</f>
        <v>19582282987674.172</v>
      </c>
      <c r="Z73" s="20">
        <f t="array" ref="Z73">Y73*(1+INDEX(BPCiObIC!$B$2:$AG$43,MATCH($A73,BPCiObIC!$A$2:$A$43,0),MATCH(Z$4,BPCiObIC!$B$1:$AG$1,0)))</f>
        <v>20034889689568.434</v>
      </c>
      <c r="AA73" s="20">
        <f t="array" ref="AA73">Z73*(1+INDEX(BPCiObIC!$B$2:$AG$43,MATCH($A73,BPCiObIC!$A$2:$A$43,0),MATCH(AA$4,BPCiObIC!$B$1:$AG$1,0)))</f>
        <v>20487496391462.695</v>
      </c>
      <c r="AB73" s="20">
        <f t="array" ref="AB73">AA73*(1+INDEX(BPCiObIC!$B$2:$AG$43,MATCH($A73,BPCiObIC!$A$2:$A$43,0),MATCH(AB$4,BPCiObIC!$B$1:$AG$1,0)))</f>
        <v>20940103093356.957</v>
      </c>
      <c r="AC73" s="20">
        <f t="array" ref="AC73">AB73*(1+INDEX(BPCiObIC!$B$2:$AG$43,MATCH($A73,BPCiObIC!$A$2:$A$43,0),MATCH(AC$4,BPCiObIC!$B$1:$AG$1,0)))</f>
        <v>21392709795251.223</v>
      </c>
      <c r="AD73" s="20">
        <f t="array" ref="AD73">AC73*(1+INDEX(BPCiObIC!$B$2:$AG$43,MATCH($A73,BPCiObIC!$A$2:$A$43,0),MATCH(AD$4,BPCiObIC!$B$1:$AG$1,0)))</f>
        <v>21845316497145.652</v>
      </c>
      <c r="AE73" s="20">
        <f t="array" ref="AE73">AD73*(1+INDEX(BPCiObIC!$B$2:$AG$43,MATCH($A73,BPCiObIC!$A$2:$A$43,0),MATCH(AE$4,BPCiObIC!$B$1:$AG$1,0)))</f>
        <v>22297923199039.914</v>
      </c>
      <c r="AF73" s="20">
        <f t="array" ref="AF73">AE73*(1+INDEX(BPCiObIC!$B$2:$AG$43,MATCH($A73,BPCiObIC!$A$2:$A$43,0),MATCH(AF$4,BPCiObIC!$B$1:$AG$1,0)))</f>
        <v>22750529900934.176</v>
      </c>
      <c r="AG73" s="20">
        <f t="array" ref="AG73">AF73*(1+INDEX(BPCiObIC!$B$2:$AG$43,MATCH($A73,BPCiObIC!$A$2:$A$43,0),MATCH(AG$4,BPCiObIC!$B$1:$AG$1,0)))</f>
        <v>23203136602828.438</v>
      </c>
      <c r="AH73" s="20">
        <f t="array" ref="AH73">AG73*(1+INDEX(BPCiObIC!$B$2:$AG$43,MATCH($A73,BPCiObIC!$A$2:$A$43,0),MATCH(AH$4,BPCiObIC!$B$1:$AG$1,0)))</f>
        <v>23655743304722.699</v>
      </c>
    </row>
    <row r="74" spans="1:34" ht="15.75" customHeight="1" x14ac:dyDescent="0.35">
      <c r="A74" s="3" t="s">
        <v>123</v>
      </c>
      <c r="B74" s="3" t="s">
        <v>86</v>
      </c>
      <c r="C74" s="3" t="s">
        <v>124</v>
      </c>
      <c r="D74" s="33">
        <f>SUM('Bureau of Stat KBLI'!V23:W23)*$E$1</f>
        <v>49895555432952.008</v>
      </c>
      <c r="E74" s="20">
        <f t="array" ref="E74">D74*(1+INDEX(BPCiObIC!$B$2:$AG$43,MATCH($A74,BPCiObIC!$A$2:$A$43,0),MATCH(E$4,BPCiObIC!$B$1:$AG$1,0)))</f>
        <v>52136478900822.258</v>
      </c>
      <c r="F74" s="20">
        <f t="array" ref="F74">E74*(1+INDEX(BPCiObIC!$B$2:$AG$43,MATCH($A74,BPCiObIC!$A$2:$A$43,0),MATCH(F$4,BPCiObIC!$B$1:$AG$1,0)))</f>
        <v>54377402368691.906</v>
      </c>
      <c r="G74" s="20">
        <f t="array" ref="G74">F74*(1+INDEX(BPCiObIC!$B$2:$AG$43,MATCH($A74,BPCiObIC!$A$2:$A$43,0),MATCH(G$4,BPCiObIC!$B$1:$AG$1,0)))</f>
        <v>56618325836562.156</v>
      </c>
      <c r="H74" s="20">
        <f t="array" ref="H74">G74*(1+INDEX(BPCiObIC!$B$2:$AG$43,MATCH($A74,BPCiObIC!$A$2:$A$43,0),MATCH(H$4,BPCiObIC!$B$1:$AG$1,0)))</f>
        <v>58859249304431.805</v>
      </c>
      <c r="I74" s="20">
        <f t="array" ref="I74">H74*(1+INDEX(BPCiObIC!$B$2:$AG$43,MATCH($A74,BPCiObIC!$A$2:$A$43,0),MATCH(I$4,BPCiObIC!$B$1:$AG$1,0)))</f>
        <v>61100172772302.047</v>
      </c>
      <c r="J74" s="20">
        <f t="array" ref="J74">I74*(1+INDEX(BPCiObIC!$B$2:$AG$43,MATCH($A74,BPCiObIC!$A$2:$A$43,0),MATCH(J$4,BPCiObIC!$B$1:$AG$1,0)))</f>
        <v>63341096240171.695</v>
      </c>
      <c r="K74" s="20">
        <f t="array" ref="K74">J74*(1+INDEX(BPCiObIC!$B$2:$AG$43,MATCH($A74,BPCiObIC!$A$2:$A$43,0),MATCH(K$4,BPCiObIC!$B$1:$AG$1,0)))</f>
        <v>65582019708041.945</v>
      </c>
      <c r="L74" s="20">
        <f t="array" ref="L74">K74*(1+INDEX(BPCiObIC!$B$2:$AG$43,MATCH($A74,BPCiObIC!$A$2:$A$43,0),MATCH(L$4,BPCiObIC!$B$1:$AG$1,0)))</f>
        <v>67822943175911.594</v>
      </c>
      <c r="M74" s="20">
        <f t="array" ref="M74">L74*(1+INDEX(BPCiObIC!$B$2:$AG$43,MATCH($A74,BPCiObIC!$A$2:$A$43,0),MATCH(M$4,BPCiObIC!$B$1:$AG$1,0)))</f>
        <v>70063866643781.844</v>
      </c>
      <c r="N74" s="20">
        <f t="array" ref="N74">M74*(1+INDEX(BPCiObIC!$B$2:$AG$43,MATCH($A74,BPCiObIC!$A$2:$A$43,0),MATCH(N$4,BPCiObIC!$B$1:$AG$1,0)))</f>
        <v>72304790111652.094</v>
      </c>
      <c r="O74" s="20">
        <f t="array" ref="O74">N74*(1+INDEX(BPCiObIC!$B$2:$AG$43,MATCH($A74,BPCiObIC!$A$2:$A$43,0),MATCH(O$4,BPCiObIC!$B$1:$AG$1,0)))</f>
        <v>74545713579521.75</v>
      </c>
      <c r="P74" s="20">
        <f t="array" ref="P74">O74*(1+INDEX(BPCiObIC!$B$2:$AG$43,MATCH($A74,BPCiObIC!$A$2:$A$43,0),MATCH(P$4,BPCiObIC!$B$1:$AG$1,0)))</f>
        <v>76786637047392</v>
      </c>
      <c r="Q74" s="20">
        <f t="array" ref="Q74">P74*(1+INDEX(BPCiObIC!$B$2:$AG$43,MATCH($A74,BPCiObIC!$A$2:$A$43,0),MATCH(Q$4,BPCiObIC!$B$1:$AG$1,0)))</f>
        <v>79027560515261.656</v>
      </c>
      <c r="R74" s="20">
        <f t="array" ref="R74">Q74*(1+INDEX(BPCiObIC!$B$2:$AG$43,MATCH($A74,BPCiObIC!$A$2:$A$43,0),MATCH(R$4,BPCiObIC!$B$1:$AG$1,0)))</f>
        <v>81268483983131.906</v>
      </c>
      <c r="S74" s="20">
        <f t="array" ref="S74">R74*(1+INDEX(BPCiObIC!$B$2:$AG$43,MATCH($A74,BPCiObIC!$A$2:$A$43,0),MATCH(S$4,BPCiObIC!$B$1:$AG$1,0)))</f>
        <v>83509407451001.563</v>
      </c>
      <c r="T74" s="20">
        <f t="array" ref="T74">S74*(1+INDEX(BPCiObIC!$B$2:$AG$43,MATCH($A74,BPCiObIC!$A$2:$A$43,0),MATCH(T$4,BPCiObIC!$B$1:$AG$1,0)))</f>
        <v>85750330918871.813</v>
      </c>
      <c r="U74" s="20">
        <f t="array" ref="U74">T74*(1+INDEX(BPCiObIC!$B$2:$AG$43,MATCH($A74,BPCiObIC!$A$2:$A$43,0),MATCH(U$4,BPCiObIC!$B$1:$AG$1,0)))</f>
        <v>87991254386741.469</v>
      </c>
      <c r="V74" s="20">
        <f t="array" ref="V74">U74*(1+INDEX(BPCiObIC!$B$2:$AG$43,MATCH($A74,BPCiObIC!$A$2:$A$43,0),MATCH(V$4,BPCiObIC!$B$1:$AG$1,0)))</f>
        <v>90232177854611.719</v>
      </c>
      <c r="W74" s="20">
        <f t="array" ref="W74">V74*(1+INDEX(BPCiObIC!$B$2:$AG$43,MATCH($A74,BPCiObIC!$A$2:$A$43,0),MATCH(W$4,BPCiObIC!$B$1:$AG$1,0)))</f>
        <v>92473101322481.375</v>
      </c>
      <c r="X74" s="20">
        <f t="array" ref="X74">W74*(1+INDEX(BPCiObIC!$B$2:$AG$43,MATCH($A74,BPCiObIC!$A$2:$A$43,0),MATCH(X$4,BPCiObIC!$B$1:$AG$1,0)))</f>
        <v>94714024790351.625</v>
      </c>
      <c r="Y74" s="20">
        <f t="array" ref="Y74">X74*(1+INDEX(BPCiObIC!$B$2:$AG$43,MATCH($A74,BPCiObIC!$A$2:$A$43,0),MATCH(Y$4,BPCiObIC!$B$1:$AG$1,0)))</f>
        <v>96954948258221.281</v>
      </c>
      <c r="Z74" s="20">
        <f t="array" ref="Z74">Y74*(1+INDEX(BPCiObIC!$B$2:$AG$43,MATCH($A74,BPCiObIC!$A$2:$A$43,0),MATCH(Z$4,BPCiObIC!$B$1:$AG$1,0)))</f>
        <v>99195871726091.531</v>
      </c>
      <c r="AA74" s="20">
        <f t="array" ref="AA74">Z74*(1+INDEX(BPCiObIC!$B$2:$AG$43,MATCH($A74,BPCiObIC!$A$2:$A$43,0),MATCH(AA$4,BPCiObIC!$B$1:$AG$1,0)))</f>
        <v>101436795193961.19</v>
      </c>
      <c r="AB74" s="20">
        <f t="array" ref="AB74">AA74*(1+INDEX(BPCiObIC!$B$2:$AG$43,MATCH($A74,BPCiObIC!$A$2:$A$43,0),MATCH(AB$4,BPCiObIC!$B$1:$AG$1,0)))</f>
        <v>103677718661831.44</v>
      </c>
      <c r="AC74" s="20">
        <f t="array" ref="AC74">AB74*(1+INDEX(BPCiObIC!$B$2:$AG$43,MATCH($A74,BPCiObIC!$A$2:$A$43,0),MATCH(AC$4,BPCiObIC!$B$1:$AG$1,0)))</f>
        <v>105918642129701.09</v>
      </c>
      <c r="AD74" s="20">
        <f t="array" ref="AD74">AC74*(1+INDEX(BPCiObIC!$B$2:$AG$43,MATCH($A74,BPCiObIC!$A$2:$A$43,0),MATCH(AD$4,BPCiObIC!$B$1:$AG$1,0)))</f>
        <v>108159565597571.34</v>
      </c>
      <c r="AE74" s="20">
        <f t="array" ref="AE74">AD74*(1+INDEX(BPCiObIC!$B$2:$AG$43,MATCH($A74,BPCiObIC!$A$2:$A$43,0),MATCH(AE$4,BPCiObIC!$B$1:$AG$1,0)))</f>
        <v>110400489065441</v>
      </c>
      <c r="AF74" s="20">
        <f t="array" ref="AF74">AE74*(1+INDEX(BPCiObIC!$B$2:$AG$43,MATCH($A74,BPCiObIC!$A$2:$A$43,0),MATCH(AF$4,BPCiObIC!$B$1:$AG$1,0)))</f>
        <v>112641412533311.23</v>
      </c>
      <c r="AG74" s="20">
        <f t="array" ref="AG74">AF74*(1+INDEX(BPCiObIC!$B$2:$AG$43,MATCH($A74,BPCiObIC!$A$2:$A$43,0),MATCH(AG$4,BPCiObIC!$B$1:$AG$1,0)))</f>
        <v>114882336001181.48</v>
      </c>
      <c r="AH74" s="20">
        <f t="array" ref="AH74">AG74*(1+INDEX(BPCiObIC!$B$2:$AG$43,MATCH($A74,BPCiObIC!$A$2:$A$43,0),MATCH(AH$4,BPCiObIC!$B$1:$AG$1,0)))</f>
        <v>117123259469051.13</v>
      </c>
    </row>
    <row r="75" spans="1:34" ht="15.75" customHeight="1" x14ac:dyDescent="0.35">
      <c r="A75" s="3" t="s">
        <v>125</v>
      </c>
      <c r="B75" s="3" t="s">
        <v>86</v>
      </c>
      <c r="C75" s="3" t="s">
        <v>126</v>
      </c>
      <c r="D75" s="33">
        <f>SUM('Bureau of Stat KBLI'!V24:W24)*$E$1</f>
        <v>36273739414839.602</v>
      </c>
      <c r="E75" s="20">
        <f t="array" ref="E75">D75*(1+INDEX(BPCiObIC!$B$2:$AG$43,MATCH($A75,BPCiObIC!$A$2:$A$43,0),MATCH(E$4,BPCiObIC!$B$1:$AG$1,0)))</f>
        <v>37820256956922.977</v>
      </c>
      <c r="F75" s="20">
        <f t="array" ref="F75">E75*(1+INDEX(BPCiObIC!$B$2:$AG$43,MATCH($A75,BPCiObIC!$A$2:$A$43,0),MATCH(F$4,BPCiObIC!$B$1:$AG$1,0)))</f>
        <v>39366774499006.844</v>
      </c>
      <c r="G75" s="20">
        <f t="array" ref="G75">F75*(1+INDEX(BPCiObIC!$B$2:$AG$43,MATCH($A75,BPCiObIC!$A$2:$A$43,0),MATCH(G$4,BPCiObIC!$B$1:$AG$1,0)))</f>
        <v>40913292041090.211</v>
      </c>
      <c r="H75" s="20">
        <f t="array" ref="H75">G75*(1+INDEX(BPCiObIC!$B$2:$AG$43,MATCH($A75,BPCiObIC!$A$2:$A$43,0),MATCH(H$4,BPCiObIC!$B$1:$AG$1,0)))</f>
        <v>42459809583173.586</v>
      </c>
      <c r="I75" s="20">
        <f t="array" ref="I75">H75*(1+INDEX(BPCiObIC!$B$2:$AG$43,MATCH($A75,BPCiObIC!$A$2:$A$43,0),MATCH(I$4,BPCiObIC!$B$1:$AG$1,0)))</f>
        <v>44006327125256.953</v>
      </c>
      <c r="J75" s="20">
        <f t="array" ref="J75">I75*(1+INDEX(BPCiObIC!$B$2:$AG$43,MATCH($A75,BPCiObIC!$A$2:$A$43,0),MATCH(J$4,BPCiObIC!$B$1:$AG$1,0)))</f>
        <v>45552844667340.32</v>
      </c>
      <c r="K75" s="20">
        <f t="array" ref="K75">J75*(1+INDEX(BPCiObIC!$B$2:$AG$43,MATCH($A75,BPCiObIC!$A$2:$A$43,0),MATCH(K$4,BPCiObIC!$B$1:$AG$1,0)))</f>
        <v>47099362209423.688</v>
      </c>
      <c r="L75" s="20">
        <f t="array" ref="L75">K75*(1+INDEX(BPCiObIC!$B$2:$AG$43,MATCH($A75,BPCiObIC!$A$2:$A$43,0),MATCH(L$4,BPCiObIC!$B$1:$AG$1,0)))</f>
        <v>48645879751507.563</v>
      </c>
      <c r="M75" s="20">
        <f t="array" ref="M75">L75*(1+INDEX(BPCiObIC!$B$2:$AG$43,MATCH($A75,BPCiObIC!$A$2:$A$43,0),MATCH(M$4,BPCiObIC!$B$1:$AG$1,0)))</f>
        <v>50192397293590.93</v>
      </c>
      <c r="N75" s="20">
        <f t="array" ref="N75">M75*(1+INDEX(BPCiObIC!$B$2:$AG$43,MATCH($A75,BPCiObIC!$A$2:$A$43,0),MATCH(N$4,BPCiObIC!$B$1:$AG$1,0)))</f>
        <v>51738914835674.297</v>
      </c>
      <c r="O75" s="20">
        <f t="array" ref="O75">N75*(1+INDEX(BPCiObIC!$B$2:$AG$43,MATCH($A75,BPCiObIC!$A$2:$A$43,0),MATCH(O$4,BPCiObIC!$B$1:$AG$1,0)))</f>
        <v>53285432377757.664</v>
      </c>
      <c r="P75" s="20">
        <f t="array" ref="P75">O75*(1+INDEX(BPCiObIC!$B$2:$AG$43,MATCH($A75,BPCiObIC!$A$2:$A$43,0),MATCH(P$4,BPCiObIC!$B$1:$AG$1,0)))</f>
        <v>54831949919841.039</v>
      </c>
      <c r="Q75" s="20">
        <f t="array" ref="Q75">P75*(1+INDEX(BPCiObIC!$B$2:$AG$43,MATCH($A75,BPCiObIC!$A$2:$A$43,0),MATCH(Q$4,BPCiObIC!$B$1:$AG$1,0)))</f>
        <v>56378467461924.414</v>
      </c>
      <c r="R75" s="20">
        <f t="array" ref="R75">Q75*(1+INDEX(BPCiObIC!$B$2:$AG$43,MATCH($A75,BPCiObIC!$A$2:$A$43,0),MATCH(R$4,BPCiObIC!$B$1:$AG$1,0)))</f>
        <v>57924985004008.281</v>
      </c>
      <c r="S75" s="20">
        <f t="array" ref="S75">R75*(1+INDEX(BPCiObIC!$B$2:$AG$43,MATCH($A75,BPCiObIC!$A$2:$A$43,0),MATCH(S$4,BPCiObIC!$B$1:$AG$1,0)))</f>
        <v>59471502546091.648</v>
      </c>
      <c r="T75" s="20">
        <f t="array" ref="T75">S75*(1+INDEX(BPCiObIC!$B$2:$AG$43,MATCH($A75,BPCiObIC!$A$2:$A$43,0),MATCH(T$4,BPCiObIC!$B$1:$AG$1,0)))</f>
        <v>61018020088175.016</v>
      </c>
      <c r="U75" s="20">
        <f t="array" ref="U75">T75*(1+INDEX(BPCiObIC!$B$2:$AG$43,MATCH($A75,BPCiObIC!$A$2:$A$43,0),MATCH(U$4,BPCiObIC!$B$1:$AG$1,0)))</f>
        <v>62564537630258.383</v>
      </c>
      <c r="V75" s="20">
        <f t="array" ref="V75">U75*(1+INDEX(BPCiObIC!$B$2:$AG$43,MATCH($A75,BPCiObIC!$A$2:$A$43,0),MATCH(V$4,BPCiObIC!$B$1:$AG$1,0)))</f>
        <v>64111055172341.75</v>
      </c>
      <c r="W75" s="20">
        <f t="array" ref="W75">V75*(1+INDEX(BPCiObIC!$B$2:$AG$43,MATCH($A75,BPCiObIC!$A$2:$A$43,0),MATCH(W$4,BPCiObIC!$B$1:$AG$1,0)))</f>
        <v>65657572714425.125</v>
      </c>
      <c r="X75" s="20">
        <f t="array" ref="X75">W75*(1+INDEX(BPCiObIC!$B$2:$AG$43,MATCH($A75,BPCiObIC!$A$2:$A$43,0),MATCH(X$4,BPCiObIC!$B$1:$AG$1,0)))</f>
        <v>67204090256508.992</v>
      </c>
      <c r="Y75" s="20">
        <f t="array" ref="Y75">X75*(1+INDEX(BPCiObIC!$B$2:$AG$43,MATCH($A75,BPCiObIC!$A$2:$A$43,0),MATCH(Y$4,BPCiObIC!$B$1:$AG$1,0)))</f>
        <v>68750607798592.359</v>
      </c>
      <c r="Z75" s="20">
        <f t="array" ref="Z75">Y75*(1+INDEX(BPCiObIC!$B$2:$AG$43,MATCH($A75,BPCiObIC!$A$2:$A$43,0),MATCH(Z$4,BPCiObIC!$B$1:$AG$1,0)))</f>
        <v>70297125340675.727</v>
      </c>
      <c r="AA75" s="20">
        <f t="array" ref="AA75">Z75*(1+INDEX(BPCiObIC!$B$2:$AG$43,MATCH($A75,BPCiObIC!$A$2:$A$43,0),MATCH(AA$4,BPCiObIC!$B$1:$AG$1,0)))</f>
        <v>71843642882759.109</v>
      </c>
      <c r="AB75" s="20">
        <f t="array" ref="AB75">AA75*(1+INDEX(BPCiObIC!$B$2:$AG$43,MATCH($A75,BPCiObIC!$A$2:$A$43,0),MATCH(AB$4,BPCiObIC!$B$1:$AG$1,0)))</f>
        <v>73390160424842.484</v>
      </c>
      <c r="AC75" s="20">
        <f t="array" ref="AC75">AB75*(1+INDEX(BPCiObIC!$B$2:$AG$43,MATCH($A75,BPCiObIC!$A$2:$A$43,0),MATCH(AC$4,BPCiObIC!$B$1:$AG$1,0)))</f>
        <v>74936677966925.859</v>
      </c>
      <c r="AD75" s="20">
        <f t="array" ref="AD75">AC75*(1+INDEX(BPCiObIC!$B$2:$AG$43,MATCH($A75,BPCiObIC!$A$2:$A$43,0),MATCH(AD$4,BPCiObIC!$B$1:$AG$1,0)))</f>
        <v>76483195509009.734</v>
      </c>
      <c r="AE75" s="20">
        <f t="array" ref="AE75">AD75*(1+INDEX(BPCiObIC!$B$2:$AG$43,MATCH($A75,BPCiObIC!$A$2:$A$43,0),MATCH(AE$4,BPCiObIC!$B$1:$AG$1,0)))</f>
        <v>78029713051093.109</v>
      </c>
      <c r="AF75" s="20">
        <f t="array" ref="AF75">AE75*(1+INDEX(BPCiObIC!$B$2:$AG$43,MATCH($A75,BPCiObIC!$A$2:$A$43,0),MATCH(AF$4,BPCiObIC!$B$1:$AG$1,0)))</f>
        <v>79576230593176.469</v>
      </c>
      <c r="AG75" s="20">
        <f t="array" ref="AG75">AF75*(1+INDEX(BPCiObIC!$B$2:$AG$43,MATCH($A75,BPCiObIC!$A$2:$A$43,0),MATCH(AG$4,BPCiObIC!$B$1:$AG$1,0)))</f>
        <v>81122748135259.844</v>
      </c>
      <c r="AH75" s="20">
        <f t="array" ref="AH75">AG75*(1+INDEX(BPCiObIC!$B$2:$AG$43,MATCH($A75,BPCiObIC!$A$2:$A$43,0),MATCH(AH$4,BPCiObIC!$B$1:$AG$1,0)))</f>
        <v>82669265677343.219</v>
      </c>
    </row>
    <row r="76" spans="1:34" ht="15.75" customHeight="1" x14ac:dyDescent="0.35">
      <c r="A76" s="3" t="s">
        <v>127</v>
      </c>
      <c r="B76" s="3" t="s">
        <v>86</v>
      </c>
      <c r="C76" s="3" t="s">
        <v>128</v>
      </c>
      <c r="D76" s="33">
        <f>SUM('Bureau of Stat KBLI'!V25:W26)*$E$1</f>
        <v>3422177636826.0005</v>
      </c>
      <c r="E76" s="20">
        <f t="array" ref="E76">D76*(1+INDEX(BPCiObIC!$B$2:$AG$43,MATCH($A76,BPCiObIC!$A$2:$A$43,0),MATCH(E$4,BPCiObIC!$B$1:$AG$1,0)))</f>
        <v>3578326381291.1943</v>
      </c>
      <c r="F76" s="20">
        <f t="array" ref="F76">E76*(1+INDEX(BPCiObIC!$B$2:$AG$43,MATCH($A76,BPCiObIC!$A$2:$A$43,0),MATCH(F$4,BPCiObIC!$B$1:$AG$1,0)))</f>
        <v>3734475125756.4434</v>
      </c>
      <c r="G76" s="20">
        <f t="array" ref="G76">F76*(1+INDEX(BPCiObIC!$B$2:$AG$43,MATCH($A76,BPCiObIC!$A$2:$A$43,0),MATCH(G$4,BPCiObIC!$B$1:$AG$1,0)))</f>
        <v>3890623870221.6372</v>
      </c>
      <c r="H76" s="20">
        <f t="array" ref="H76">G76*(1+INDEX(BPCiObIC!$B$2:$AG$43,MATCH($A76,BPCiObIC!$A$2:$A$43,0),MATCH(H$4,BPCiObIC!$B$1:$AG$1,0)))</f>
        <v>4046772614686.8311</v>
      </c>
      <c r="I76" s="20">
        <f t="array" ref="I76">H76*(1+INDEX(BPCiObIC!$B$2:$AG$43,MATCH($A76,BPCiObIC!$A$2:$A$43,0),MATCH(I$4,BPCiObIC!$B$1:$AG$1,0)))</f>
        <v>4202921359152.0806</v>
      </c>
      <c r="J76" s="20">
        <f t="array" ref="J76">I76*(1+INDEX(BPCiObIC!$B$2:$AG$43,MATCH($A76,BPCiObIC!$A$2:$A$43,0),MATCH(J$4,BPCiObIC!$B$1:$AG$1,0)))</f>
        <v>4359070103617.2749</v>
      </c>
      <c r="K76" s="20">
        <f t="array" ref="K76">J76*(1+INDEX(BPCiObIC!$B$2:$AG$43,MATCH($A76,BPCiObIC!$A$2:$A$43,0),MATCH(K$4,BPCiObIC!$B$1:$AG$1,0)))</f>
        <v>4515218848082.5244</v>
      </c>
      <c r="L76" s="20">
        <f t="array" ref="L76">K76*(1+INDEX(BPCiObIC!$B$2:$AG$43,MATCH($A76,BPCiObIC!$A$2:$A$43,0),MATCH(L$4,BPCiObIC!$B$1:$AG$1,0)))</f>
        <v>4671367592547.7188</v>
      </c>
      <c r="M76" s="20">
        <f t="array" ref="M76">L76*(1+INDEX(BPCiObIC!$B$2:$AG$43,MATCH($A76,BPCiObIC!$A$2:$A$43,0),MATCH(M$4,BPCiObIC!$B$1:$AG$1,0)))</f>
        <v>4827516337012.9121</v>
      </c>
      <c r="N76" s="20">
        <f t="array" ref="N76">M76*(1+INDEX(BPCiObIC!$B$2:$AG$43,MATCH($A76,BPCiObIC!$A$2:$A$43,0),MATCH(N$4,BPCiObIC!$B$1:$AG$1,0)))</f>
        <v>4983665081478.1621</v>
      </c>
      <c r="O76" s="20">
        <f t="array" ref="O76">N76*(1+INDEX(BPCiObIC!$B$2:$AG$43,MATCH($A76,BPCiObIC!$A$2:$A$43,0),MATCH(O$4,BPCiObIC!$B$1:$AG$1,0)))</f>
        <v>5139813825943.3564</v>
      </c>
      <c r="P76" s="20">
        <f t="array" ref="P76">O76*(1+INDEX(BPCiObIC!$B$2:$AG$43,MATCH($A76,BPCiObIC!$A$2:$A$43,0),MATCH(P$4,BPCiObIC!$B$1:$AG$1,0)))</f>
        <v>5295962570408.5508</v>
      </c>
      <c r="Q76" s="20">
        <f t="array" ref="Q76">P76*(1+INDEX(BPCiObIC!$B$2:$AG$43,MATCH($A76,BPCiObIC!$A$2:$A$43,0),MATCH(Q$4,BPCiObIC!$B$1:$AG$1,0)))</f>
        <v>5452111314873.7998</v>
      </c>
      <c r="R76" s="20">
        <f t="array" ref="R76">Q76*(1+INDEX(BPCiObIC!$B$2:$AG$43,MATCH($A76,BPCiObIC!$A$2:$A$43,0),MATCH(R$4,BPCiObIC!$B$1:$AG$1,0)))</f>
        <v>5608260059338.9941</v>
      </c>
      <c r="S76" s="20">
        <f t="array" ref="S76">R76*(1+INDEX(BPCiObIC!$B$2:$AG$43,MATCH($A76,BPCiObIC!$A$2:$A$43,0),MATCH(S$4,BPCiObIC!$B$1:$AG$1,0)))</f>
        <v>5764408803804.1875</v>
      </c>
      <c r="T76" s="20">
        <f t="array" ref="T76">S76*(1+INDEX(BPCiObIC!$B$2:$AG$43,MATCH($A76,BPCiObIC!$A$2:$A$43,0),MATCH(T$4,BPCiObIC!$B$1:$AG$1,0)))</f>
        <v>5920557548269.4365</v>
      </c>
      <c r="U76" s="20">
        <f t="array" ref="U76">T76*(1+INDEX(BPCiObIC!$B$2:$AG$43,MATCH($A76,BPCiObIC!$A$2:$A$43,0),MATCH(U$4,BPCiObIC!$B$1:$AG$1,0)))</f>
        <v>6076706292734.6309</v>
      </c>
      <c r="V76" s="20">
        <f t="array" ref="V76">U76*(1+INDEX(BPCiObIC!$B$2:$AG$43,MATCH($A76,BPCiObIC!$A$2:$A$43,0),MATCH(V$4,BPCiObIC!$B$1:$AG$1,0)))</f>
        <v>6232855037199.8242</v>
      </c>
      <c r="W76" s="20">
        <f t="array" ref="W76">V76*(1+INDEX(BPCiObIC!$B$2:$AG$43,MATCH($A76,BPCiObIC!$A$2:$A$43,0),MATCH(W$4,BPCiObIC!$B$1:$AG$1,0)))</f>
        <v>6389003781665.0732</v>
      </c>
      <c r="X76" s="20">
        <f t="array" ref="X76">W76*(1+INDEX(BPCiObIC!$B$2:$AG$43,MATCH($A76,BPCiObIC!$A$2:$A$43,0),MATCH(X$4,BPCiObIC!$B$1:$AG$1,0)))</f>
        <v>6545152526130.2676</v>
      </c>
      <c r="Y76" s="20">
        <f t="array" ref="Y76">X76*(1+INDEX(BPCiObIC!$B$2:$AG$43,MATCH($A76,BPCiObIC!$A$2:$A$43,0),MATCH(Y$4,BPCiObIC!$B$1:$AG$1,0)))</f>
        <v>6701301270595.5176</v>
      </c>
      <c r="Z76" s="20">
        <f t="array" ref="Z76">Y76*(1+INDEX(BPCiObIC!$B$2:$AG$43,MATCH($A76,BPCiObIC!$A$2:$A$43,0),MATCH(Z$4,BPCiObIC!$B$1:$AG$1,0)))</f>
        <v>6857450015060.7119</v>
      </c>
      <c r="AA76" s="20">
        <f t="array" ref="AA76">Z76*(1+INDEX(BPCiObIC!$B$2:$AG$43,MATCH($A76,BPCiObIC!$A$2:$A$43,0),MATCH(AA$4,BPCiObIC!$B$1:$AG$1,0)))</f>
        <v>7013598759525.9063</v>
      </c>
      <c r="AB76" s="20">
        <f t="array" ref="AB76">AA76*(1+INDEX(BPCiObIC!$B$2:$AG$43,MATCH($A76,BPCiObIC!$A$2:$A$43,0),MATCH(AB$4,BPCiObIC!$B$1:$AG$1,0)))</f>
        <v>7169747503991.1553</v>
      </c>
      <c r="AC76" s="20">
        <f t="array" ref="AC76">AB76*(1+INDEX(BPCiObIC!$B$2:$AG$43,MATCH($A76,BPCiObIC!$A$2:$A$43,0),MATCH(AC$4,BPCiObIC!$B$1:$AG$1,0)))</f>
        <v>7325896248456.3486</v>
      </c>
      <c r="AD76" s="20">
        <f t="array" ref="AD76">AC76*(1+INDEX(BPCiObIC!$B$2:$AG$43,MATCH($A76,BPCiObIC!$A$2:$A$43,0),MATCH(AD$4,BPCiObIC!$B$1:$AG$1,0)))</f>
        <v>7482044992921.542</v>
      </c>
      <c r="AE76" s="20">
        <f t="array" ref="AE76">AD76*(1+INDEX(BPCiObIC!$B$2:$AG$43,MATCH($A76,BPCiObIC!$A$2:$A$43,0),MATCH(AE$4,BPCiObIC!$B$1:$AG$1,0)))</f>
        <v>7638193737386.791</v>
      </c>
      <c r="AF76" s="20">
        <f t="array" ref="AF76">AE76*(1+INDEX(BPCiObIC!$B$2:$AG$43,MATCH($A76,BPCiObIC!$A$2:$A$43,0),MATCH(AF$4,BPCiObIC!$B$1:$AG$1,0)))</f>
        <v>7794342481851.9854</v>
      </c>
      <c r="AG76" s="20">
        <f t="array" ref="AG76">AF76*(1+INDEX(BPCiObIC!$B$2:$AG$43,MATCH($A76,BPCiObIC!$A$2:$A$43,0),MATCH(AG$4,BPCiObIC!$B$1:$AG$1,0)))</f>
        <v>7950491226317.1797</v>
      </c>
      <c r="AH76" s="20">
        <f t="array" ref="AH76">AG76*(1+INDEX(BPCiObIC!$B$2:$AG$43,MATCH($A76,BPCiObIC!$A$2:$A$43,0),MATCH(AH$4,BPCiObIC!$B$1:$AG$1,0)))</f>
        <v>8106639970782.4287</v>
      </c>
    </row>
    <row r="77" spans="1:34" ht="15.75" customHeight="1" x14ac:dyDescent="0.35">
      <c r="A77" s="3" t="s">
        <v>129</v>
      </c>
      <c r="B77" s="3" t="s">
        <v>86</v>
      </c>
      <c r="C77" s="3" t="s">
        <v>81</v>
      </c>
      <c r="D77" s="33">
        <f>SUM(SUMIFS('BIFUBC Output_energy'!G:G,'BIFUBC Output_energy'!A:A,B77,'BIFUBC Output_energy'!B:B,C77),SUMIFS('BIFUBC Output_nonenergy'!E:E,'BIFUBC Output_nonenergy'!A:A,B77,'BIFUBC Output_nonenergy'!B:B,C77))</f>
        <v>55402438144000</v>
      </c>
      <c r="E77" s="20">
        <f t="array" ref="E77">D77*(1+INDEX(BPCiObIC!$B$2:$AG$43,MATCH($A77,BPCiObIC!$A$2:$A$43,0),MATCH(E$4,BPCiObIC!$B$1:$AG$1,0)))</f>
        <v>57877437991204.922</v>
      </c>
      <c r="F77" s="20">
        <f t="array" ref="F77">E77*(1+INDEX(BPCiObIC!$B$2:$AG$43,MATCH($A77,BPCiObIC!$A$2:$A$43,0),MATCH(F$4,BPCiObIC!$B$1:$AG$1,0)))</f>
        <v>60352437838409.844</v>
      </c>
      <c r="G77" s="20">
        <f t="array" ref="G77">F77*(1+INDEX(BPCiObIC!$B$2:$AG$43,MATCH($A77,BPCiObIC!$A$2:$A$43,0),MATCH(G$4,BPCiObIC!$B$1:$AG$1,0)))</f>
        <v>62827437685614.758</v>
      </c>
      <c r="H77" s="20">
        <f t="array" ref="H77">G77*(1+INDEX(BPCiObIC!$B$2:$AG$43,MATCH($A77,BPCiObIC!$A$2:$A$43,0),MATCH(H$4,BPCiObIC!$B$1:$AG$1,0)))</f>
        <v>65302437532819.68</v>
      </c>
      <c r="I77" s="20">
        <f t="array" ref="I77">H77*(1+INDEX(BPCiObIC!$B$2:$AG$43,MATCH($A77,BPCiObIC!$A$2:$A$43,0),MATCH(I$4,BPCiObIC!$B$1:$AG$1,0)))</f>
        <v>67777437380024.602</v>
      </c>
      <c r="J77" s="20">
        <f t="array" ref="J77">I77*(1+INDEX(BPCiObIC!$B$2:$AG$43,MATCH($A77,BPCiObIC!$A$2:$A$43,0),MATCH(J$4,BPCiObIC!$B$1:$AG$1,0)))</f>
        <v>70252437227229.516</v>
      </c>
      <c r="K77" s="20">
        <f t="array" ref="K77">J77*(1+INDEX(BPCiObIC!$B$2:$AG$43,MATCH($A77,BPCiObIC!$A$2:$A$43,0),MATCH(K$4,BPCiObIC!$B$1:$AG$1,0)))</f>
        <v>72727437074434.438</v>
      </c>
      <c r="L77" s="20">
        <f t="array" ref="L77">K77*(1+INDEX(BPCiObIC!$B$2:$AG$43,MATCH($A77,BPCiObIC!$A$2:$A$43,0),MATCH(L$4,BPCiObIC!$B$1:$AG$1,0)))</f>
        <v>75202436921638.391</v>
      </c>
      <c r="M77" s="20">
        <f t="array" ref="M77">L77*(1+INDEX(BPCiObIC!$B$2:$AG$43,MATCH($A77,BPCiObIC!$A$2:$A$43,0),MATCH(M$4,BPCiObIC!$B$1:$AG$1,0)))</f>
        <v>77677436768843.313</v>
      </c>
      <c r="N77" s="20">
        <f t="array" ref="N77">M77*(1+INDEX(BPCiObIC!$B$2:$AG$43,MATCH($A77,BPCiObIC!$A$2:$A$43,0),MATCH(N$4,BPCiObIC!$B$1:$AG$1,0)))</f>
        <v>80152436616048.234</v>
      </c>
      <c r="O77" s="20">
        <f t="array" ref="O77">N77*(1+INDEX(BPCiObIC!$B$2:$AG$43,MATCH($A77,BPCiObIC!$A$2:$A$43,0),MATCH(O$4,BPCiObIC!$B$1:$AG$1,0)))</f>
        <v>82627436463253.156</v>
      </c>
      <c r="P77" s="20">
        <f t="array" ref="P77">O77*(1+INDEX(BPCiObIC!$B$2:$AG$43,MATCH($A77,BPCiObIC!$A$2:$A$43,0),MATCH(P$4,BPCiObIC!$B$1:$AG$1,0)))</f>
        <v>85102436310458.078</v>
      </c>
      <c r="Q77" s="20">
        <f t="array" ref="Q77">P77*(1+INDEX(BPCiObIC!$B$2:$AG$43,MATCH($A77,BPCiObIC!$A$2:$A$43,0),MATCH(Q$4,BPCiObIC!$B$1:$AG$1,0)))</f>
        <v>87577436157663</v>
      </c>
      <c r="R77" s="20">
        <f t="array" ref="R77">Q77*(1+INDEX(BPCiObIC!$B$2:$AG$43,MATCH($A77,BPCiObIC!$A$2:$A$43,0),MATCH(R$4,BPCiObIC!$B$1:$AG$1,0)))</f>
        <v>90052436004867.922</v>
      </c>
      <c r="S77" s="20">
        <f t="array" ref="S77">R77*(1+INDEX(BPCiObIC!$B$2:$AG$43,MATCH($A77,BPCiObIC!$A$2:$A$43,0),MATCH(S$4,BPCiObIC!$B$1:$AG$1,0)))</f>
        <v>92527435852072.828</v>
      </c>
      <c r="T77" s="20">
        <f t="array" ref="T77">S77*(1+INDEX(BPCiObIC!$B$2:$AG$43,MATCH($A77,BPCiObIC!$A$2:$A$43,0),MATCH(T$4,BPCiObIC!$B$1:$AG$1,0)))</f>
        <v>95002435699276.766</v>
      </c>
      <c r="U77" s="20">
        <f t="array" ref="U77">T77*(1+INDEX(BPCiObIC!$B$2:$AG$43,MATCH($A77,BPCiObIC!$A$2:$A$43,0),MATCH(U$4,BPCiObIC!$B$1:$AG$1,0)))</f>
        <v>97477435546481.688</v>
      </c>
      <c r="V77" s="20">
        <f t="array" ref="V77">U77*(1+INDEX(BPCiObIC!$B$2:$AG$43,MATCH($A77,BPCiObIC!$A$2:$A$43,0),MATCH(V$4,BPCiObIC!$B$1:$AG$1,0)))</f>
        <v>99952435393686.609</v>
      </c>
      <c r="W77" s="20">
        <f t="array" ref="W77">V77*(1+INDEX(BPCiObIC!$B$2:$AG$43,MATCH($A77,BPCiObIC!$A$2:$A$43,0),MATCH(W$4,BPCiObIC!$B$1:$AG$1,0)))</f>
        <v>102427435240891.53</v>
      </c>
      <c r="X77" s="20">
        <f t="array" ref="X77">W77*(1+INDEX(BPCiObIC!$B$2:$AG$43,MATCH($A77,BPCiObIC!$A$2:$A$43,0),MATCH(X$4,BPCiObIC!$B$1:$AG$1,0)))</f>
        <v>104902435088096.44</v>
      </c>
      <c r="Y77" s="20">
        <f t="array" ref="Y77">X77*(1+INDEX(BPCiObIC!$B$2:$AG$43,MATCH($A77,BPCiObIC!$A$2:$A$43,0),MATCH(Y$4,BPCiObIC!$B$1:$AG$1,0)))</f>
        <v>107377434935301.36</v>
      </c>
      <c r="Z77" s="20">
        <f t="array" ref="Z77">Y77*(1+INDEX(BPCiObIC!$B$2:$AG$43,MATCH($A77,BPCiObIC!$A$2:$A$43,0),MATCH(Z$4,BPCiObIC!$B$1:$AG$1,0)))</f>
        <v>109852434782506.28</v>
      </c>
      <c r="AA77" s="20">
        <f t="array" ref="AA77">Z77*(1+INDEX(BPCiObIC!$B$2:$AG$43,MATCH($A77,BPCiObIC!$A$2:$A$43,0),MATCH(AA$4,BPCiObIC!$B$1:$AG$1,0)))</f>
        <v>112327434629711.2</v>
      </c>
      <c r="AB77" s="20">
        <f t="array" ref="AB77">AA77*(1+INDEX(BPCiObIC!$B$2:$AG$43,MATCH($A77,BPCiObIC!$A$2:$A$43,0),MATCH(AB$4,BPCiObIC!$B$1:$AG$1,0)))</f>
        <v>114802434476915.14</v>
      </c>
      <c r="AC77" s="20">
        <f t="array" ref="AC77">AB77*(1+INDEX(BPCiObIC!$B$2:$AG$43,MATCH($A77,BPCiObIC!$A$2:$A$43,0),MATCH(AC$4,BPCiObIC!$B$1:$AG$1,0)))</f>
        <v>117277434324120.06</v>
      </c>
      <c r="AD77" s="20">
        <f t="array" ref="AD77">AC77*(1+INDEX(BPCiObIC!$B$2:$AG$43,MATCH($A77,BPCiObIC!$A$2:$A$43,0),MATCH(AD$4,BPCiObIC!$B$1:$AG$1,0)))</f>
        <v>119752434171324.97</v>
      </c>
      <c r="AE77" s="20">
        <f t="array" ref="AE77">AD77*(1+INDEX(BPCiObIC!$B$2:$AG$43,MATCH($A77,BPCiObIC!$A$2:$A$43,0),MATCH(AE$4,BPCiObIC!$B$1:$AG$1,0)))</f>
        <v>122227434018529.88</v>
      </c>
      <c r="AF77" s="20">
        <f t="array" ref="AF77">AE77*(1+INDEX(BPCiObIC!$B$2:$AG$43,MATCH($A77,BPCiObIC!$A$2:$A$43,0),MATCH(AF$4,BPCiObIC!$B$1:$AG$1,0)))</f>
        <v>124702433865734.8</v>
      </c>
      <c r="AG77" s="20">
        <f t="array" ref="AG77">AF77*(1+INDEX(BPCiObIC!$B$2:$AG$43,MATCH($A77,BPCiObIC!$A$2:$A$43,0),MATCH(AG$4,BPCiObIC!$B$1:$AG$1,0)))</f>
        <v>127177433712939.72</v>
      </c>
      <c r="AH77" s="20">
        <f t="array" ref="AH77">AG77*(1+INDEX(BPCiObIC!$B$2:$AG$43,MATCH($A77,BPCiObIC!$A$2:$A$43,0),MATCH(AH$4,BPCiObIC!$B$1:$AG$1,0)))</f>
        <v>129652433560144.63</v>
      </c>
    </row>
    <row r="78" spans="1:34" ht="15.75" customHeight="1" x14ac:dyDescent="0.35">
      <c r="A78" s="3" t="s">
        <v>130</v>
      </c>
      <c r="B78" s="3" t="s">
        <v>86</v>
      </c>
      <c r="C78" s="3" t="s">
        <v>131</v>
      </c>
      <c r="D78" s="33">
        <f>'China BIFUbC'!C75*('Population comparison'!$B$2/'Population comparison'!$B$3)</f>
        <v>7872997728298.1328</v>
      </c>
      <c r="E78" s="20">
        <f t="array" ref="E78">D78*(1+INDEX(BPCiObIC!$B$2:$AG$43,MATCH($A78,BPCiObIC!$A$2:$A$43,0),MATCH(E$4,BPCiObIC!$B$1:$AG$1,0)))</f>
        <v>8219992651323.9189</v>
      </c>
      <c r="F78" s="20">
        <f t="array" ref="F78">E78*(1+INDEX(BPCiObIC!$B$2:$AG$43,MATCH($A78,BPCiObIC!$A$2:$A$43,0),MATCH(F$4,BPCiObIC!$B$1:$AG$1,0)))</f>
        <v>8566987574349.8379</v>
      </c>
      <c r="G78" s="20">
        <f t="array" ref="G78">F78*(1+INDEX(BPCiObIC!$B$2:$AG$43,MATCH($A78,BPCiObIC!$A$2:$A$43,0),MATCH(G$4,BPCiObIC!$B$1:$AG$1,0)))</f>
        <v>8913982497375.7578</v>
      </c>
      <c r="H78" s="20">
        <f t="array" ref="H78">G78*(1+INDEX(BPCiObIC!$B$2:$AG$43,MATCH($A78,BPCiObIC!$A$2:$A$43,0),MATCH(H$4,BPCiObIC!$B$1:$AG$1,0)))</f>
        <v>9260977420401.5449</v>
      </c>
      <c r="I78" s="20">
        <f t="array" ref="I78">H78*(1+INDEX(BPCiObIC!$B$2:$AG$43,MATCH($A78,BPCiObIC!$A$2:$A$43,0),MATCH(I$4,BPCiObIC!$B$1:$AG$1,0)))</f>
        <v>9607972343427.4648</v>
      </c>
      <c r="J78" s="20">
        <f t="array" ref="J78">I78*(1+INDEX(BPCiObIC!$B$2:$AG$43,MATCH($A78,BPCiObIC!$A$2:$A$43,0),MATCH(J$4,BPCiObIC!$B$1:$AG$1,0)))</f>
        <v>9954967266453.3848</v>
      </c>
      <c r="K78" s="20">
        <f t="array" ref="K78">J78*(1+INDEX(BPCiObIC!$B$2:$AG$43,MATCH($A78,BPCiObIC!$A$2:$A$43,0),MATCH(K$4,BPCiObIC!$B$1:$AG$1,0)))</f>
        <v>10301962189479.305</v>
      </c>
      <c r="L78" s="20">
        <f t="array" ref="L78">K78*(1+INDEX(BPCiObIC!$B$2:$AG$43,MATCH($A78,BPCiObIC!$A$2:$A$43,0),MATCH(L$4,BPCiObIC!$B$1:$AG$1,0)))</f>
        <v>10648957112505.092</v>
      </c>
      <c r="M78" s="20">
        <f t="array" ref="M78">L78*(1+INDEX(BPCiObIC!$B$2:$AG$43,MATCH($A78,BPCiObIC!$A$2:$A$43,0),MATCH(M$4,BPCiObIC!$B$1:$AG$1,0)))</f>
        <v>10995952035531.012</v>
      </c>
      <c r="N78" s="20">
        <f t="array" ref="N78">M78*(1+INDEX(BPCiObIC!$B$2:$AG$43,MATCH($A78,BPCiObIC!$A$2:$A$43,0),MATCH(N$4,BPCiObIC!$B$1:$AG$1,0)))</f>
        <v>11342946958556.93</v>
      </c>
      <c r="O78" s="20">
        <f t="array" ref="O78">N78*(1+INDEX(BPCiObIC!$B$2:$AG$43,MATCH($A78,BPCiObIC!$A$2:$A$43,0),MATCH(O$4,BPCiObIC!$B$1:$AG$1,0)))</f>
        <v>11689941881582.85</v>
      </c>
      <c r="P78" s="20">
        <f t="array" ref="P78">O78*(1+INDEX(BPCiObIC!$B$2:$AG$43,MATCH($A78,BPCiObIC!$A$2:$A$43,0),MATCH(P$4,BPCiObIC!$B$1:$AG$1,0)))</f>
        <v>12036936804608.637</v>
      </c>
      <c r="Q78" s="20">
        <f t="array" ref="Q78">P78*(1+INDEX(BPCiObIC!$B$2:$AG$43,MATCH($A78,BPCiObIC!$A$2:$A$43,0),MATCH(Q$4,BPCiObIC!$B$1:$AG$1,0)))</f>
        <v>12383931727634.557</v>
      </c>
      <c r="R78" s="20">
        <f t="array" ref="R78">Q78*(1+INDEX(BPCiObIC!$B$2:$AG$43,MATCH($A78,BPCiObIC!$A$2:$A$43,0),MATCH(R$4,BPCiObIC!$B$1:$AG$1,0)))</f>
        <v>12730926650660.475</v>
      </c>
      <c r="S78" s="20">
        <f t="array" ref="S78">R78*(1+INDEX(BPCiObIC!$B$2:$AG$43,MATCH($A78,BPCiObIC!$A$2:$A$43,0),MATCH(S$4,BPCiObIC!$B$1:$AG$1,0)))</f>
        <v>13077921573686.264</v>
      </c>
      <c r="T78" s="20">
        <f t="array" ref="T78">S78*(1+INDEX(BPCiObIC!$B$2:$AG$43,MATCH($A78,BPCiObIC!$A$2:$A$43,0),MATCH(T$4,BPCiObIC!$B$1:$AG$1,0)))</f>
        <v>13424916496712.184</v>
      </c>
      <c r="U78" s="20">
        <f t="array" ref="U78">T78*(1+INDEX(BPCiObIC!$B$2:$AG$43,MATCH($A78,BPCiObIC!$A$2:$A$43,0),MATCH(U$4,BPCiObIC!$B$1:$AG$1,0)))</f>
        <v>13771911419738.102</v>
      </c>
      <c r="V78" s="20">
        <f t="array" ref="V78">U78*(1+INDEX(BPCiObIC!$B$2:$AG$43,MATCH($A78,BPCiObIC!$A$2:$A$43,0),MATCH(V$4,BPCiObIC!$B$1:$AG$1,0)))</f>
        <v>14118906342764.021</v>
      </c>
      <c r="W78" s="20">
        <f t="array" ref="W78">V78*(1+INDEX(BPCiObIC!$B$2:$AG$43,MATCH($A78,BPCiObIC!$A$2:$A$43,0),MATCH(W$4,BPCiObIC!$B$1:$AG$1,0)))</f>
        <v>14465901265789.809</v>
      </c>
      <c r="X78" s="20">
        <f t="array" ref="X78">W78*(1+INDEX(BPCiObIC!$B$2:$AG$43,MATCH($A78,BPCiObIC!$A$2:$A$43,0),MATCH(X$4,BPCiObIC!$B$1:$AG$1,0)))</f>
        <v>14812896188815.727</v>
      </c>
      <c r="Y78" s="20">
        <f t="array" ref="Y78">X78*(1+INDEX(BPCiObIC!$B$2:$AG$43,MATCH($A78,BPCiObIC!$A$2:$A$43,0),MATCH(Y$4,BPCiObIC!$B$1:$AG$1,0)))</f>
        <v>15159891111841.646</v>
      </c>
      <c r="Z78" s="20">
        <f t="array" ref="Z78">Y78*(1+INDEX(BPCiObIC!$B$2:$AG$43,MATCH($A78,BPCiObIC!$A$2:$A$43,0),MATCH(Z$4,BPCiObIC!$B$1:$AG$1,0)))</f>
        <v>15506886034867.564</v>
      </c>
      <c r="AA78" s="20">
        <f t="array" ref="AA78">Z78*(1+INDEX(BPCiObIC!$B$2:$AG$43,MATCH($A78,BPCiObIC!$A$2:$A$43,0),MATCH(AA$4,BPCiObIC!$B$1:$AG$1,0)))</f>
        <v>15853880957893.352</v>
      </c>
      <c r="AB78" s="20">
        <f t="array" ref="AB78">AA78*(1+INDEX(BPCiObIC!$B$2:$AG$43,MATCH($A78,BPCiObIC!$A$2:$A$43,0),MATCH(AB$4,BPCiObIC!$B$1:$AG$1,0)))</f>
        <v>16200875880919.27</v>
      </c>
      <c r="AC78" s="20">
        <f t="array" ref="AC78">AB78*(1+INDEX(BPCiObIC!$B$2:$AG$43,MATCH($A78,BPCiObIC!$A$2:$A$43,0),MATCH(AC$4,BPCiObIC!$B$1:$AG$1,0)))</f>
        <v>16547870803945.189</v>
      </c>
      <c r="AD78" s="20">
        <f t="array" ref="AD78">AC78*(1+INDEX(BPCiObIC!$B$2:$AG$43,MATCH($A78,BPCiObIC!$A$2:$A$43,0),MATCH(AD$4,BPCiObIC!$B$1:$AG$1,0)))</f>
        <v>16894865726971.109</v>
      </c>
      <c r="AE78" s="20">
        <f t="array" ref="AE78">AD78*(1+INDEX(BPCiObIC!$B$2:$AG$43,MATCH($A78,BPCiObIC!$A$2:$A$43,0),MATCH(AE$4,BPCiObIC!$B$1:$AG$1,0)))</f>
        <v>17241860649996.896</v>
      </c>
      <c r="AF78" s="20">
        <f t="array" ref="AF78">AE78*(1+INDEX(BPCiObIC!$B$2:$AG$43,MATCH($A78,BPCiObIC!$A$2:$A$43,0),MATCH(AF$4,BPCiObIC!$B$1:$AG$1,0)))</f>
        <v>17588855573022.814</v>
      </c>
      <c r="AG78" s="20">
        <f t="array" ref="AG78">AF78*(1+INDEX(BPCiObIC!$B$2:$AG$43,MATCH($A78,BPCiObIC!$A$2:$A$43,0),MATCH(AG$4,BPCiObIC!$B$1:$AG$1,0)))</f>
        <v>17935850496048.73</v>
      </c>
      <c r="AH78" s="20">
        <f t="array" ref="AH78">AG78*(1+INDEX(BPCiObIC!$B$2:$AG$43,MATCH($A78,BPCiObIC!$A$2:$A$43,0),MATCH(AH$4,BPCiObIC!$B$1:$AG$1,0)))</f>
        <v>18282845419074.52</v>
      </c>
    </row>
    <row r="79" spans="1:34" ht="15.75" customHeight="1" x14ac:dyDescent="0.35">
      <c r="A79" s="28" t="s">
        <v>132</v>
      </c>
      <c r="B79" s="28" t="s">
        <v>86</v>
      </c>
      <c r="C79" s="28" t="s">
        <v>80</v>
      </c>
      <c r="D79" s="34">
        <f>SUM(SUMIFS('BIFUBC Output_energy'!G:G,'BIFUBC Output_energy'!A:A,B79,'BIFUBC Output_energy'!B:B,C79),SUMIFS('BIFUBC Output_nonenergy'!E:E,'BIFUBC Output_nonenergy'!A:A,B79,'BIFUBC Output_nonenergy'!B:B,C79))</f>
        <v>0</v>
      </c>
      <c r="E79" s="35">
        <f t="array" ref="E79">D79*(1+INDEX(BPCiObIC!$B$2:$AG$43,MATCH($A79,BPCiObIC!$A$2:$A$43,0),MATCH(E$4,BPCiObIC!$B$1:$AG$1,0)))</f>
        <v>0</v>
      </c>
      <c r="F79" s="35">
        <f t="array" ref="F79">E79*(1+INDEX(BPCiObIC!$B$2:$AG$43,MATCH($A79,BPCiObIC!$A$2:$A$43,0),MATCH(F$4,BPCiObIC!$B$1:$AG$1,0)))</f>
        <v>0</v>
      </c>
      <c r="G79" s="35">
        <f t="array" ref="G79">F79*(1+INDEX(BPCiObIC!$B$2:$AG$43,MATCH($A79,BPCiObIC!$A$2:$A$43,0),MATCH(G$4,BPCiObIC!$B$1:$AG$1,0)))</f>
        <v>0</v>
      </c>
      <c r="H79" s="35">
        <f t="array" ref="H79">G79*(1+INDEX(BPCiObIC!$B$2:$AG$43,MATCH($A79,BPCiObIC!$A$2:$A$43,0),MATCH(H$4,BPCiObIC!$B$1:$AG$1,0)))</f>
        <v>0</v>
      </c>
      <c r="I79" s="35">
        <f t="array" ref="I79">H79*(1+INDEX(BPCiObIC!$B$2:$AG$43,MATCH($A79,BPCiObIC!$A$2:$A$43,0),MATCH(I$4,BPCiObIC!$B$1:$AG$1,0)))</f>
        <v>0</v>
      </c>
      <c r="J79" s="35">
        <f t="array" ref="J79">I79*(1+INDEX(BPCiObIC!$B$2:$AG$43,MATCH($A79,BPCiObIC!$A$2:$A$43,0),MATCH(J$4,BPCiObIC!$B$1:$AG$1,0)))</f>
        <v>0</v>
      </c>
      <c r="K79" s="35">
        <f t="array" ref="K79">J79*(1+INDEX(BPCiObIC!$B$2:$AG$43,MATCH($A79,BPCiObIC!$A$2:$A$43,0),MATCH(K$4,BPCiObIC!$B$1:$AG$1,0)))</f>
        <v>0</v>
      </c>
      <c r="L79" s="35">
        <f t="array" ref="L79">K79*(1+INDEX(BPCiObIC!$B$2:$AG$43,MATCH($A79,BPCiObIC!$A$2:$A$43,0),MATCH(L$4,BPCiObIC!$B$1:$AG$1,0)))</f>
        <v>0</v>
      </c>
      <c r="M79" s="35">
        <f t="array" ref="M79">L79*(1+INDEX(BPCiObIC!$B$2:$AG$43,MATCH($A79,BPCiObIC!$A$2:$A$43,0),MATCH(M$4,BPCiObIC!$B$1:$AG$1,0)))</f>
        <v>0</v>
      </c>
      <c r="N79" s="35">
        <f t="array" ref="N79">M79*(1+INDEX(BPCiObIC!$B$2:$AG$43,MATCH($A79,BPCiObIC!$A$2:$A$43,0),MATCH(N$4,BPCiObIC!$B$1:$AG$1,0)))</f>
        <v>0</v>
      </c>
      <c r="O79" s="35">
        <f t="array" ref="O79">N79*(1+INDEX(BPCiObIC!$B$2:$AG$43,MATCH($A79,BPCiObIC!$A$2:$A$43,0),MATCH(O$4,BPCiObIC!$B$1:$AG$1,0)))</f>
        <v>0</v>
      </c>
      <c r="P79" s="35">
        <f t="array" ref="P79">O79*(1+INDEX(BPCiObIC!$B$2:$AG$43,MATCH($A79,BPCiObIC!$A$2:$A$43,0),MATCH(P$4,BPCiObIC!$B$1:$AG$1,0)))</f>
        <v>0</v>
      </c>
      <c r="Q79" s="35">
        <f t="array" ref="Q79">P79*(1+INDEX(BPCiObIC!$B$2:$AG$43,MATCH($A79,BPCiObIC!$A$2:$A$43,0),MATCH(Q$4,BPCiObIC!$B$1:$AG$1,0)))</f>
        <v>0</v>
      </c>
      <c r="R79" s="35">
        <f t="array" ref="R79">Q79*(1+INDEX(BPCiObIC!$B$2:$AG$43,MATCH($A79,BPCiObIC!$A$2:$A$43,0),MATCH(R$4,BPCiObIC!$B$1:$AG$1,0)))</f>
        <v>0</v>
      </c>
      <c r="S79" s="35">
        <f t="array" ref="S79">R79*(1+INDEX(BPCiObIC!$B$2:$AG$43,MATCH($A79,BPCiObIC!$A$2:$A$43,0),MATCH(S$4,BPCiObIC!$B$1:$AG$1,0)))</f>
        <v>0</v>
      </c>
      <c r="T79" s="35">
        <f t="array" ref="T79">S79*(1+INDEX(BPCiObIC!$B$2:$AG$43,MATCH($A79,BPCiObIC!$A$2:$A$43,0),MATCH(T$4,BPCiObIC!$B$1:$AG$1,0)))</f>
        <v>0</v>
      </c>
      <c r="U79" s="35">
        <f t="array" ref="U79">T79*(1+INDEX(BPCiObIC!$B$2:$AG$43,MATCH($A79,BPCiObIC!$A$2:$A$43,0),MATCH(U$4,BPCiObIC!$B$1:$AG$1,0)))</f>
        <v>0</v>
      </c>
      <c r="V79" s="35">
        <f t="array" ref="V79">U79*(1+INDEX(BPCiObIC!$B$2:$AG$43,MATCH($A79,BPCiObIC!$A$2:$A$43,0),MATCH(V$4,BPCiObIC!$B$1:$AG$1,0)))</f>
        <v>0</v>
      </c>
      <c r="W79" s="35">
        <f t="array" ref="W79">V79*(1+INDEX(BPCiObIC!$B$2:$AG$43,MATCH($A79,BPCiObIC!$A$2:$A$43,0),MATCH(W$4,BPCiObIC!$B$1:$AG$1,0)))</f>
        <v>0</v>
      </c>
      <c r="X79" s="35">
        <f t="array" ref="X79">W79*(1+INDEX(BPCiObIC!$B$2:$AG$43,MATCH($A79,BPCiObIC!$A$2:$A$43,0),MATCH(X$4,BPCiObIC!$B$1:$AG$1,0)))</f>
        <v>0</v>
      </c>
      <c r="Y79" s="35">
        <f t="array" ref="Y79">X79*(1+INDEX(BPCiObIC!$B$2:$AG$43,MATCH($A79,BPCiObIC!$A$2:$A$43,0),MATCH(Y$4,BPCiObIC!$B$1:$AG$1,0)))</f>
        <v>0</v>
      </c>
      <c r="Z79" s="35">
        <f t="array" ref="Z79">Y79*(1+INDEX(BPCiObIC!$B$2:$AG$43,MATCH($A79,BPCiObIC!$A$2:$A$43,0),MATCH(Z$4,BPCiObIC!$B$1:$AG$1,0)))</f>
        <v>0</v>
      </c>
      <c r="AA79" s="35">
        <f t="array" ref="AA79">Z79*(1+INDEX(BPCiObIC!$B$2:$AG$43,MATCH($A79,BPCiObIC!$A$2:$A$43,0),MATCH(AA$4,BPCiObIC!$B$1:$AG$1,0)))</f>
        <v>0</v>
      </c>
      <c r="AB79" s="35">
        <f t="array" ref="AB79">AA79*(1+INDEX(BPCiObIC!$B$2:$AG$43,MATCH($A79,BPCiObIC!$A$2:$A$43,0),MATCH(AB$4,BPCiObIC!$B$1:$AG$1,0)))</f>
        <v>0</v>
      </c>
      <c r="AC79" s="35">
        <f t="array" ref="AC79">AB79*(1+INDEX(BPCiObIC!$B$2:$AG$43,MATCH($A79,BPCiObIC!$A$2:$A$43,0),MATCH(AC$4,BPCiObIC!$B$1:$AG$1,0)))</f>
        <v>0</v>
      </c>
      <c r="AD79" s="35">
        <f t="array" ref="AD79">AC79*(1+INDEX(BPCiObIC!$B$2:$AG$43,MATCH($A79,BPCiObIC!$A$2:$A$43,0),MATCH(AD$4,BPCiObIC!$B$1:$AG$1,0)))</f>
        <v>0</v>
      </c>
      <c r="AE79" s="35">
        <f t="array" ref="AE79">AD79*(1+INDEX(BPCiObIC!$B$2:$AG$43,MATCH($A79,BPCiObIC!$A$2:$A$43,0),MATCH(AE$4,BPCiObIC!$B$1:$AG$1,0)))</f>
        <v>0</v>
      </c>
      <c r="AF79" s="35">
        <f t="array" ref="AF79">AE79*(1+INDEX(BPCiObIC!$B$2:$AG$43,MATCH($A79,BPCiObIC!$A$2:$A$43,0),MATCH(AF$4,BPCiObIC!$B$1:$AG$1,0)))</f>
        <v>0</v>
      </c>
      <c r="AG79" s="35">
        <f t="array" ref="AG79">AF79*(1+INDEX(BPCiObIC!$B$2:$AG$43,MATCH($A79,BPCiObIC!$A$2:$A$43,0),MATCH(AG$4,BPCiObIC!$B$1:$AG$1,0)))</f>
        <v>0</v>
      </c>
      <c r="AH79" s="35">
        <f t="array" ref="AH79">AG79*(1+INDEX(BPCiObIC!$B$2:$AG$43,MATCH($A79,BPCiObIC!$A$2:$A$43,0),MATCH(AH$4,BPCiObIC!$B$1:$AG$1,0)))</f>
        <v>0</v>
      </c>
    </row>
    <row r="80" spans="1:34" ht="15.75" customHeight="1" x14ac:dyDescent="0.35">
      <c r="A80" s="27" t="s">
        <v>93</v>
      </c>
      <c r="B80" s="27" t="s">
        <v>17</v>
      </c>
      <c r="C80" s="27" t="s">
        <v>94</v>
      </c>
      <c r="D80" s="33">
        <f>SUM(SUMIFS('BIFUBC Output_energy'!G:G,'BIFUBC Output_energy'!A:A,B80,'BIFUBC Output_energy'!B:B,C80),SUMIFS('BIFUBC Output_nonenergy'!E:E,'BIFUBC Output_nonenergy'!A:A,B80,'BIFUBC Output_nonenergy'!B:B,C80))</f>
        <v>0</v>
      </c>
      <c r="E80" s="36">
        <f t="array" ref="E80">D80*(1+INDEX(BPCiObIC!$B$2:$AG$43,MATCH($A80,BPCiObIC!$A$2:$A$43,0),MATCH(E$4,BPCiObIC!$B$1:$AG$1,0)))</f>
        <v>0</v>
      </c>
      <c r="F80" s="36">
        <f t="array" ref="F80">E80*(1+INDEX(BPCiObIC!$B$2:$AG$43,MATCH($A80,BPCiObIC!$A$2:$A$43,0),MATCH(F$4,BPCiObIC!$B$1:$AG$1,0)))</f>
        <v>0</v>
      </c>
      <c r="G80" s="36">
        <f t="array" ref="G80">F80*(1+INDEX(BPCiObIC!$B$2:$AG$43,MATCH($A80,BPCiObIC!$A$2:$A$43,0),MATCH(G$4,BPCiObIC!$B$1:$AG$1,0)))</f>
        <v>0</v>
      </c>
      <c r="H80" s="36">
        <f t="array" ref="H80">G80*(1+INDEX(BPCiObIC!$B$2:$AG$43,MATCH($A80,BPCiObIC!$A$2:$A$43,0),MATCH(H$4,BPCiObIC!$B$1:$AG$1,0)))</f>
        <v>0</v>
      </c>
      <c r="I80" s="36">
        <f t="array" ref="I80">H80*(1+INDEX(BPCiObIC!$B$2:$AG$43,MATCH($A80,BPCiObIC!$A$2:$A$43,0),MATCH(I$4,BPCiObIC!$B$1:$AG$1,0)))</f>
        <v>0</v>
      </c>
      <c r="J80" s="36">
        <f t="array" ref="J80">I80*(1+INDEX(BPCiObIC!$B$2:$AG$43,MATCH($A80,BPCiObIC!$A$2:$A$43,0),MATCH(J$4,BPCiObIC!$B$1:$AG$1,0)))</f>
        <v>0</v>
      </c>
      <c r="K80" s="36">
        <f t="array" ref="K80">J80*(1+INDEX(BPCiObIC!$B$2:$AG$43,MATCH($A80,BPCiObIC!$A$2:$A$43,0),MATCH(K$4,BPCiObIC!$B$1:$AG$1,0)))</f>
        <v>0</v>
      </c>
      <c r="L80" s="36">
        <f t="array" ref="L80">K80*(1+INDEX(BPCiObIC!$B$2:$AG$43,MATCH($A80,BPCiObIC!$A$2:$A$43,0),MATCH(L$4,BPCiObIC!$B$1:$AG$1,0)))</f>
        <v>0</v>
      </c>
      <c r="M80" s="36">
        <f t="array" ref="M80">L80*(1+INDEX(BPCiObIC!$B$2:$AG$43,MATCH($A80,BPCiObIC!$A$2:$A$43,0),MATCH(M$4,BPCiObIC!$B$1:$AG$1,0)))</f>
        <v>0</v>
      </c>
      <c r="N80" s="36">
        <f t="array" ref="N80">M80*(1+INDEX(BPCiObIC!$B$2:$AG$43,MATCH($A80,BPCiObIC!$A$2:$A$43,0),MATCH(N$4,BPCiObIC!$B$1:$AG$1,0)))</f>
        <v>0</v>
      </c>
      <c r="O80" s="36">
        <f t="array" ref="O80">N80*(1+INDEX(BPCiObIC!$B$2:$AG$43,MATCH($A80,BPCiObIC!$A$2:$A$43,0),MATCH(O$4,BPCiObIC!$B$1:$AG$1,0)))</f>
        <v>0</v>
      </c>
      <c r="P80" s="36">
        <f t="array" ref="P80">O80*(1+INDEX(BPCiObIC!$B$2:$AG$43,MATCH($A80,BPCiObIC!$A$2:$A$43,0),MATCH(P$4,BPCiObIC!$B$1:$AG$1,0)))</f>
        <v>0</v>
      </c>
      <c r="Q80" s="36">
        <f t="array" ref="Q80">P80*(1+INDEX(BPCiObIC!$B$2:$AG$43,MATCH($A80,BPCiObIC!$A$2:$A$43,0),MATCH(Q$4,BPCiObIC!$B$1:$AG$1,0)))</f>
        <v>0</v>
      </c>
      <c r="R80" s="36">
        <f t="array" ref="R80">Q80*(1+INDEX(BPCiObIC!$B$2:$AG$43,MATCH($A80,BPCiObIC!$A$2:$A$43,0),MATCH(R$4,BPCiObIC!$B$1:$AG$1,0)))</f>
        <v>0</v>
      </c>
      <c r="S80" s="36">
        <f t="array" ref="S80">R80*(1+INDEX(BPCiObIC!$B$2:$AG$43,MATCH($A80,BPCiObIC!$A$2:$A$43,0),MATCH(S$4,BPCiObIC!$B$1:$AG$1,0)))</f>
        <v>0</v>
      </c>
      <c r="T80" s="36">
        <f t="array" ref="T80">S80*(1+INDEX(BPCiObIC!$B$2:$AG$43,MATCH($A80,BPCiObIC!$A$2:$A$43,0),MATCH(T$4,BPCiObIC!$B$1:$AG$1,0)))</f>
        <v>0</v>
      </c>
      <c r="U80" s="36">
        <f t="array" ref="U80">T80*(1+INDEX(BPCiObIC!$B$2:$AG$43,MATCH($A80,BPCiObIC!$A$2:$A$43,0),MATCH(U$4,BPCiObIC!$B$1:$AG$1,0)))</f>
        <v>0</v>
      </c>
      <c r="V80" s="36">
        <f t="array" ref="V80">U80*(1+INDEX(BPCiObIC!$B$2:$AG$43,MATCH($A80,BPCiObIC!$A$2:$A$43,0),MATCH(V$4,BPCiObIC!$B$1:$AG$1,0)))</f>
        <v>0</v>
      </c>
      <c r="W80" s="36">
        <f t="array" ref="W80">V80*(1+INDEX(BPCiObIC!$B$2:$AG$43,MATCH($A80,BPCiObIC!$A$2:$A$43,0),MATCH(W$4,BPCiObIC!$B$1:$AG$1,0)))</f>
        <v>0</v>
      </c>
      <c r="X80" s="36">
        <f t="array" ref="X80">W80*(1+INDEX(BPCiObIC!$B$2:$AG$43,MATCH($A80,BPCiObIC!$A$2:$A$43,0),MATCH(X$4,BPCiObIC!$B$1:$AG$1,0)))</f>
        <v>0</v>
      </c>
      <c r="Y80" s="36">
        <f t="array" ref="Y80">X80*(1+INDEX(BPCiObIC!$B$2:$AG$43,MATCH($A80,BPCiObIC!$A$2:$A$43,0),MATCH(Y$4,BPCiObIC!$B$1:$AG$1,0)))</f>
        <v>0</v>
      </c>
      <c r="Z80" s="36">
        <f t="array" ref="Z80">Y80*(1+INDEX(BPCiObIC!$B$2:$AG$43,MATCH($A80,BPCiObIC!$A$2:$A$43,0),MATCH(Z$4,BPCiObIC!$B$1:$AG$1,0)))</f>
        <v>0</v>
      </c>
      <c r="AA80" s="36">
        <f t="array" ref="AA80">Z80*(1+INDEX(BPCiObIC!$B$2:$AG$43,MATCH($A80,BPCiObIC!$A$2:$A$43,0),MATCH(AA$4,BPCiObIC!$B$1:$AG$1,0)))</f>
        <v>0</v>
      </c>
      <c r="AB80" s="36">
        <f t="array" ref="AB80">AA80*(1+INDEX(BPCiObIC!$B$2:$AG$43,MATCH($A80,BPCiObIC!$A$2:$A$43,0),MATCH(AB$4,BPCiObIC!$B$1:$AG$1,0)))</f>
        <v>0</v>
      </c>
      <c r="AC80" s="36">
        <f t="array" ref="AC80">AB80*(1+INDEX(BPCiObIC!$B$2:$AG$43,MATCH($A80,BPCiObIC!$A$2:$A$43,0),MATCH(AC$4,BPCiObIC!$B$1:$AG$1,0)))</f>
        <v>0</v>
      </c>
      <c r="AD80" s="36">
        <f t="array" ref="AD80">AC80*(1+INDEX(BPCiObIC!$B$2:$AG$43,MATCH($A80,BPCiObIC!$A$2:$A$43,0),MATCH(AD$4,BPCiObIC!$B$1:$AG$1,0)))</f>
        <v>0</v>
      </c>
      <c r="AE80" s="36">
        <f t="array" ref="AE80">AD80*(1+INDEX(BPCiObIC!$B$2:$AG$43,MATCH($A80,BPCiObIC!$A$2:$A$43,0),MATCH(AE$4,BPCiObIC!$B$1:$AG$1,0)))</f>
        <v>0</v>
      </c>
      <c r="AF80" s="36">
        <f t="array" ref="AF80">AE80*(1+INDEX(BPCiObIC!$B$2:$AG$43,MATCH($A80,BPCiObIC!$A$2:$A$43,0),MATCH(AF$4,BPCiObIC!$B$1:$AG$1,0)))</f>
        <v>0</v>
      </c>
      <c r="AG80" s="36">
        <f t="array" ref="AG80">AF80*(1+INDEX(BPCiObIC!$B$2:$AG$43,MATCH($A80,BPCiObIC!$A$2:$A$43,0),MATCH(AG$4,BPCiObIC!$B$1:$AG$1,0)))</f>
        <v>0</v>
      </c>
      <c r="AH80" s="36">
        <f t="array" ref="AH80">AG80*(1+INDEX(BPCiObIC!$B$2:$AG$43,MATCH($A80,BPCiObIC!$A$2:$A$43,0),MATCH(AH$4,BPCiObIC!$B$1:$AG$1,0)))</f>
        <v>0</v>
      </c>
    </row>
    <row r="81" spans="1:34" ht="15.75" customHeight="1" x14ac:dyDescent="0.35">
      <c r="A81" s="3" t="s">
        <v>95</v>
      </c>
      <c r="B81" s="3" t="s">
        <v>17</v>
      </c>
      <c r="C81" s="3" t="s">
        <v>79</v>
      </c>
      <c r="D81" s="33">
        <f>'China BIFUbC'!C78*('Indonesia BFPIaE-production'!$C$3/'China BFPIaE-production'!$E$3)</f>
        <v>88605959755.489594</v>
      </c>
      <c r="E81" s="20">
        <f t="array" ref="E81">D81*(1+INDEX(BPCiObIC!$B$2:$AG$43,MATCH($A81,BPCiObIC!$A$2:$A$43,0),MATCH(E$4,BPCiObIC!$B$1:$AG$1,0)))</f>
        <v>92546197789.140594</v>
      </c>
      <c r="F81" s="20">
        <f t="array" ref="F81">E81*(1+INDEX(BPCiObIC!$B$2:$AG$43,MATCH($A81,BPCiObIC!$A$2:$A$43,0),MATCH(F$4,BPCiObIC!$B$1:$AG$1,0)))</f>
        <v>96486435822.792984</v>
      </c>
      <c r="G81" s="20">
        <f t="array" ref="G81">F81*(1+INDEX(BPCiObIC!$B$2:$AG$43,MATCH($A81,BPCiObIC!$A$2:$A$43,0),MATCH(G$4,BPCiObIC!$B$1:$AG$1,0)))</f>
        <v>100426673856.444</v>
      </c>
      <c r="H81" s="20">
        <f t="array" ref="H81">G81*(1+INDEX(BPCiObIC!$B$2:$AG$43,MATCH($A81,BPCiObIC!$A$2:$A$43,0),MATCH(H$4,BPCiObIC!$B$1:$AG$1,0)))</f>
        <v>104366911890.09637</v>
      </c>
      <c r="I81" s="20">
        <f t="array" ref="I81">H81*(1+INDEX(BPCiObIC!$B$2:$AG$43,MATCH($A81,BPCiObIC!$A$2:$A$43,0),MATCH(I$4,BPCiObIC!$B$1:$AG$1,0)))</f>
        <v>108307149923.74738</v>
      </c>
      <c r="J81" s="20">
        <f t="array" ref="J81">I81*(1+INDEX(BPCiObIC!$B$2:$AG$43,MATCH($A81,BPCiObIC!$A$2:$A$43,0),MATCH(J$4,BPCiObIC!$B$1:$AG$1,0)))</f>
        <v>112247387957.39977</v>
      </c>
      <c r="K81" s="20">
        <f t="array" ref="K81">J81*(1+INDEX(BPCiObIC!$B$2:$AG$43,MATCH($A81,BPCiObIC!$A$2:$A$43,0),MATCH(K$4,BPCiObIC!$B$1:$AG$1,0)))</f>
        <v>116187625991.05078</v>
      </c>
      <c r="L81" s="20">
        <f t="array" ref="L81">K81*(1+INDEX(BPCiObIC!$B$2:$AG$43,MATCH($A81,BPCiObIC!$A$2:$A$43,0),MATCH(L$4,BPCiObIC!$B$1:$AG$1,0)))</f>
        <v>120127864024.70316</v>
      </c>
      <c r="M81" s="20">
        <f t="array" ref="M81">L81*(1+INDEX(BPCiObIC!$B$2:$AG$43,MATCH($A81,BPCiObIC!$A$2:$A$43,0),MATCH(M$4,BPCiObIC!$B$1:$AG$1,0)))</f>
        <v>124068102058.35416</v>
      </c>
      <c r="N81" s="20">
        <f t="array" ref="N81">M81*(1+INDEX(BPCiObIC!$B$2:$AG$43,MATCH($A81,BPCiObIC!$A$2:$A$43,0),MATCH(N$4,BPCiObIC!$B$1:$AG$1,0)))</f>
        <v>128008340092.00517</v>
      </c>
      <c r="O81" s="20">
        <f t="array" ref="O81">N81*(1+INDEX(BPCiObIC!$B$2:$AG$43,MATCH($A81,BPCiObIC!$A$2:$A$43,0),MATCH(O$4,BPCiObIC!$B$1:$AG$1,0)))</f>
        <v>131948578125.65755</v>
      </c>
      <c r="P81" s="20">
        <f t="array" ref="P81">O81*(1+INDEX(BPCiObIC!$B$2:$AG$43,MATCH($A81,BPCiObIC!$A$2:$A$43,0),MATCH(P$4,BPCiObIC!$B$1:$AG$1,0)))</f>
        <v>135888816159.30855</v>
      </c>
      <c r="Q81" s="20">
        <f t="array" ref="Q81">P81*(1+INDEX(BPCiObIC!$B$2:$AG$43,MATCH($A81,BPCiObIC!$A$2:$A$43,0),MATCH(Q$4,BPCiObIC!$B$1:$AG$1,0)))</f>
        <v>139829054192.96094</v>
      </c>
      <c r="R81" s="20">
        <f t="array" ref="R81">Q81*(1+INDEX(BPCiObIC!$B$2:$AG$43,MATCH($A81,BPCiObIC!$A$2:$A$43,0),MATCH(R$4,BPCiObIC!$B$1:$AG$1,0)))</f>
        <v>143769292226.61194</v>
      </c>
      <c r="S81" s="20">
        <f t="array" ref="S81">R81*(1+INDEX(BPCiObIC!$B$2:$AG$43,MATCH($A81,BPCiObIC!$A$2:$A$43,0),MATCH(S$4,BPCiObIC!$B$1:$AG$1,0)))</f>
        <v>147709530260.26434</v>
      </c>
      <c r="T81" s="20">
        <f t="array" ref="T81">S81*(1+INDEX(BPCiObIC!$B$2:$AG$43,MATCH($A81,BPCiObIC!$A$2:$A$43,0),MATCH(T$4,BPCiObIC!$B$1:$AG$1,0)))</f>
        <v>151649768293.91534</v>
      </c>
      <c r="U81" s="20">
        <f t="array" ref="U81">T81*(1+INDEX(BPCiObIC!$B$2:$AG$43,MATCH($A81,BPCiObIC!$A$2:$A$43,0),MATCH(U$4,BPCiObIC!$B$1:$AG$1,0)))</f>
        <v>155590006327.56772</v>
      </c>
      <c r="V81" s="20">
        <f t="array" ref="V81">U81*(1+INDEX(BPCiObIC!$B$2:$AG$43,MATCH($A81,BPCiObIC!$A$2:$A$43,0),MATCH(V$4,BPCiObIC!$B$1:$AG$1,0)))</f>
        <v>159530244361.21875</v>
      </c>
      <c r="W81" s="20">
        <f t="array" ref="W81">V81*(1+INDEX(BPCiObIC!$B$2:$AG$43,MATCH($A81,BPCiObIC!$A$2:$A$43,0),MATCH(W$4,BPCiObIC!$B$1:$AG$1,0)))</f>
        <v>163470482394.87112</v>
      </c>
      <c r="X81" s="20">
        <f t="array" ref="X81">W81*(1+INDEX(BPCiObIC!$B$2:$AG$43,MATCH($A81,BPCiObIC!$A$2:$A$43,0),MATCH(X$4,BPCiObIC!$B$1:$AG$1,0)))</f>
        <v>167410720428.52213</v>
      </c>
      <c r="Y81" s="20">
        <f t="array" ref="Y81">X81*(1+INDEX(BPCiObIC!$B$2:$AG$43,MATCH($A81,BPCiObIC!$A$2:$A$43,0),MATCH(Y$4,BPCiObIC!$B$1:$AG$1,0)))</f>
        <v>171350958462.1745</v>
      </c>
      <c r="Z81" s="20">
        <f t="array" ref="Z81">Y81*(1+INDEX(BPCiObIC!$B$2:$AG$43,MATCH($A81,BPCiObIC!$A$2:$A$43,0),MATCH(Z$4,BPCiObIC!$B$1:$AG$1,0)))</f>
        <v>175291196495.82553</v>
      </c>
      <c r="AA81" s="20">
        <f t="array" ref="AA81">Z81*(1+INDEX(BPCiObIC!$B$2:$AG$43,MATCH($A81,BPCiObIC!$A$2:$A$43,0),MATCH(AA$4,BPCiObIC!$B$1:$AG$1,0)))</f>
        <v>179231434529.47794</v>
      </c>
      <c r="AB81" s="20">
        <f t="array" ref="AB81">AA81*(1+INDEX(BPCiObIC!$B$2:$AG$43,MATCH($A81,BPCiObIC!$A$2:$A$43,0),MATCH(AB$4,BPCiObIC!$B$1:$AG$1,0)))</f>
        <v>183171672563.12894</v>
      </c>
      <c r="AC81" s="20">
        <f t="array" ref="AC81">AB81*(1+INDEX(BPCiObIC!$B$2:$AG$43,MATCH($A81,BPCiObIC!$A$2:$A$43,0),MATCH(AC$4,BPCiObIC!$B$1:$AG$1,0)))</f>
        <v>187111910596.78131</v>
      </c>
      <c r="AD81" s="20">
        <f t="array" ref="AD81">AC81*(1+INDEX(BPCiObIC!$B$2:$AG$43,MATCH($A81,BPCiObIC!$A$2:$A$43,0),MATCH(AD$4,BPCiObIC!$B$1:$AG$1,0)))</f>
        <v>191052148630.43231</v>
      </c>
      <c r="AE81" s="20">
        <f t="array" ref="AE81">AD81*(1+INDEX(BPCiObIC!$B$2:$AG$43,MATCH($A81,BPCiObIC!$A$2:$A$43,0),MATCH(AE$4,BPCiObIC!$B$1:$AG$1,0)))</f>
        <v>194992386664.08469</v>
      </c>
      <c r="AF81" s="20">
        <f t="array" ref="AF81">AE81*(1+INDEX(BPCiObIC!$B$2:$AG$43,MATCH($A81,BPCiObIC!$A$2:$A$43,0),MATCH(AF$4,BPCiObIC!$B$1:$AG$1,0)))</f>
        <v>198932624697.73572</v>
      </c>
      <c r="AG81" s="20">
        <f t="array" ref="AG81">AF81*(1+INDEX(BPCiObIC!$B$2:$AG$43,MATCH($A81,BPCiObIC!$A$2:$A$43,0),MATCH(AG$4,BPCiObIC!$B$1:$AG$1,0)))</f>
        <v>202872862731.38672</v>
      </c>
      <c r="AH81" s="20">
        <f t="array" ref="AH81">AG81*(1+INDEX(BPCiObIC!$B$2:$AG$43,MATCH($A81,BPCiObIC!$A$2:$A$43,0),MATCH(AH$4,BPCiObIC!$B$1:$AG$1,0)))</f>
        <v>206813100765.03909</v>
      </c>
    </row>
    <row r="82" spans="1:34" ht="15.75" customHeight="1" x14ac:dyDescent="0.35">
      <c r="A82" s="3" t="s">
        <v>96</v>
      </c>
      <c r="B82" s="3" t="s">
        <v>17</v>
      </c>
      <c r="C82" s="3" t="s">
        <v>83</v>
      </c>
      <c r="D82" s="33">
        <f>'China BIFUbC'!C79*('Indonesia BFPIaE-production'!$C$4/'China BFPIaE-production'!$E$4)</f>
        <v>31264942974.210659</v>
      </c>
      <c r="E82" s="20">
        <f t="array" ref="E82">D82*(1+INDEX(BPCiObIC!$B$2:$AG$43,MATCH($A82,BPCiObIC!$A$2:$A$43,0),MATCH(E$4,BPCiObIC!$B$1:$AG$1,0)))</f>
        <v>32655270642.539791</v>
      </c>
      <c r="F82" s="20">
        <f t="array" ref="F82">E82*(1+INDEX(BPCiObIC!$B$2:$AG$43,MATCH($A82,BPCiObIC!$A$2:$A$43,0),MATCH(F$4,BPCiObIC!$B$1:$AG$1,0)))</f>
        <v>34045598310.869411</v>
      </c>
      <c r="G82" s="20">
        <f t="array" ref="G82">F82*(1+INDEX(BPCiObIC!$B$2:$AG$43,MATCH($A82,BPCiObIC!$A$2:$A$43,0),MATCH(G$4,BPCiObIC!$B$1:$AG$1,0)))</f>
        <v>35435925979.198547</v>
      </c>
      <c r="H82" s="20">
        <f t="array" ref="H82">G82*(1+INDEX(BPCiObIC!$B$2:$AG$43,MATCH($A82,BPCiObIC!$A$2:$A$43,0),MATCH(H$4,BPCiObIC!$B$1:$AG$1,0)))</f>
        <v>36826253647.52816</v>
      </c>
      <c r="I82" s="20">
        <f t="array" ref="I82">H82*(1+INDEX(BPCiObIC!$B$2:$AG$43,MATCH($A82,BPCiObIC!$A$2:$A$43,0),MATCH(I$4,BPCiObIC!$B$1:$AG$1,0)))</f>
        <v>38216581315.857292</v>
      </c>
      <c r="J82" s="20">
        <f t="array" ref="J82">I82*(1+INDEX(BPCiObIC!$B$2:$AG$43,MATCH($A82,BPCiObIC!$A$2:$A$43,0),MATCH(J$4,BPCiObIC!$B$1:$AG$1,0)))</f>
        <v>39606908984.186913</v>
      </c>
      <c r="K82" s="20">
        <f t="array" ref="K82">J82*(1+INDEX(BPCiObIC!$B$2:$AG$43,MATCH($A82,BPCiObIC!$A$2:$A$43,0),MATCH(K$4,BPCiObIC!$B$1:$AG$1,0)))</f>
        <v>40997236652.516045</v>
      </c>
      <c r="L82" s="20">
        <f t="array" ref="L82">K82*(1+INDEX(BPCiObIC!$B$2:$AG$43,MATCH($A82,BPCiObIC!$A$2:$A$43,0),MATCH(L$4,BPCiObIC!$B$1:$AG$1,0)))</f>
        <v>42387564320.845657</v>
      </c>
      <c r="M82" s="20">
        <f t="array" ref="M82">L82*(1+INDEX(BPCiObIC!$B$2:$AG$43,MATCH($A82,BPCiObIC!$A$2:$A$43,0),MATCH(M$4,BPCiObIC!$B$1:$AG$1,0)))</f>
        <v>43777891989.174789</v>
      </c>
      <c r="N82" s="20">
        <f t="array" ref="N82">M82*(1+INDEX(BPCiObIC!$B$2:$AG$43,MATCH($A82,BPCiObIC!$A$2:$A$43,0),MATCH(N$4,BPCiObIC!$B$1:$AG$1,0)))</f>
        <v>45168219657.503922</v>
      </c>
      <c r="O82" s="20">
        <f t="array" ref="O82">N82*(1+INDEX(BPCiObIC!$B$2:$AG$43,MATCH($A82,BPCiObIC!$A$2:$A$43,0),MATCH(O$4,BPCiObIC!$B$1:$AG$1,0)))</f>
        <v>46558547325.833534</v>
      </c>
      <c r="P82" s="20">
        <f t="array" ref="P82">O82*(1+INDEX(BPCiObIC!$B$2:$AG$43,MATCH($A82,BPCiObIC!$A$2:$A$43,0),MATCH(P$4,BPCiObIC!$B$1:$AG$1,0)))</f>
        <v>47948874994.162666</v>
      </c>
      <c r="Q82" s="20">
        <f t="array" ref="Q82">P82*(1+INDEX(BPCiObIC!$B$2:$AG$43,MATCH($A82,BPCiObIC!$A$2:$A$43,0),MATCH(Q$4,BPCiObIC!$B$1:$AG$1,0)))</f>
        <v>49339202662.492287</v>
      </c>
      <c r="R82" s="20">
        <f t="array" ref="R82">Q82*(1+INDEX(BPCiObIC!$B$2:$AG$43,MATCH($A82,BPCiObIC!$A$2:$A$43,0),MATCH(R$4,BPCiObIC!$B$1:$AG$1,0)))</f>
        <v>50729530330.821411</v>
      </c>
      <c r="S82" s="20">
        <f t="array" ref="S82">R82*(1+INDEX(BPCiObIC!$B$2:$AG$43,MATCH($A82,BPCiObIC!$A$2:$A$43,0),MATCH(S$4,BPCiObIC!$B$1:$AG$1,0)))</f>
        <v>52119857999.151031</v>
      </c>
      <c r="T82" s="20">
        <f t="array" ref="T82">S82*(1+INDEX(BPCiObIC!$B$2:$AG$43,MATCH($A82,BPCiObIC!$A$2:$A$43,0),MATCH(T$4,BPCiObIC!$B$1:$AG$1,0)))</f>
        <v>53510185667.480164</v>
      </c>
      <c r="U82" s="20">
        <f t="array" ref="U82">T82*(1+INDEX(BPCiObIC!$B$2:$AG$43,MATCH($A82,BPCiObIC!$A$2:$A$43,0),MATCH(U$4,BPCiObIC!$B$1:$AG$1,0)))</f>
        <v>54900513335.809776</v>
      </c>
      <c r="V82" s="20">
        <f t="array" ref="V82">U82*(1+INDEX(BPCiObIC!$B$2:$AG$43,MATCH($A82,BPCiObIC!$A$2:$A$43,0),MATCH(V$4,BPCiObIC!$B$1:$AG$1,0)))</f>
        <v>56290841004.138908</v>
      </c>
      <c r="W82" s="20">
        <f t="array" ref="W82">V82*(1+INDEX(BPCiObIC!$B$2:$AG$43,MATCH($A82,BPCiObIC!$A$2:$A$43,0),MATCH(W$4,BPCiObIC!$B$1:$AG$1,0)))</f>
        <v>57681168672.468521</v>
      </c>
      <c r="X82" s="20">
        <f t="array" ref="X82">W82*(1+INDEX(BPCiObIC!$B$2:$AG$43,MATCH($A82,BPCiObIC!$A$2:$A$43,0),MATCH(X$4,BPCiObIC!$B$1:$AG$1,0)))</f>
        <v>59071496340.797653</v>
      </c>
      <c r="Y82" s="20">
        <f t="array" ref="Y82">X82*(1+INDEX(BPCiObIC!$B$2:$AG$43,MATCH($A82,BPCiObIC!$A$2:$A$43,0),MATCH(Y$4,BPCiObIC!$B$1:$AG$1,0)))</f>
        <v>60461824009.127266</v>
      </c>
      <c r="Z82" s="20">
        <f t="array" ref="Z82">Y82*(1+INDEX(BPCiObIC!$B$2:$AG$43,MATCH($A82,BPCiObIC!$A$2:$A$43,0),MATCH(Z$4,BPCiObIC!$B$1:$AG$1,0)))</f>
        <v>61852151677.456398</v>
      </c>
      <c r="AA82" s="20">
        <f t="array" ref="AA82">Z82*(1+INDEX(BPCiObIC!$B$2:$AG$43,MATCH($A82,BPCiObIC!$A$2:$A$43,0),MATCH(AA$4,BPCiObIC!$B$1:$AG$1,0)))</f>
        <v>63242479345.786018</v>
      </c>
      <c r="AB82" s="20">
        <f t="array" ref="AB82">AA82*(1+INDEX(BPCiObIC!$B$2:$AG$43,MATCH($A82,BPCiObIC!$A$2:$A$43,0),MATCH(AB$4,BPCiObIC!$B$1:$AG$1,0)))</f>
        <v>64632807014.11515</v>
      </c>
      <c r="AC82" s="20">
        <f t="array" ref="AC82">AB82*(1+INDEX(BPCiObIC!$B$2:$AG$43,MATCH($A82,BPCiObIC!$A$2:$A$43,0),MATCH(AC$4,BPCiObIC!$B$1:$AG$1,0)))</f>
        <v>66023134682.444771</v>
      </c>
      <c r="AD82" s="20">
        <f t="array" ref="AD82">AC82*(1+INDEX(BPCiObIC!$B$2:$AG$43,MATCH($A82,BPCiObIC!$A$2:$A$43,0),MATCH(AD$4,BPCiObIC!$B$1:$AG$1,0)))</f>
        <v>67413462350.773903</v>
      </c>
      <c r="AE82" s="20">
        <f t="array" ref="AE82">AD82*(1+INDEX(BPCiObIC!$B$2:$AG$43,MATCH($A82,BPCiObIC!$A$2:$A$43,0),MATCH(AE$4,BPCiObIC!$B$1:$AG$1,0)))</f>
        <v>68803790019.103516</v>
      </c>
      <c r="AF82" s="20">
        <f t="array" ref="AF82">AE82*(1+INDEX(BPCiObIC!$B$2:$AG$43,MATCH($A82,BPCiObIC!$A$2:$A$43,0),MATCH(AF$4,BPCiObIC!$B$1:$AG$1,0)))</f>
        <v>70194117687.432648</v>
      </c>
      <c r="AG82" s="20">
        <f t="array" ref="AG82">AF82*(1+INDEX(BPCiObIC!$B$2:$AG$43,MATCH($A82,BPCiObIC!$A$2:$A$43,0),MATCH(AG$4,BPCiObIC!$B$1:$AG$1,0)))</f>
        <v>71584445355.76178</v>
      </c>
      <c r="AH82" s="20">
        <f t="array" ref="AH82">AG82*(1+INDEX(BPCiObIC!$B$2:$AG$43,MATCH($A82,BPCiObIC!$A$2:$A$43,0),MATCH(AH$4,BPCiObIC!$B$1:$AG$1,0)))</f>
        <v>72974773024.091385</v>
      </c>
    </row>
    <row r="83" spans="1:34" ht="15.75" customHeight="1" x14ac:dyDescent="0.35">
      <c r="A83" s="3" t="s">
        <v>97</v>
      </c>
      <c r="B83" s="3" t="s">
        <v>17</v>
      </c>
      <c r="C83" s="3" t="s">
        <v>98</v>
      </c>
      <c r="D83" s="33">
        <f>SUM(SUMIFS('BIFUBC Output_energy'!G:G,'BIFUBC Output_energy'!A:A,B83,'BIFUBC Output_energy'!B:B,C83),SUMIFS('BIFUBC Output_nonenergy'!E:E,'BIFUBC Output_nonenergy'!A:A,B83,'BIFUBC Output_nonenergy'!B:B,C83))</f>
        <v>0</v>
      </c>
      <c r="E83" s="20">
        <f t="array" ref="E83">D83*(1+INDEX(BPCiObIC!$B$2:$AG$43,MATCH($A83,BPCiObIC!$A$2:$A$43,0),MATCH(E$4,BPCiObIC!$B$1:$AG$1,0)))</f>
        <v>0</v>
      </c>
      <c r="F83" s="20">
        <f t="array" ref="F83">E83*(1+INDEX(BPCiObIC!$B$2:$AG$43,MATCH($A83,BPCiObIC!$A$2:$A$43,0),MATCH(F$4,BPCiObIC!$B$1:$AG$1,0)))</f>
        <v>0</v>
      </c>
      <c r="G83" s="20">
        <f t="array" ref="G83">F83*(1+INDEX(BPCiObIC!$B$2:$AG$43,MATCH($A83,BPCiObIC!$A$2:$A$43,0),MATCH(G$4,BPCiObIC!$B$1:$AG$1,0)))</f>
        <v>0</v>
      </c>
      <c r="H83" s="20">
        <f t="array" ref="H83">G83*(1+INDEX(BPCiObIC!$B$2:$AG$43,MATCH($A83,BPCiObIC!$A$2:$A$43,0),MATCH(H$4,BPCiObIC!$B$1:$AG$1,0)))</f>
        <v>0</v>
      </c>
      <c r="I83" s="20">
        <f t="array" ref="I83">H83*(1+INDEX(BPCiObIC!$B$2:$AG$43,MATCH($A83,BPCiObIC!$A$2:$A$43,0),MATCH(I$4,BPCiObIC!$B$1:$AG$1,0)))</f>
        <v>0</v>
      </c>
      <c r="J83" s="20">
        <f t="array" ref="J83">I83*(1+INDEX(BPCiObIC!$B$2:$AG$43,MATCH($A83,BPCiObIC!$A$2:$A$43,0),MATCH(J$4,BPCiObIC!$B$1:$AG$1,0)))</f>
        <v>0</v>
      </c>
      <c r="K83" s="20">
        <f t="array" ref="K83">J83*(1+INDEX(BPCiObIC!$B$2:$AG$43,MATCH($A83,BPCiObIC!$A$2:$A$43,0),MATCH(K$4,BPCiObIC!$B$1:$AG$1,0)))</f>
        <v>0</v>
      </c>
      <c r="L83" s="20">
        <f t="array" ref="L83">K83*(1+INDEX(BPCiObIC!$B$2:$AG$43,MATCH($A83,BPCiObIC!$A$2:$A$43,0),MATCH(L$4,BPCiObIC!$B$1:$AG$1,0)))</f>
        <v>0</v>
      </c>
      <c r="M83" s="20">
        <f t="array" ref="M83">L83*(1+INDEX(BPCiObIC!$B$2:$AG$43,MATCH($A83,BPCiObIC!$A$2:$A$43,0),MATCH(M$4,BPCiObIC!$B$1:$AG$1,0)))</f>
        <v>0</v>
      </c>
      <c r="N83" s="20">
        <f t="array" ref="N83">M83*(1+INDEX(BPCiObIC!$B$2:$AG$43,MATCH($A83,BPCiObIC!$A$2:$A$43,0),MATCH(N$4,BPCiObIC!$B$1:$AG$1,0)))</f>
        <v>0</v>
      </c>
      <c r="O83" s="20">
        <f t="array" ref="O83">N83*(1+INDEX(BPCiObIC!$B$2:$AG$43,MATCH($A83,BPCiObIC!$A$2:$A$43,0),MATCH(O$4,BPCiObIC!$B$1:$AG$1,0)))</f>
        <v>0</v>
      </c>
      <c r="P83" s="20">
        <f t="array" ref="P83">O83*(1+INDEX(BPCiObIC!$B$2:$AG$43,MATCH($A83,BPCiObIC!$A$2:$A$43,0),MATCH(P$4,BPCiObIC!$B$1:$AG$1,0)))</f>
        <v>0</v>
      </c>
      <c r="Q83" s="20">
        <f t="array" ref="Q83">P83*(1+INDEX(BPCiObIC!$B$2:$AG$43,MATCH($A83,BPCiObIC!$A$2:$A$43,0),MATCH(Q$4,BPCiObIC!$B$1:$AG$1,0)))</f>
        <v>0</v>
      </c>
      <c r="R83" s="20">
        <f t="array" ref="R83">Q83*(1+INDEX(BPCiObIC!$B$2:$AG$43,MATCH($A83,BPCiObIC!$A$2:$A$43,0),MATCH(R$4,BPCiObIC!$B$1:$AG$1,0)))</f>
        <v>0</v>
      </c>
      <c r="S83" s="20">
        <f t="array" ref="S83">R83*(1+INDEX(BPCiObIC!$B$2:$AG$43,MATCH($A83,BPCiObIC!$A$2:$A$43,0),MATCH(S$4,BPCiObIC!$B$1:$AG$1,0)))</f>
        <v>0</v>
      </c>
      <c r="T83" s="20">
        <f t="array" ref="T83">S83*(1+INDEX(BPCiObIC!$B$2:$AG$43,MATCH($A83,BPCiObIC!$A$2:$A$43,0),MATCH(T$4,BPCiObIC!$B$1:$AG$1,0)))</f>
        <v>0</v>
      </c>
      <c r="U83" s="20">
        <f t="array" ref="U83">T83*(1+INDEX(BPCiObIC!$B$2:$AG$43,MATCH($A83,BPCiObIC!$A$2:$A$43,0),MATCH(U$4,BPCiObIC!$B$1:$AG$1,0)))</f>
        <v>0</v>
      </c>
      <c r="V83" s="20">
        <f t="array" ref="V83">U83*(1+INDEX(BPCiObIC!$B$2:$AG$43,MATCH($A83,BPCiObIC!$A$2:$A$43,0),MATCH(V$4,BPCiObIC!$B$1:$AG$1,0)))</f>
        <v>0</v>
      </c>
      <c r="W83" s="20">
        <f t="array" ref="W83">V83*(1+INDEX(BPCiObIC!$B$2:$AG$43,MATCH($A83,BPCiObIC!$A$2:$A$43,0),MATCH(W$4,BPCiObIC!$B$1:$AG$1,0)))</f>
        <v>0</v>
      </c>
      <c r="X83" s="20">
        <f t="array" ref="X83">W83*(1+INDEX(BPCiObIC!$B$2:$AG$43,MATCH($A83,BPCiObIC!$A$2:$A$43,0),MATCH(X$4,BPCiObIC!$B$1:$AG$1,0)))</f>
        <v>0</v>
      </c>
      <c r="Y83" s="20">
        <f t="array" ref="Y83">X83*(1+INDEX(BPCiObIC!$B$2:$AG$43,MATCH($A83,BPCiObIC!$A$2:$A$43,0),MATCH(Y$4,BPCiObIC!$B$1:$AG$1,0)))</f>
        <v>0</v>
      </c>
      <c r="Z83" s="20">
        <f t="array" ref="Z83">Y83*(1+INDEX(BPCiObIC!$B$2:$AG$43,MATCH($A83,BPCiObIC!$A$2:$A$43,0),MATCH(Z$4,BPCiObIC!$B$1:$AG$1,0)))</f>
        <v>0</v>
      </c>
      <c r="AA83" s="20">
        <f t="array" ref="AA83">Z83*(1+INDEX(BPCiObIC!$B$2:$AG$43,MATCH($A83,BPCiObIC!$A$2:$A$43,0),MATCH(AA$4,BPCiObIC!$B$1:$AG$1,0)))</f>
        <v>0</v>
      </c>
      <c r="AB83" s="20">
        <f t="array" ref="AB83">AA83*(1+INDEX(BPCiObIC!$B$2:$AG$43,MATCH($A83,BPCiObIC!$A$2:$A$43,0),MATCH(AB$4,BPCiObIC!$B$1:$AG$1,0)))</f>
        <v>0</v>
      </c>
      <c r="AC83" s="20">
        <f t="array" ref="AC83">AB83*(1+INDEX(BPCiObIC!$B$2:$AG$43,MATCH($A83,BPCiObIC!$A$2:$A$43,0),MATCH(AC$4,BPCiObIC!$B$1:$AG$1,0)))</f>
        <v>0</v>
      </c>
      <c r="AD83" s="20">
        <f t="array" ref="AD83">AC83*(1+INDEX(BPCiObIC!$B$2:$AG$43,MATCH($A83,BPCiObIC!$A$2:$A$43,0),MATCH(AD$4,BPCiObIC!$B$1:$AG$1,0)))</f>
        <v>0</v>
      </c>
      <c r="AE83" s="20">
        <f t="array" ref="AE83">AD83*(1+INDEX(BPCiObIC!$B$2:$AG$43,MATCH($A83,BPCiObIC!$A$2:$A$43,0),MATCH(AE$4,BPCiObIC!$B$1:$AG$1,0)))</f>
        <v>0</v>
      </c>
      <c r="AF83" s="20">
        <f t="array" ref="AF83">AE83*(1+INDEX(BPCiObIC!$B$2:$AG$43,MATCH($A83,BPCiObIC!$A$2:$A$43,0),MATCH(AF$4,BPCiObIC!$B$1:$AG$1,0)))</f>
        <v>0</v>
      </c>
      <c r="AG83" s="20">
        <f t="array" ref="AG83">AF83*(1+INDEX(BPCiObIC!$B$2:$AG$43,MATCH($A83,BPCiObIC!$A$2:$A$43,0),MATCH(AG$4,BPCiObIC!$B$1:$AG$1,0)))</f>
        <v>0</v>
      </c>
      <c r="AH83" s="20">
        <f t="array" ref="AH83">AG83*(1+INDEX(BPCiObIC!$B$2:$AG$43,MATCH($A83,BPCiObIC!$A$2:$A$43,0),MATCH(AH$4,BPCiObIC!$B$1:$AG$1,0)))</f>
        <v>0</v>
      </c>
    </row>
    <row r="84" spans="1:34" ht="15.75" customHeight="1" x14ac:dyDescent="0.35">
      <c r="A84" s="3" t="s">
        <v>99</v>
      </c>
      <c r="B84" s="3" t="s">
        <v>17</v>
      </c>
      <c r="C84" s="3" t="s">
        <v>100</v>
      </c>
      <c r="D84" s="33">
        <f>SUM('Bureau of Stat KBLI'!S4:U6)*$E$1</f>
        <v>17769511536890.41</v>
      </c>
      <c r="E84" s="20">
        <f t="array" ref="E84">D84*(1+INDEX(BPCiObIC!$B$2:$AG$43,MATCH($A84,BPCiObIC!$A$2:$A$43,0),MATCH(E$4,BPCiObIC!$B$1:$AG$1,0)))</f>
        <v>18566857924927.027</v>
      </c>
      <c r="F84" s="20">
        <f t="array" ref="F84">E84*(1+INDEX(BPCiObIC!$B$2:$AG$43,MATCH($A84,BPCiObIC!$A$2:$A$43,0),MATCH(F$4,BPCiObIC!$B$1:$AG$1,0)))</f>
        <v>19364204312963.301</v>
      </c>
      <c r="G84" s="20">
        <f t="array" ref="G84">F84*(1+INDEX(BPCiObIC!$B$2:$AG$43,MATCH($A84,BPCiObIC!$A$2:$A$43,0),MATCH(G$4,BPCiObIC!$B$1:$AG$1,0)))</f>
        <v>20161550700999.918</v>
      </c>
      <c r="H84" s="20">
        <f t="array" ref="H84">G84*(1+INDEX(BPCiObIC!$B$2:$AG$43,MATCH($A84,BPCiObIC!$A$2:$A$43,0),MATCH(H$4,BPCiObIC!$B$1:$AG$1,0)))</f>
        <v>20958897089036.539</v>
      </c>
      <c r="I84" s="20">
        <f t="array" ref="I84">H84*(1+INDEX(BPCiObIC!$B$2:$AG$43,MATCH($A84,BPCiObIC!$A$2:$A$43,0),MATCH(I$4,BPCiObIC!$B$1:$AG$1,0)))</f>
        <v>21756243477073.16</v>
      </c>
      <c r="J84" s="20">
        <f t="array" ref="J84">I84*(1+INDEX(BPCiObIC!$B$2:$AG$43,MATCH($A84,BPCiObIC!$A$2:$A$43,0),MATCH(J$4,BPCiObIC!$B$1:$AG$1,0)))</f>
        <v>22553589865109.777</v>
      </c>
      <c r="K84" s="20">
        <f t="array" ref="K84">J84*(1+INDEX(BPCiObIC!$B$2:$AG$43,MATCH($A84,BPCiObIC!$A$2:$A$43,0),MATCH(K$4,BPCiObIC!$B$1:$AG$1,0)))</f>
        <v>23350936253146.398</v>
      </c>
      <c r="L84" s="20">
        <f t="array" ref="L84">K84*(1+INDEX(BPCiObIC!$B$2:$AG$43,MATCH($A84,BPCiObIC!$A$2:$A$43,0),MATCH(L$4,BPCiObIC!$B$1:$AG$1,0)))</f>
        <v>24148282641182.672</v>
      </c>
      <c r="M84" s="20">
        <f t="array" ref="M84">L84*(1+INDEX(BPCiObIC!$B$2:$AG$43,MATCH($A84,BPCiObIC!$A$2:$A$43,0),MATCH(M$4,BPCiObIC!$B$1:$AG$1,0)))</f>
        <v>24945629029219.289</v>
      </c>
      <c r="N84" s="20">
        <f t="array" ref="N84">M84*(1+INDEX(BPCiObIC!$B$2:$AG$43,MATCH($A84,BPCiObIC!$A$2:$A$43,0),MATCH(N$4,BPCiObIC!$B$1:$AG$1,0)))</f>
        <v>25742975417255.906</v>
      </c>
      <c r="O84" s="20">
        <f t="array" ref="O84">N84*(1+INDEX(BPCiObIC!$B$2:$AG$43,MATCH($A84,BPCiObIC!$A$2:$A$43,0),MATCH(O$4,BPCiObIC!$B$1:$AG$1,0)))</f>
        <v>26540321805292.527</v>
      </c>
      <c r="P84" s="20">
        <f t="array" ref="P84">O84*(1+INDEX(BPCiObIC!$B$2:$AG$43,MATCH($A84,BPCiObIC!$A$2:$A$43,0),MATCH(P$4,BPCiObIC!$B$1:$AG$1,0)))</f>
        <v>27337668193329.145</v>
      </c>
      <c r="Q84" s="20">
        <f t="array" ref="Q84">P84*(1+INDEX(BPCiObIC!$B$2:$AG$43,MATCH($A84,BPCiObIC!$A$2:$A$43,0),MATCH(Q$4,BPCiObIC!$B$1:$AG$1,0)))</f>
        <v>28135014581365.762</v>
      </c>
      <c r="R84" s="20">
        <f t="array" ref="R84">Q84*(1+INDEX(BPCiObIC!$B$2:$AG$43,MATCH($A84,BPCiObIC!$A$2:$A$43,0),MATCH(R$4,BPCiObIC!$B$1:$AG$1,0)))</f>
        <v>28932360969402.035</v>
      </c>
      <c r="S84" s="20">
        <f t="array" ref="S84">R84*(1+INDEX(BPCiObIC!$B$2:$AG$43,MATCH($A84,BPCiObIC!$A$2:$A$43,0),MATCH(S$4,BPCiObIC!$B$1:$AG$1,0)))</f>
        <v>29729707357438.656</v>
      </c>
      <c r="T84" s="20">
        <f t="array" ref="T84">S84*(1+INDEX(BPCiObIC!$B$2:$AG$43,MATCH($A84,BPCiObIC!$A$2:$A$43,0),MATCH(T$4,BPCiObIC!$B$1:$AG$1,0)))</f>
        <v>30527053745475.277</v>
      </c>
      <c r="U84" s="20">
        <f t="array" ref="U84">T84*(1+INDEX(BPCiObIC!$B$2:$AG$43,MATCH($A84,BPCiObIC!$A$2:$A$43,0),MATCH(U$4,BPCiObIC!$B$1:$AG$1,0)))</f>
        <v>31324400133511.895</v>
      </c>
      <c r="V84" s="20">
        <f t="array" ref="V84">U84*(1+INDEX(BPCiObIC!$B$2:$AG$43,MATCH($A84,BPCiObIC!$A$2:$A$43,0),MATCH(V$4,BPCiObIC!$B$1:$AG$1,0)))</f>
        <v>32121746521548.516</v>
      </c>
      <c r="W84" s="20">
        <f t="array" ref="W84">V84*(1+INDEX(BPCiObIC!$B$2:$AG$43,MATCH($A84,BPCiObIC!$A$2:$A$43,0),MATCH(W$4,BPCiObIC!$B$1:$AG$1,0)))</f>
        <v>32919092909585.133</v>
      </c>
      <c r="X84" s="20">
        <f t="array" ref="X84">W84*(1+INDEX(BPCiObIC!$B$2:$AG$43,MATCH($A84,BPCiObIC!$A$2:$A$43,0),MATCH(X$4,BPCiObIC!$B$1:$AG$1,0)))</f>
        <v>33716439297621.402</v>
      </c>
      <c r="Y84" s="20">
        <f t="array" ref="Y84">X84*(1+INDEX(BPCiObIC!$B$2:$AG$43,MATCH($A84,BPCiObIC!$A$2:$A$43,0),MATCH(Y$4,BPCiObIC!$B$1:$AG$1,0)))</f>
        <v>34513785685658.02</v>
      </c>
      <c r="Z84" s="20">
        <f t="array" ref="Z84">Y84*(1+INDEX(BPCiObIC!$B$2:$AG$43,MATCH($A84,BPCiObIC!$A$2:$A$43,0),MATCH(Z$4,BPCiObIC!$B$1:$AG$1,0)))</f>
        <v>35311132073694.641</v>
      </c>
      <c r="AA84" s="20">
        <f t="array" ref="AA84">Z84*(1+INDEX(BPCiObIC!$B$2:$AG$43,MATCH($A84,BPCiObIC!$A$2:$A$43,0),MATCH(AA$4,BPCiObIC!$B$1:$AG$1,0)))</f>
        <v>36108478461731.258</v>
      </c>
      <c r="AB84" s="20">
        <f t="array" ref="AB84">AA84*(1+INDEX(BPCiObIC!$B$2:$AG$43,MATCH($A84,BPCiObIC!$A$2:$A$43,0),MATCH(AB$4,BPCiObIC!$B$1:$AG$1,0)))</f>
        <v>36905824849767.875</v>
      </c>
      <c r="AC84" s="20">
        <f t="array" ref="AC84">AB84*(1+INDEX(BPCiObIC!$B$2:$AG$43,MATCH($A84,BPCiObIC!$A$2:$A$43,0),MATCH(AC$4,BPCiObIC!$B$1:$AG$1,0)))</f>
        <v>37703171237804.5</v>
      </c>
      <c r="AD84" s="20">
        <f t="array" ref="AD84">AC84*(1+INDEX(BPCiObIC!$B$2:$AG$43,MATCH($A84,BPCiObIC!$A$2:$A$43,0),MATCH(AD$4,BPCiObIC!$B$1:$AG$1,0)))</f>
        <v>38500517625840.773</v>
      </c>
      <c r="AE84" s="20">
        <f t="array" ref="AE84">AD84*(1+INDEX(BPCiObIC!$B$2:$AG$43,MATCH($A84,BPCiObIC!$A$2:$A$43,0),MATCH(AE$4,BPCiObIC!$B$1:$AG$1,0)))</f>
        <v>39297864013877.398</v>
      </c>
      <c r="AF84" s="20">
        <f t="array" ref="AF84">AE84*(1+INDEX(BPCiObIC!$B$2:$AG$43,MATCH($A84,BPCiObIC!$A$2:$A$43,0),MATCH(AF$4,BPCiObIC!$B$1:$AG$1,0)))</f>
        <v>40095210401914.016</v>
      </c>
      <c r="AG84" s="20">
        <f t="array" ref="AG84">AF84*(1+INDEX(BPCiObIC!$B$2:$AG$43,MATCH($A84,BPCiObIC!$A$2:$A$43,0),MATCH(AG$4,BPCiObIC!$B$1:$AG$1,0)))</f>
        <v>40892556789950.641</v>
      </c>
      <c r="AH84" s="20">
        <f t="array" ref="AH84">AG84*(1+INDEX(BPCiObIC!$B$2:$AG$43,MATCH($A84,BPCiObIC!$A$2:$A$43,0),MATCH(AH$4,BPCiObIC!$B$1:$AG$1,0)))</f>
        <v>41689903177987.266</v>
      </c>
    </row>
    <row r="85" spans="1:34" ht="15.75" customHeight="1" x14ac:dyDescent="0.35">
      <c r="A85" s="3" t="s">
        <v>101</v>
      </c>
      <c r="B85" s="3" t="s">
        <v>17</v>
      </c>
      <c r="C85" s="3" t="s">
        <v>41</v>
      </c>
      <c r="D85" s="33">
        <f>SUM('Bureau of Stat KBLI'!S7:U9)*$E$1</f>
        <v>13239724666508.523</v>
      </c>
      <c r="E85" s="20">
        <f t="array" ref="E85">D85*(1+INDEX(BPCiObIC!$B$2:$AG$43,MATCH($A85,BPCiObIC!$A$2:$A$43,0),MATCH(E$4,BPCiObIC!$B$1:$AG$1,0)))</f>
        <v>13819919250102.525</v>
      </c>
      <c r="F85" s="20">
        <f t="array" ref="F85">E85*(1+INDEX(BPCiObIC!$B$2:$AG$43,MATCH($A85,BPCiObIC!$A$2:$A$43,0),MATCH(F$4,BPCiObIC!$B$1:$AG$1,0)))</f>
        <v>14400113833696.729</v>
      </c>
      <c r="G85" s="20">
        <f t="array" ref="G85">F85*(1+INDEX(BPCiObIC!$B$2:$AG$43,MATCH($A85,BPCiObIC!$A$2:$A$43,0),MATCH(G$4,BPCiObIC!$B$1:$AG$1,0)))</f>
        <v>14980308417290.932</v>
      </c>
      <c r="H85" s="20">
        <f t="array" ref="H85">G85*(1+INDEX(BPCiObIC!$B$2:$AG$43,MATCH($A85,BPCiObIC!$A$2:$A$43,0),MATCH(H$4,BPCiObIC!$B$1:$AG$1,0)))</f>
        <v>15560503000884.932</v>
      </c>
      <c r="I85" s="20">
        <f t="array" ref="I85">H85*(1+INDEX(BPCiObIC!$B$2:$AG$43,MATCH($A85,BPCiObIC!$A$2:$A$43,0),MATCH(I$4,BPCiObIC!$B$1:$AG$1,0)))</f>
        <v>16140697584479.133</v>
      </c>
      <c r="J85" s="20">
        <f t="array" ref="J85">I85*(1+INDEX(BPCiObIC!$B$2:$AG$43,MATCH($A85,BPCiObIC!$A$2:$A$43,0),MATCH(J$4,BPCiObIC!$B$1:$AG$1,0)))</f>
        <v>16720892168073.338</v>
      </c>
      <c r="K85" s="20">
        <f t="array" ref="K85">J85*(1+INDEX(BPCiObIC!$B$2:$AG$43,MATCH($A85,BPCiObIC!$A$2:$A$43,0),MATCH(K$4,BPCiObIC!$B$1:$AG$1,0)))</f>
        <v>17301086751667.539</v>
      </c>
      <c r="L85" s="20">
        <f t="array" ref="L85">K85*(1+INDEX(BPCiObIC!$B$2:$AG$43,MATCH($A85,BPCiObIC!$A$2:$A$43,0),MATCH(L$4,BPCiObIC!$B$1:$AG$1,0)))</f>
        <v>17881281335261.539</v>
      </c>
      <c r="M85" s="20">
        <f t="array" ref="M85">L85*(1+INDEX(BPCiObIC!$B$2:$AG$43,MATCH($A85,BPCiObIC!$A$2:$A$43,0),MATCH(M$4,BPCiObIC!$B$1:$AG$1,0)))</f>
        <v>18461475918855.742</v>
      </c>
      <c r="N85" s="20">
        <f t="array" ref="N85">M85*(1+INDEX(BPCiObIC!$B$2:$AG$43,MATCH($A85,BPCiObIC!$A$2:$A$43,0),MATCH(N$4,BPCiObIC!$B$1:$AG$1,0)))</f>
        <v>19041670502449.945</v>
      </c>
      <c r="O85" s="20">
        <f t="array" ref="O85">N85*(1+INDEX(BPCiObIC!$B$2:$AG$43,MATCH($A85,BPCiObIC!$A$2:$A$43,0),MATCH(O$4,BPCiObIC!$B$1:$AG$1,0)))</f>
        <v>19621865086044.148</v>
      </c>
      <c r="P85" s="20">
        <f t="array" ref="P85">O85*(1+INDEX(BPCiObIC!$B$2:$AG$43,MATCH($A85,BPCiObIC!$A$2:$A$43,0),MATCH(P$4,BPCiObIC!$B$1:$AG$1,0)))</f>
        <v>20202059669638.148</v>
      </c>
      <c r="Q85" s="20">
        <f t="array" ref="Q85">P85*(1+INDEX(BPCiObIC!$B$2:$AG$43,MATCH($A85,BPCiObIC!$A$2:$A$43,0),MATCH(Q$4,BPCiObIC!$B$1:$AG$1,0)))</f>
        <v>20782254253232.352</v>
      </c>
      <c r="R85" s="20">
        <f t="array" ref="R85">Q85*(1+INDEX(BPCiObIC!$B$2:$AG$43,MATCH($A85,BPCiObIC!$A$2:$A$43,0),MATCH(R$4,BPCiObIC!$B$1:$AG$1,0)))</f>
        <v>21362448836826.551</v>
      </c>
      <c r="S85" s="20">
        <f t="array" ref="S85">R85*(1+INDEX(BPCiObIC!$B$2:$AG$43,MATCH($A85,BPCiObIC!$A$2:$A$43,0),MATCH(S$4,BPCiObIC!$B$1:$AG$1,0)))</f>
        <v>21942643420420.551</v>
      </c>
      <c r="T85" s="20">
        <f t="array" ref="T85">S85*(1+INDEX(BPCiObIC!$B$2:$AG$43,MATCH($A85,BPCiObIC!$A$2:$A$43,0),MATCH(T$4,BPCiObIC!$B$1:$AG$1,0)))</f>
        <v>22522838004014.754</v>
      </c>
      <c r="U85" s="20">
        <f t="array" ref="U85">T85*(1+INDEX(BPCiObIC!$B$2:$AG$43,MATCH($A85,BPCiObIC!$A$2:$A$43,0),MATCH(U$4,BPCiObIC!$B$1:$AG$1,0)))</f>
        <v>23103032587608.957</v>
      </c>
      <c r="V85" s="20">
        <f t="array" ref="V85">U85*(1+INDEX(BPCiObIC!$B$2:$AG$43,MATCH($A85,BPCiObIC!$A$2:$A$43,0),MATCH(V$4,BPCiObIC!$B$1:$AG$1,0)))</f>
        <v>23683227171203.16</v>
      </c>
      <c r="W85" s="20">
        <f t="array" ref="W85">V85*(1+INDEX(BPCiObIC!$B$2:$AG$43,MATCH($A85,BPCiObIC!$A$2:$A$43,0),MATCH(W$4,BPCiObIC!$B$1:$AG$1,0)))</f>
        <v>24263421754797.16</v>
      </c>
      <c r="X85" s="20">
        <f t="array" ref="X85">W85*(1+INDEX(BPCiObIC!$B$2:$AG$43,MATCH($A85,BPCiObIC!$A$2:$A$43,0),MATCH(X$4,BPCiObIC!$B$1:$AG$1,0)))</f>
        <v>24843616338391.363</v>
      </c>
      <c r="Y85" s="20">
        <f t="array" ref="Y85">X85*(1+INDEX(BPCiObIC!$B$2:$AG$43,MATCH($A85,BPCiObIC!$A$2:$A$43,0),MATCH(Y$4,BPCiObIC!$B$1:$AG$1,0)))</f>
        <v>25423810921985.566</v>
      </c>
      <c r="Z85" s="20">
        <f t="array" ref="Z85">Y85*(1+INDEX(BPCiObIC!$B$2:$AG$43,MATCH($A85,BPCiObIC!$A$2:$A$43,0),MATCH(Z$4,BPCiObIC!$B$1:$AG$1,0)))</f>
        <v>26004005505579.766</v>
      </c>
      <c r="AA85" s="20">
        <f t="array" ref="AA85">Z85*(1+INDEX(BPCiObIC!$B$2:$AG$43,MATCH($A85,BPCiObIC!$A$2:$A$43,0),MATCH(AA$4,BPCiObIC!$B$1:$AG$1,0)))</f>
        <v>26584200089173.77</v>
      </c>
      <c r="AB85" s="20">
        <f t="array" ref="AB85">AA85*(1+INDEX(BPCiObIC!$B$2:$AG$43,MATCH($A85,BPCiObIC!$A$2:$A$43,0),MATCH(AB$4,BPCiObIC!$B$1:$AG$1,0)))</f>
        <v>27164394672767.973</v>
      </c>
      <c r="AC85" s="20">
        <f t="array" ref="AC85">AB85*(1+INDEX(BPCiObIC!$B$2:$AG$43,MATCH($A85,BPCiObIC!$A$2:$A$43,0),MATCH(AC$4,BPCiObIC!$B$1:$AG$1,0)))</f>
        <v>27744589256362.176</v>
      </c>
      <c r="AD85" s="20">
        <f t="array" ref="AD85">AC85*(1+INDEX(BPCiObIC!$B$2:$AG$43,MATCH($A85,BPCiObIC!$A$2:$A$43,0),MATCH(AD$4,BPCiObIC!$B$1:$AG$1,0)))</f>
        <v>28324783839956.379</v>
      </c>
      <c r="AE85" s="20">
        <f t="array" ref="AE85">AD85*(1+INDEX(BPCiObIC!$B$2:$AG$43,MATCH($A85,BPCiObIC!$A$2:$A$43,0),MATCH(AE$4,BPCiObIC!$B$1:$AG$1,0)))</f>
        <v>28904978423550.379</v>
      </c>
      <c r="AF85" s="20">
        <f t="array" ref="AF85">AE85*(1+INDEX(BPCiObIC!$B$2:$AG$43,MATCH($A85,BPCiObIC!$A$2:$A$43,0),MATCH(AF$4,BPCiObIC!$B$1:$AG$1,0)))</f>
        <v>29485173007144.582</v>
      </c>
      <c r="AG85" s="20">
        <f t="array" ref="AG85">AF85*(1+INDEX(BPCiObIC!$B$2:$AG$43,MATCH($A85,BPCiObIC!$A$2:$A$43,0),MATCH(AG$4,BPCiObIC!$B$1:$AG$1,0)))</f>
        <v>30065367590738.781</v>
      </c>
      <c r="AH85" s="20">
        <f t="array" ref="AH85">AG85*(1+INDEX(BPCiObIC!$B$2:$AG$43,MATCH($A85,BPCiObIC!$A$2:$A$43,0),MATCH(AH$4,BPCiObIC!$B$1:$AG$1,0)))</f>
        <v>30645562174332.781</v>
      </c>
    </row>
    <row r="86" spans="1:34" ht="15.75" customHeight="1" x14ac:dyDescent="0.35">
      <c r="A86" s="3" t="s">
        <v>102</v>
      </c>
      <c r="B86" s="3" t="s">
        <v>17</v>
      </c>
      <c r="C86" s="3" t="s">
        <v>45</v>
      </c>
      <c r="D86" s="33">
        <f>'Bureau of Stat KBLI'!U10*$E$1</f>
        <v>0</v>
      </c>
      <c r="E86" s="20">
        <f t="array" ref="E86">D86*(1+INDEX(BPCiObIC!$B$2:$AG$43,MATCH($A86,BPCiObIC!$A$2:$A$43,0),MATCH(E$4,BPCiObIC!$B$1:$AG$1,0)))</f>
        <v>0</v>
      </c>
      <c r="F86" s="20">
        <f t="array" ref="F86">E86*(1+INDEX(BPCiObIC!$B$2:$AG$43,MATCH($A86,BPCiObIC!$A$2:$A$43,0),MATCH(F$4,BPCiObIC!$B$1:$AG$1,0)))</f>
        <v>0</v>
      </c>
      <c r="G86" s="20">
        <f t="array" ref="G86">F86*(1+INDEX(BPCiObIC!$B$2:$AG$43,MATCH($A86,BPCiObIC!$A$2:$A$43,0),MATCH(G$4,BPCiObIC!$B$1:$AG$1,0)))</f>
        <v>0</v>
      </c>
      <c r="H86" s="20">
        <f t="array" ref="H86">G86*(1+INDEX(BPCiObIC!$B$2:$AG$43,MATCH($A86,BPCiObIC!$A$2:$A$43,0),MATCH(H$4,BPCiObIC!$B$1:$AG$1,0)))</f>
        <v>0</v>
      </c>
      <c r="I86" s="20">
        <f t="array" ref="I86">H86*(1+INDEX(BPCiObIC!$B$2:$AG$43,MATCH($A86,BPCiObIC!$A$2:$A$43,0),MATCH(I$4,BPCiObIC!$B$1:$AG$1,0)))</f>
        <v>0</v>
      </c>
      <c r="J86" s="20">
        <f t="array" ref="J86">I86*(1+INDEX(BPCiObIC!$B$2:$AG$43,MATCH($A86,BPCiObIC!$A$2:$A$43,0),MATCH(J$4,BPCiObIC!$B$1:$AG$1,0)))</f>
        <v>0</v>
      </c>
      <c r="K86" s="20">
        <f t="array" ref="K86">J86*(1+INDEX(BPCiObIC!$B$2:$AG$43,MATCH($A86,BPCiObIC!$A$2:$A$43,0),MATCH(K$4,BPCiObIC!$B$1:$AG$1,0)))</f>
        <v>0</v>
      </c>
      <c r="L86" s="20">
        <f t="array" ref="L86">K86*(1+INDEX(BPCiObIC!$B$2:$AG$43,MATCH($A86,BPCiObIC!$A$2:$A$43,0),MATCH(L$4,BPCiObIC!$B$1:$AG$1,0)))</f>
        <v>0</v>
      </c>
      <c r="M86" s="20">
        <f t="array" ref="M86">L86*(1+INDEX(BPCiObIC!$B$2:$AG$43,MATCH($A86,BPCiObIC!$A$2:$A$43,0),MATCH(M$4,BPCiObIC!$B$1:$AG$1,0)))</f>
        <v>0</v>
      </c>
      <c r="N86" s="20">
        <f t="array" ref="N86">M86*(1+INDEX(BPCiObIC!$B$2:$AG$43,MATCH($A86,BPCiObIC!$A$2:$A$43,0),MATCH(N$4,BPCiObIC!$B$1:$AG$1,0)))</f>
        <v>0</v>
      </c>
      <c r="O86" s="20">
        <f t="array" ref="O86">N86*(1+INDEX(BPCiObIC!$B$2:$AG$43,MATCH($A86,BPCiObIC!$A$2:$A$43,0),MATCH(O$4,BPCiObIC!$B$1:$AG$1,0)))</f>
        <v>0</v>
      </c>
      <c r="P86" s="20">
        <f t="array" ref="P86">O86*(1+INDEX(BPCiObIC!$B$2:$AG$43,MATCH($A86,BPCiObIC!$A$2:$A$43,0),MATCH(P$4,BPCiObIC!$B$1:$AG$1,0)))</f>
        <v>0</v>
      </c>
      <c r="Q86" s="20">
        <f t="array" ref="Q86">P86*(1+INDEX(BPCiObIC!$B$2:$AG$43,MATCH($A86,BPCiObIC!$A$2:$A$43,0),MATCH(Q$4,BPCiObIC!$B$1:$AG$1,0)))</f>
        <v>0</v>
      </c>
      <c r="R86" s="20">
        <f t="array" ref="R86">Q86*(1+INDEX(BPCiObIC!$B$2:$AG$43,MATCH($A86,BPCiObIC!$A$2:$A$43,0),MATCH(R$4,BPCiObIC!$B$1:$AG$1,0)))</f>
        <v>0</v>
      </c>
      <c r="S86" s="20">
        <f t="array" ref="S86">R86*(1+INDEX(BPCiObIC!$B$2:$AG$43,MATCH($A86,BPCiObIC!$A$2:$A$43,0),MATCH(S$4,BPCiObIC!$B$1:$AG$1,0)))</f>
        <v>0</v>
      </c>
      <c r="T86" s="20">
        <f t="array" ref="T86">S86*(1+INDEX(BPCiObIC!$B$2:$AG$43,MATCH($A86,BPCiObIC!$A$2:$A$43,0),MATCH(T$4,BPCiObIC!$B$1:$AG$1,0)))</f>
        <v>0</v>
      </c>
      <c r="U86" s="20">
        <f t="array" ref="U86">T86*(1+INDEX(BPCiObIC!$B$2:$AG$43,MATCH($A86,BPCiObIC!$A$2:$A$43,0),MATCH(U$4,BPCiObIC!$B$1:$AG$1,0)))</f>
        <v>0</v>
      </c>
      <c r="V86" s="20">
        <f t="array" ref="V86">U86*(1+INDEX(BPCiObIC!$B$2:$AG$43,MATCH($A86,BPCiObIC!$A$2:$A$43,0),MATCH(V$4,BPCiObIC!$B$1:$AG$1,0)))</f>
        <v>0</v>
      </c>
      <c r="W86" s="20">
        <f t="array" ref="W86">V86*(1+INDEX(BPCiObIC!$B$2:$AG$43,MATCH($A86,BPCiObIC!$A$2:$A$43,0),MATCH(W$4,BPCiObIC!$B$1:$AG$1,0)))</f>
        <v>0</v>
      </c>
      <c r="X86" s="20">
        <f t="array" ref="X86">W86*(1+INDEX(BPCiObIC!$B$2:$AG$43,MATCH($A86,BPCiObIC!$A$2:$A$43,0),MATCH(X$4,BPCiObIC!$B$1:$AG$1,0)))</f>
        <v>0</v>
      </c>
      <c r="Y86" s="20">
        <f t="array" ref="Y86">X86*(1+INDEX(BPCiObIC!$B$2:$AG$43,MATCH($A86,BPCiObIC!$A$2:$A$43,0),MATCH(Y$4,BPCiObIC!$B$1:$AG$1,0)))</f>
        <v>0</v>
      </c>
      <c r="Z86" s="20">
        <f t="array" ref="Z86">Y86*(1+INDEX(BPCiObIC!$B$2:$AG$43,MATCH($A86,BPCiObIC!$A$2:$A$43,0),MATCH(Z$4,BPCiObIC!$B$1:$AG$1,0)))</f>
        <v>0</v>
      </c>
      <c r="AA86" s="20">
        <f t="array" ref="AA86">Z86*(1+INDEX(BPCiObIC!$B$2:$AG$43,MATCH($A86,BPCiObIC!$A$2:$A$43,0),MATCH(AA$4,BPCiObIC!$B$1:$AG$1,0)))</f>
        <v>0</v>
      </c>
      <c r="AB86" s="20">
        <f t="array" ref="AB86">AA86*(1+INDEX(BPCiObIC!$B$2:$AG$43,MATCH($A86,BPCiObIC!$A$2:$A$43,0),MATCH(AB$4,BPCiObIC!$B$1:$AG$1,0)))</f>
        <v>0</v>
      </c>
      <c r="AC86" s="20">
        <f t="array" ref="AC86">AB86*(1+INDEX(BPCiObIC!$B$2:$AG$43,MATCH($A86,BPCiObIC!$A$2:$A$43,0),MATCH(AC$4,BPCiObIC!$B$1:$AG$1,0)))</f>
        <v>0</v>
      </c>
      <c r="AD86" s="20">
        <f t="array" ref="AD86">AC86*(1+INDEX(BPCiObIC!$B$2:$AG$43,MATCH($A86,BPCiObIC!$A$2:$A$43,0),MATCH(AD$4,BPCiObIC!$B$1:$AG$1,0)))</f>
        <v>0</v>
      </c>
      <c r="AE86" s="20">
        <f t="array" ref="AE86">AD86*(1+INDEX(BPCiObIC!$B$2:$AG$43,MATCH($A86,BPCiObIC!$A$2:$A$43,0),MATCH(AE$4,BPCiObIC!$B$1:$AG$1,0)))</f>
        <v>0</v>
      </c>
      <c r="AF86" s="20">
        <f t="array" ref="AF86">AE86*(1+INDEX(BPCiObIC!$B$2:$AG$43,MATCH($A86,BPCiObIC!$A$2:$A$43,0),MATCH(AF$4,BPCiObIC!$B$1:$AG$1,0)))</f>
        <v>0</v>
      </c>
      <c r="AG86" s="20">
        <f t="array" ref="AG86">AF86*(1+INDEX(BPCiObIC!$B$2:$AG$43,MATCH($A86,BPCiObIC!$A$2:$A$43,0),MATCH(AG$4,BPCiObIC!$B$1:$AG$1,0)))</f>
        <v>0</v>
      </c>
      <c r="AH86" s="20">
        <f t="array" ref="AH86">AG86*(1+INDEX(BPCiObIC!$B$2:$AG$43,MATCH($A86,BPCiObIC!$A$2:$A$43,0),MATCH(AH$4,BPCiObIC!$B$1:$AG$1,0)))</f>
        <v>0</v>
      </c>
    </row>
    <row r="87" spans="1:34" ht="15.75" customHeight="1" x14ac:dyDescent="0.35">
      <c r="A87" s="3" t="s">
        <v>103</v>
      </c>
      <c r="B87" s="3" t="s">
        <v>17</v>
      </c>
      <c r="C87" s="3" t="s">
        <v>47</v>
      </c>
      <c r="D87" s="33">
        <f>SUM('Bureau of Stat KBLI'!S11:U12)*$E$1</f>
        <v>3790216959360.7964</v>
      </c>
      <c r="E87" s="20">
        <f t="array" ref="E87">D87*(1+INDEX(BPCiObIC!$B$2:$AG$43,MATCH($A87,BPCiObIC!$A$2:$A$43,0),MATCH(E$4,BPCiObIC!$B$1:$AG$1,0)))</f>
        <v>3962341882328.0171</v>
      </c>
      <c r="F87" s="20">
        <f t="array" ref="F87">E87*(1+INDEX(BPCiObIC!$B$2:$AG$43,MATCH($A87,BPCiObIC!$A$2:$A$43,0),MATCH(F$4,BPCiObIC!$B$1:$AG$1,0)))</f>
        <v>4134466805295.2949</v>
      </c>
      <c r="G87" s="20">
        <f t="array" ref="G87">F87*(1+INDEX(BPCiObIC!$B$2:$AG$43,MATCH($A87,BPCiObIC!$A$2:$A$43,0),MATCH(G$4,BPCiObIC!$B$1:$AG$1,0)))</f>
        <v>4306591728262.5156</v>
      </c>
      <c r="H87" s="20">
        <f t="array" ref="H87">G87*(1+INDEX(BPCiObIC!$B$2:$AG$43,MATCH($A87,BPCiObIC!$A$2:$A$43,0),MATCH(H$4,BPCiObIC!$B$1:$AG$1,0)))</f>
        <v>4478716651229.7363</v>
      </c>
      <c r="I87" s="20">
        <f t="array" ref="I87">H87*(1+INDEX(BPCiObIC!$B$2:$AG$43,MATCH($A87,BPCiObIC!$A$2:$A$43,0),MATCH(I$4,BPCiObIC!$B$1:$AG$1,0)))</f>
        <v>4650841574197.0146</v>
      </c>
      <c r="J87" s="20">
        <f t="array" ref="J87">I87*(1+INDEX(BPCiObIC!$B$2:$AG$43,MATCH($A87,BPCiObIC!$A$2:$A$43,0),MATCH(J$4,BPCiObIC!$B$1:$AG$1,0)))</f>
        <v>4822966497164.2354</v>
      </c>
      <c r="K87" s="20">
        <f t="array" ref="K87">J87*(1+INDEX(BPCiObIC!$B$2:$AG$43,MATCH($A87,BPCiObIC!$A$2:$A$43,0),MATCH(K$4,BPCiObIC!$B$1:$AG$1,0)))</f>
        <v>4995091420131.4561</v>
      </c>
      <c r="L87" s="20">
        <f t="array" ref="L87">K87*(1+INDEX(BPCiObIC!$B$2:$AG$43,MATCH($A87,BPCiObIC!$A$2:$A$43,0),MATCH(L$4,BPCiObIC!$B$1:$AG$1,0)))</f>
        <v>5167216343098.6768</v>
      </c>
      <c r="M87" s="20">
        <f t="array" ref="M87">L87*(1+INDEX(BPCiObIC!$B$2:$AG$43,MATCH($A87,BPCiObIC!$A$2:$A$43,0),MATCH(M$4,BPCiObIC!$B$1:$AG$1,0)))</f>
        <v>5339341266065.9551</v>
      </c>
      <c r="N87" s="20">
        <f t="array" ref="N87">M87*(1+INDEX(BPCiObIC!$B$2:$AG$43,MATCH($A87,BPCiObIC!$A$2:$A$43,0),MATCH(N$4,BPCiObIC!$B$1:$AG$1,0)))</f>
        <v>5511466189033.1758</v>
      </c>
      <c r="O87" s="20">
        <f t="array" ref="O87">N87*(1+INDEX(BPCiObIC!$B$2:$AG$43,MATCH($A87,BPCiObIC!$A$2:$A$43,0),MATCH(O$4,BPCiObIC!$B$1:$AG$1,0)))</f>
        <v>5683591112000.3965</v>
      </c>
      <c r="P87" s="20">
        <f t="array" ref="P87">O87*(1+INDEX(BPCiObIC!$B$2:$AG$43,MATCH($A87,BPCiObIC!$A$2:$A$43,0),MATCH(P$4,BPCiObIC!$B$1:$AG$1,0)))</f>
        <v>5855716034967.6748</v>
      </c>
      <c r="Q87" s="20">
        <f t="array" ref="Q87">P87*(1+INDEX(BPCiObIC!$B$2:$AG$43,MATCH($A87,BPCiObIC!$A$2:$A$43,0),MATCH(Q$4,BPCiObIC!$B$1:$AG$1,0)))</f>
        <v>6027840957934.8955</v>
      </c>
      <c r="R87" s="20">
        <f t="array" ref="R87">Q87*(1+INDEX(BPCiObIC!$B$2:$AG$43,MATCH($A87,BPCiObIC!$A$2:$A$43,0),MATCH(R$4,BPCiObIC!$B$1:$AG$1,0)))</f>
        <v>6199965880902.1172</v>
      </c>
      <c r="S87" s="20">
        <f t="array" ref="S87">R87*(1+INDEX(BPCiObIC!$B$2:$AG$43,MATCH($A87,BPCiObIC!$A$2:$A$43,0),MATCH(S$4,BPCiObIC!$B$1:$AG$1,0)))</f>
        <v>6372090803869.3955</v>
      </c>
      <c r="T87" s="20">
        <f t="array" ref="T87">S87*(1+INDEX(BPCiObIC!$B$2:$AG$43,MATCH($A87,BPCiObIC!$A$2:$A$43,0),MATCH(T$4,BPCiObIC!$B$1:$AG$1,0)))</f>
        <v>6544215726836.6162</v>
      </c>
      <c r="U87" s="20">
        <f t="array" ref="U87">T87*(1+INDEX(BPCiObIC!$B$2:$AG$43,MATCH($A87,BPCiObIC!$A$2:$A$43,0),MATCH(U$4,BPCiObIC!$B$1:$AG$1,0)))</f>
        <v>6716340649803.8359</v>
      </c>
      <c r="V87" s="20">
        <f t="array" ref="V87">U87*(1+INDEX(BPCiObIC!$B$2:$AG$43,MATCH($A87,BPCiObIC!$A$2:$A$43,0),MATCH(V$4,BPCiObIC!$B$1:$AG$1,0)))</f>
        <v>6888465572771.1133</v>
      </c>
      <c r="W87" s="20">
        <f t="array" ref="W87">V87*(1+INDEX(BPCiObIC!$B$2:$AG$43,MATCH($A87,BPCiObIC!$A$2:$A$43,0),MATCH(W$4,BPCiObIC!$B$1:$AG$1,0)))</f>
        <v>7060590495738.334</v>
      </c>
      <c r="X87" s="20">
        <f t="array" ref="X87">W87*(1+INDEX(BPCiObIC!$B$2:$AG$43,MATCH($A87,BPCiObIC!$A$2:$A$43,0),MATCH(X$4,BPCiObIC!$B$1:$AG$1,0)))</f>
        <v>7232715418705.5547</v>
      </c>
      <c r="Y87" s="20">
        <f t="array" ref="Y87">X87*(1+INDEX(BPCiObIC!$B$2:$AG$43,MATCH($A87,BPCiObIC!$A$2:$A$43,0),MATCH(Y$4,BPCiObIC!$B$1:$AG$1,0)))</f>
        <v>7404840341672.833</v>
      </c>
      <c r="Z87" s="20">
        <f t="array" ref="Z87">Y87*(1+INDEX(BPCiObIC!$B$2:$AG$43,MATCH($A87,BPCiObIC!$A$2:$A$43,0),MATCH(Z$4,BPCiObIC!$B$1:$AG$1,0)))</f>
        <v>7576965264640.0537</v>
      </c>
      <c r="AA87" s="20">
        <f t="array" ref="AA87">Z87*(1+INDEX(BPCiObIC!$B$2:$AG$43,MATCH($A87,BPCiObIC!$A$2:$A$43,0),MATCH(AA$4,BPCiObIC!$B$1:$AG$1,0)))</f>
        <v>7749090187607.2734</v>
      </c>
      <c r="AB87" s="20">
        <f t="array" ref="AB87">AA87*(1+INDEX(BPCiObIC!$B$2:$AG$43,MATCH($A87,BPCiObIC!$A$2:$A$43,0),MATCH(AB$4,BPCiObIC!$B$1:$AG$1,0)))</f>
        <v>7921215110574.5518</v>
      </c>
      <c r="AC87" s="20">
        <f t="array" ref="AC87">AB87*(1+INDEX(BPCiObIC!$B$2:$AG$43,MATCH($A87,BPCiObIC!$A$2:$A$43,0),MATCH(AC$4,BPCiObIC!$B$1:$AG$1,0)))</f>
        <v>8093340033541.7715</v>
      </c>
      <c r="AD87" s="20">
        <f t="array" ref="AD87">AC87*(1+INDEX(BPCiObIC!$B$2:$AG$43,MATCH($A87,BPCiObIC!$A$2:$A$43,0),MATCH(AD$4,BPCiObIC!$B$1:$AG$1,0)))</f>
        <v>8265464956508.9932</v>
      </c>
      <c r="AE87" s="20">
        <f t="array" ref="AE87">AD87*(1+INDEX(BPCiObIC!$B$2:$AG$43,MATCH($A87,BPCiObIC!$A$2:$A$43,0),MATCH(AE$4,BPCiObIC!$B$1:$AG$1,0)))</f>
        <v>8437589879476.2705</v>
      </c>
      <c r="AF87" s="20">
        <f t="array" ref="AF87">AE87*(1+INDEX(BPCiObIC!$B$2:$AG$43,MATCH($A87,BPCiObIC!$A$2:$A$43,0),MATCH(AF$4,BPCiObIC!$B$1:$AG$1,0)))</f>
        <v>8609714802443.4922</v>
      </c>
      <c r="AG87" s="20">
        <f t="array" ref="AG87">AF87*(1+INDEX(BPCiObIC!$B$2:$AG$43,MATCH($A87,BPCiObIC!$A$2:$A$43,0),MATCH(AG$4,BPCiObIC!$B$1:$AG$1,0)))</f>
        <v>8781839725410.7119</v>
      </c>
      <c r="AH87" s="20">
        <f t="array" ref="AH87">AG87*(1+INDEX(BPCiObIC!$B$2:$AG$43,MATCH($A87,BPCiObIC!$A$2:$A$43,0),MATCH(AH$4,BPCiObIC!$B$1:$AG$1,0)))</f>
        <v>8953964648377.9902</v>
      </c>
    </row>
    <row r="88" spans="1:34" ht="15.75" customHeight="1" x14ac:dyDescent="0.35">
      <c r="A88" s="3" t="s">
        <v>104</v>
      </c>
      <c r="B88" s="3" t="s">
        <v>17</v>
      </c>
      <c r="C88" s="3" t="s">
        <v>50</v>
      </c>
      <c r="D88" s="33">
        <f>'Bureau of Stat KBLI'!U13*$E$1</f>
        <v>0</v>
      </c>
      <c r="E88" s="20">
        <f t="array" ref="E88">D88*(1+INDEX(BPCiObIC!$B$2:$AG$43,MATCH($A88,BPCiObIC!$A$2:$A$43,0),MATCH(E$4,BPCiObIC!$B$1:$AG$1,0)))</f>
        <v>0</v>
      </c>
      <c r="F88" s="20">
        <f t="array" ref="F88">E88*(1+INDEX(BPCiObIC!$B$2:$AG$43,MATCH($A88,BPCiObIC!$A$2:$A$43,0),MATCH(F$4,BPCiObIC!$B$1:$AG$1,0)))</f>
        <v>0</v>
      </c>
      <c r="G88" s="20">
        <f t="array" ref="G88">F88*(1+INDEX(BPCiObIC!$B$2:$AG$43,MATCH($A88,BPCiObIC!$A$2:$A$43,0),MATCH(G$4,BPCiObIC!$B$1:$AG$1,0)))</f>
        <v>0</v>
      </c>
      <c r="H88" s="20">
        <f t="array" ref="H88">G88*(1+INDEX(BPCiObIC!$B$2:$AG$43,MATCH($A88,BPCiObIC!$A$2:$A$43,0),MATCH(H$4,BPCiObIC!$B$1:$AG$1,0)))</f>
        <v>0</v>
      </c>
      <c r="I88" s="20">
        <f t="array" ref="I88">H88*(1+INDEX(BPCiObIC!$B$2:$AG$43,MATCH($A88,BPCiObIC!$A$2:$A$43,0),MATCH(I$4,BPCiObIC!$B$1:$AG$1,0)))</f>
        <v>0</v>
      </c>
      <c r="J88" s="20">
        <f t="array" ref="J88">I88*(1+INDEX(BPCiObIC!$B$2:$AG$43,MATCH($A88,BPCiObIC!$A$2:$A$43,0),MATCH(J$4,BPCiObIC!$B$1:$AG$1,0)))</f>
        <v>0</v>
      </c>
      <c r="K88" s="20">
        <f t="array" ref="K88">J88*(1+INDEX(BPCiObIC!$B$2:$AG$43,MATCH($A88,BPCiObIC!$A$2:$A$43,0),MATCH(K$4,BPCiObIC!$B$1:$AG$1,0)))</f>
        <v>0</v>
      </c>
      <c r="L88" s="20">
        <f t="array" ref="L88">K88*(1+INDEX(BPCiObIC!$B$2:$AG$43,MATCH($A88,BPCiObIC!$A$2:$A$43,0),MATCH(L$4,BPCiObIC!$B$1:$AG$1,0)))</f>
        <v>0</v>
      </c>
      <c r="M88" s="20">
        <f t="array" ref="M88">L88*(1+INDEX(BPCiObIC!$B$2:$AG$43,MATCH($A88,BPCiObIC!$A$2:$A$43,0),MATCH(M$4,BPCiObIC!$B$1:$AG$1,0)))</f>
        <v>0</v>
      </c>
      <c r="N88" s="20">
        <f t="array" ref="N88">M88*(1+INDEX(BPCiObIC!$B$2:$AG$43,MATCH($A88,BPCiObIC!$A$2:$A$43,0),MATCH(N$4,BPCiObIC!$B$1:$AG$1,0)))</f>
        <v>0</v>
      </c>
      <c r="O88" s="20">
        <f t="array" ref="O88">N88*(1+INDEX(BPCiObIC!$B$2:$AG$43,MATCH($A88,BPCiObIC!$A$2:$A$43,0),MATCH(O$4,BPCiObIC!$B$1:$AG$1,0)))</f>
        <v>0</v>
      </c>
      <c r="P88" s="20">
        <f t="array" ref="P88">O88*(1+INDEX(BPCiObIC!$B$2:$AG$43,MATCH($A88,BPCiObIC!$A$2:$A$43,0),MATCH(P$4,BPCiObIC!$B$1:$AG$1,0)))</f>
        <v>0</v>
      </c>
      <c r="Q88" s="20">
        <f t="array" ref="Q88">P88*(1+INDEX(BPCiObIC!$B$2:$AG$43,MATCH($A88,BPCiObIC!$A$2:$A$43,0),MATCH(Q$4,BPCiObIC!$B$1:$AG$1,0)))</f>
        <v>0</v>
      </c>
      <c r="R88" s="20">
        <f t="array" ref="R88">Q88*(1+INDEX(BPCiObIC!$B$2:$AG$43,MATCH($A88,BPCiObIC!$A$2:$A$43,0),MATCH(R$4,BPCiObIC!$B$1:$AG$1,0)))</f>
        <v>0</v>
      </c>
      <c r="S88" s="20">
        <f t="array" ref="S88">R88*(1+INDEX(BPCiObIC!$B$2:$AG$43,MATCH($A88,BPCiObIC!$A$2:$A$43,0),MATCH(S$4,BPCiObIC!$B$1:$AG$1,0)))</f>
        <v>0</v>
      </c>
      <c r="T88" s="20">
        <f t="array" ref="T88">S88*(1+INDEX(BPCiObIC!$B$2:$AG$43,MATCH($A88,BPCiObIC!$A$2:$A$43,0),MATCH(T$4,BPCiObIC!$B$1:$AG$1,0)))</f>
        <v>0</v>
      </c>
      <c r="U88" s="20">
        <f t="array" ref="U88">T88*(1+INDEX(BPCiObIC!$B$2:$AG$43,MATCH($A88,BPCiObIC!$A$2:$A$43,0),MATCH(U$4,BPCiObIC!$B$1:$AG$1,0)))</f>
        <v>0</v>
      </c>
      <c r="V88" s="20">
        <f t="array" ref="V88">U88*(1+INDEX(BPCiObIC!$B$2:$AG$43,MATCH($A88,BPCiObIC!$A$2:$A$43,0),MATCH(V$4,BPCiObIC!$B$1:$AG$1,0)))</f>
        <v>0</v>
      </c>
      <c r="W88" s="20">
        <f t="array" ref="W88">V88*(1+INDEX(BPCiObIC!$B$2:$AG$43,MATCH($A88,BPCiObIC!$A$2:$A$43,0),MATCH(W$4,BPCiObIC!$B$1:$AG$1,0)))</f>
        <v>0</v>
      </c>
      <c r="X88" s="20">
        <f t="array" ref="X88">W88*(1+INDEX(BPCiObIC!$B$2:$AG$43,MATCH($A88,BPCiObIC!$A$2:$A$43,0),MATCH(X$4,BPCiObIC!$B$1:$AG$1,0)))</f>
        <v>0</v>
      </c>
      <c r="Y88" s="20">
        <f t="array" ref="Y88">X88*(1+INDEX(BPCiObIC!$B$2:$AG$43,MATCH($A88,BPCiObIC!$A$2:$A$43,0),MATCH(Y$4,BPCiObIC!$B$1:$AG$1,0)))</f>
        <v>0</v>
      </c>
      <c r="Z88" s="20">
        <f t="array" ref="Z88">Y88*(1+INDEX(BPCiObIC!$B$2:$AG$43,MATCH($A88,BPCiObIC!$A$2:$A$43,0),MATCH(Z$4,BPCiObIC!$B$1:$AG$1,0)))</f>
        <v>0</v>
      </c>
      <c r="AA88" s="20">
        <f t="array" ref="AA88">Z88*(1+INDEX(BPCiObIC!$B$2:$AG$43,MATCH($A88,BPCiObIC!$A$2:$A$43,0),MATCH(AA$4,BPCiObIC!$B$1:$AG$1,0)))</f>
        <v>0</v>
      </c>
      <c r="AB88" s="20">
        <f t="array" ref="AB88">AA88*(1+INDEX(BPCiObIC!$B$2:$AG$43,MATCH($A88,BPCiObIC!$A$2:$A$43,0),MATCH(AB$4,BPCiObIC!$B$1:$AG$1,0)))</f>
        <v>0</v>
      </c>
      <c r="AC88" s="20">
        <f t="array" ref="AC88">AB88*(1+INDEX(BPCiObIC!$B$2:$AG$43,MATCH($A88,BPCiObIC!$A$2:$A$43,0),MATCH(AC$4,BPCiObIC!$B$1:$AG$1,0)))</f>
        <v>0</v>
      </c>
      <c r="AD88" s="20">
        <f t="array" ref="AD88">AC88*(1+INDEX(BPCiObIC!$B$2:$AG$43,MATCH($A88,BPCiObIC!$A$2:$A$43,0),MATCH(AD$4,BPCiObIC!$B$1:$AG$1,0)))</f>
        <v>0</v>
      </c>
      <c r="AE88" s="20">
        <f t="array" ref="AE88">AD88*(1+INDEX(BPCiObIC!$B$2:$AG$43,MATCH($A88,BPCiObIC!$A$2:$A$43,0),MATCH(AE$4,BPCiObIC!$B$1:$AG$1,0)))</f>
        <v>0</v>
      </c>
      <c r="AF88" s="20">
        <f t="array" ref="AF88">AE88*(1+INDEX(BPCiObIC!$B$2:$AG$43,MATCH($A88,BPCiObIC!$A$2:$A$43,0),MATCH(AF$4,BPCiObIC!$B$1:$AG$1,0)))</f>
        <v>0</v>
      </c>
      <c r="AG88" s="20">
        <f t="array" ref="AG88">AF88*(1+INDEX(BPCiObIC!$B$2:$AG$43,MATCH($A88,BPCiObIC!$A$2:$A$43,0),MATCH(AG$4,BPCiObIC!$B$1:$AG$1,0)))</f>
        <v>0</v>
      </c>
      <c r="AH88" s="20">
        <f t="array" ref="AH88">AG88*(1+INDEX(BPCiObIC!$B$2:$AG$43,MATCH($A88,BPCiObIC!$A$2:$A$43,0),MATCH(AH$4,BPCiObIC!$B$1:$AG$1,0)))</f>
        <v>0</v>
      </c>
    </row>
    <row r="89" spans="1:34" ht="15.75" customHeight="1" x14ac:dyDescent="0.35">
      <c r="A89" s="3" t="s">
        <v>105</v>
      </c>
      <c r="B89" s="3" t="s">
        <v>17</v>
      </c>
      <c r="C89" s="3" t="s">
        <v>106</v>
      </c>
      <c r="D89" s="33">
        <f>SUM('Bureau of Stat KBLI'!S14:U15)*$E$1</f>
        <v>8159977864572.3262</v>
      </c>
      <c r="E89" s="20">
        <f t="array" ref="E89">D89*(1+INDEX(BPCiObIC!$B$2:$AG$43,MATCH($A89,BPCiObIC!$A$2:$A$43,0),MATCH(E$4,BPCiObIC!$B$1:$AG$1,0)))</f>
        <v>8526461039195.6992</v>
      </c>
      <c r="F89" s="20">
        <f t="array" ref="F89">E89*(1+INDEX(BPCiObIC!$B$2:$AG$43,MATCH($A89,BPCiObIC!$A$2:$A$43,0),MATCH(F$4,BPCiObIC!$B$1:$AG$1,0)))</f>
        <v>8892944213819.2305</v>
      </c>
      <c r="G89" s="20">
        <f t="array" ref="G89">F89*(1+INDEX(BPCiObIC!$B$2:$AG$43,MATCH($A89,BPCiObIC!$A$2:$A$43,0),MATCH(G$4,BPCiObIC!$B$1:$AG$1,0)))</f>
        <v>9259427388442.7617</v>
      </c>
      <c r="H89" s="20">
        <f t="array" ref="H89">G89*(1+INDEX(BPCiObIC!$B$2:$AG$43,MATCH($A89,BPCiObIC!$A$2:$A$43,0),MATCH(H$4,BPCiObIC!$B$1:$AG$1,0)))</f>
        <v>9625910563066.1348</v>
      </c>
      <c r="I89" s="20">
        <f t="array" ref="I89">H89*(1+INDEX(BPCiObIC!$B$2:$AG$43,MATCH($A89,BPCiObIC!$A$2:$A$43,0),MATCH(I$4,BPCiObIC!$B$1:$AG$1,0)))</f>
        <v>9992393737689.666</v>
      </c>
      <c r="J89" s="20">
        <f t="array" ref="J89">I89*(1+INDEX(BPCiObIC!$B$2:$AG$43,MATCH($A89,BPCiObIC!$A$2:$A$43,0),MATCH(J$4,BPCiObIC!$B$1:$AG$1,0)))</f>
        <v>10358876912313.197</v>
      </c>
      <c r="K89" s="20">
        <f t="array" ref="K89">J89*(1+INDEX(BPCiObIC!$B$2:$AG$43,MATCH($A89,BPCiObIC!$A$2:$A$43,0),MATCH(K$4,BPCiObIC!$B$1:$AG$1,0)))</f>
        <v>10725360086936.568</v>
      </c>
      <c r="L89" s="20">
        <f t="array" ref="L89">K89*(1+INDEX(BPCiObIC!$B$2:$AG$43,MATCH($A89,BPCiObIC!$A$2:$A$43,0),MATCH(L$4,BPCiObIC!$B$1:$AG$1,0)))</f>
        <v>11091843261560.102</v>
      </c>
      <c r="M89" s="20">
        <f t="array" ref="M89">L89*(1+INDEX(BPCiObIC!$B$2:$AG$43,MATCH($A89,BPCiObIC!$A$2:$A$43,0),MATCH(M$4,BPCiObIC!$B$1:$AG$1,0)))</f>
        <v>11458326436183.633</v>
      </c>
      <c r="N89" s="20">
        <f t="array" ref="N89">M89*(1+INDEX(BPCiObIC!$B$2:$AG$43,MATCH($A89,BPCiObIC!$A$2:$A$43,0),MATCH(N$4,BPCiObIC!$B$1:$AG$1,0)))</f>
        <v>11824809610807.006</v>
      </c>
      <c r="O89" s="20">
        <f t="array" ref="O89">N89*(1+INDEX(BPCiObIC!$B$2:$AG$43,MATCH($A89,BPCiObIC!$A$2:$A$43,0),MATCH(O$4,BPCiObIC!$B$1:$AG$1,0)))</f>
        <v>12191292785430.537</v>
      </c>
      <c r="P89" s="20">
        <f t="array" ref="P89">O89*(1+INDEX(BPCiObIC!$B$2:$AG$43,MATCH($A89,BPCiObIC!$A$2:$A$43,0),MATCH(P$4,BPCiObIC!$B$1:$AG$1,0)))</f>
        <v>12557775960053.91</v>
      </c>
      <c r="Q89" s="20">
        <f t="array" ref="Q89">P89*(1+INDEX(BPCiObIC!$B$2:$AG$43,MATCH($A89,BPCiObIC!$A$2:$A$43,0),MATCH(Q$4,BPCiObIC!$B$1:$AG$1,0)))</f>
        <v>12924259134677.441</v>
      </c>
      <c r="R89" s="20">
        <f t="array" ref="R89">Q89*(1+INDEX(BPCiObIC!$B$2:$AG$43,MATCH($A89,BPCiObIC!$A$2:$A$43,0),MATCH(R$4,BPCiObIC!$B$1:$AG$1,0)))</f>
        <v>13290742309300.973</v>
      </c>
      <c r="S89" s="20">
        <f t="array" ref="S89">R89*(1+INDEX(BPCiObIC!$B$2:$AG$43,MATCH($A89,BPCiObIC!$A$2:$A$43,0),MATCH(S$4,BPCiObIC!$B$1:$AG$1,0)))</f>
        <v>13657225483924.344</v>
      </c>
      <c r="T89" s="20">
        <f t="array" ref="T89">S89*(1+INDEX(BPCiObIC!$B$2:$AG$43,MATCH($A89,BPCiObIC!$A$2:$A$43,0),MATCH(T$4,BPCiObIC!$B$1:$AG$1,0)))</f>
        <v>14023708658547.875</v>
      </c>
      <c r="U89" s="20">
        <f t="array" ref="U89">T89*(1+INDEX(BPCiObIC!$B$2:$AG$43,MATCH($A89,BPCiObIC!$A$2:$A$43,0),MATCH(U$4,BPCiObIC!$B$1:$AG$1,0)))</f>
        <v>14390191833171.408</v>
      </c>
      <c r="V89" s="20">
        <f t="array" ref="V89">U89*(1+INDEX(BPCiObIC!$B$2:$AG$43,MATCH($A89,BPCiObIC!$A$2:$A$43,0),MATCH(V$4,BPCiObIC!$B$1:$AG$1,0)))</f>
        <v>14756675007794.779</v>
      </c>
      <c r="W89" s="20">
        <f t="array" ref="W89">V89*(1+INDEX(BPCiObIC!$B$2:$AG$43,MATCH($A89,BPCiObIC!$A$2:$A$43,0),MATCH(W$4,BPCiObIC!$B$1:$AG$1,0)))</f>
        <v>15123158182418.311</v>
      </c>
      <c r="X89" s="20">
        <f t="array" ref="X89">W89*(1+INDEX(BPCiObIC!$B$2:$AG$43,MATCH($A89,BPCiObIC!$A$2:$A$43,0),MATCH(X$4,BPCiObIC!$B$1:$AG$1,0)))</f>
        <v>15489641357041.844</v>
      </c>
      <c r="Y89" s="20">
        <f t="array" ref="Y89">X89*(1+INDEX(BPCiObIC!$B$2:$AG$43,MATCH($A89,BPCiObIC!$A$2:$A$43,0),MATCH(Y$4,BPCiObIC!$B$1:$AG$1,0)))</f>
        <v>15856124531665.215</v>
      </c>
      <c r="Z89" s="20">
        <f t="array" ref="Z89">Y89*(1+INDEX(BPCiObIC!$B$2:$AG$43,MATCH($A89,BPCiObIC!$A$2:$A$43,0),MATCH(Z$4,BPCiObIC!$B$1:$AG$1,0)))</f>
        <v>16222607706288.748</v>
      </c>
      <c r="AA89" s="20">
        <f t="array" ref="AA89">Z89*(1+INDEX(BPCiObIC!$B$2:$AG$43,MATCH($A89,BPCiObIC!$A$2:$A$43,0),MATCH(AA$4,BPCiObIC!$B$1:$AG$1,0)))</f>
        <v>16589090880912.279</v>
      </c>
      <c r="AB89" s="20">
        <f t="array" ref="AB89">AA89*(1+INDEX(BPCiObIC!$B$2:$AG$43,MATCH($A89,BPCiObIC!$A$2:$A$43,0),MATCH(AB$4,BPCiObIC!$B$1:$AG$1,0)))</f>
        <v>16955574055535.654</v>
      </c>
      <c r="AC89" s="20">
        <f t="array" ref="AC89">AB89*(1+INDEX(BPCiObIC!$B$2:$AG$43,MATCH($A89,BPCiObIC!$A$2:$A$43,0),MATCH(AC$4,BPCiObIC!$B$1:$AG$1,0)))</f>
        <v>17322057230159.184</v>
      </c>
      <c r="AD89" s="20">
        <f t="array" ref="AD89">AC89*(1+INDEX(BPCiObIC!$B$2:$AG$43,MATCH($A89,BPCiObIC!$A$2:$A$43,0),MATCH(AD$4,BPCiObIC!$B$1:$AG$1,0)))</f>
        <v>17688540404782.715</v>
      </c>
      <c r="AE89" s="20">
        <f t="array" ref="AE89">AD89*(1+INDEX(BPCiObIC!$B$2:$AG$43,MATCH($A89,BPCiObIC!$A$2:$A$43,0),MATCH(AE$4,BPCiObIC!$B$1:$AG$1,0)))</f>
        <v>18055023579406.09</v>
      </c>
      <c r="AF89" s="20">
        <f t="array" ref="AF89">AE89*(1+INDEX(BPCiObIC!$B$2:$AG$43,MATCH($A89,BPCiObIC!$A$2:$A$43,0),MATCH(AF$4,BPCiObIC!$B$1:$AG$1,0)))</f>
        <v>18421506754029.621</v>
      </c>
      <c r="AG89" s="20">
        <f t="array" ref="AG89">AF89*(1+INDEX(BPCiObIC!$B$2:$AG$43,MATCH($A89,BPCiObIC!$A$2:$A$43,0),MATCH(AG$4,BPCiObIC!$B$1:$AG$1,0)))</f>
        <v>18787989928653.156</v>
      </c>
      <c r="AH89" s="20">
        <f t="array" ref="AH89">AG89*(1+INDEX(BPCiObIC!$B$2:$AG$43,MATCH($A89,BPCiObIC!$A$2:$A$43,0),MATCH(AH$4,BPCiObIC!$B$1:$AG$1,0)))</f>
        <v>19154473103276.527</v>
      </c>
    </row>
    <row r="90" spans="1:34" ht="15.75" customHeight="1" x14ac:dyDescent="0.35">
      <c r="A90" s="3" t="s">
        <v>107</v>
      </c>
      <c r="B90" s="3" t="s">
        <v>17</v>
      </c>
      <c r="C90" s="3" t="s">
        <v>108</v>
      </c>
      <c r="D90" s="33">
        <f>'Bureau of Stat KBLI'!U16*$E$1</f>
        <v>53736620085.1446</v>
      </c>
      <c r="E90" s="20">
        <f t="array" ref="E90">D90*(1+INDEX(BPCiObIC!$B$2:$AG$43,MATCH($A90,BPCiObIC!$A$2:$A$43,0),MATCH(E$4,BPCiObIC!$B$1:$AG$1,0)))</f>
        <v>56150057712.894684</v>
      </c>
      <c r="F90" s="20">
        <f t="array" ref="F90">E90*(1+INDEX(BPCiObIC!$B$2:$AG$43,MATCH($A90,BPCiObIC!$A$2:$A$43,0),MATCH(F$4,BPCiObIC!$B$1:$AG$1,0)))</f>
        <v>58563495340.645485</v>
      </c>
      <c r="G90" s="20">
        <f t="array" ref="G90">F90*(1+INDEX(BPCiObIC!$B$2:$AG$43,MATCH($A90,BPCiObIC!$A$2:$A$43,0),MATCH(G$4,BPCiObIC!$B$1:$AG$1,0)))</f>
        <v>60976932968.395569</v>
      </c>
      <c r="H90" s="20">
        <f t="array" ref="H90">G90*(1+INDEX(BPCiObIC!$B$2:$AG$43,MATCH($A90,BPCiObIC!$A$2:$A$43,0),MATCH(H$4,BPCiObIC!$B$1:$AG$1,0)))</f>
        <v>63390370596.145653</v>
      </c>
      <c r="I90" s="20">
        <f t="array" ref="I90">H90*(1+INDEX(BPCiObIC!$B$2:$AG$43,MATCH($A90,BPCiObIC!$A$2:$A$43,0),MATCH(I$4,BPCiObIC!$B$1:$AG$1,0)))</f>
        <v>65803808223.895737</v>
      </c>
      <c r="J90" s="20">
        <f t="array" ref="J90">I90*(1+INDEX(BPCiObIC!$B$2:$AG$43,MATCH($A90,BPCiObIC!$A$2:$A$43,0),MATCH(J$4,BPCiObIC!$B$1:$AG$1,0)))</f>
        <v>68217245851.645821</v>
      </c>
      <c r="K90" s="20">
        <f t="array" ref="K90">J90*(1+INDEX(BPCiObIC!$B$2:$AG$43,MATCH($A90,BPCiObIC!$A$2:$A$43,0),MATCH(K$4,BPCiObIC!$B$1:$AG$1,0)))</f>
        <v>70630683479.396622</v>
      </c>
      <c r="L90" s="20">
        <f t="array" ref="L90">K90*(1+INDEX(BPCiObIC!$B$2:$AG$43,MATCH($A90,BPCiObIC!$A$2:$A$43,0),MATCH(L$4,BPCiObIC!$B$1:$AG$1,0)))</f>
        <v>73044121107.146698</v>
      </c>
      <c r="M90" s="20">
        <f t="array" ref="M90">L90*(1+INDEX(BPCiObIC!$B$2:$AG$43,MATCH($A90,BPCiObIC!$A$2:$A$43,0),MATCH(M$4,BPCiObIC!$B$1:$AG$1,0)))</f>
        <v>75457558734.89679</v>
      </c>
      <c r="N90" s="20">
        <f t="array" ref="N90">M90*(1+INDEX(BPCiObIC!$B$2:$AG$43,MATCH($A90,BPCiObIC!$A$2:$A$43,0),MATCH(N$4,BPCiObIC!$B$1:$AG$1,0)))</f>
        <v>77870996362.646881</v>
      </c>
      <c r="O90" s="20">
        <f t="array" ref="O90">N90*(1+INDEX(BPCiObIC!$B$2:$AG$43,MATCH($A90,BPCiObIC!$A$2:$A$43,0),MATCH(O$4,BPCiObIC!$B$1:$AG$1,0)))</f>
        <v>80284433990.396973</v>
      </c>
      <c r="P90" s="20">
        <f t="array" ref="P90">O90*(1+INDEX(BPCiObIC!$B$2:$AG$43,MATCH($A90,BPCiObIC!$A$2:$A$43,0),MATCH(P$4,BPCiObIC!$B$1:$AG$1,0)))</f>
        <v>82697871618.147781</v>
      </c>
      <c r="Q90" s="20">
        <f t="array" ref="Q90">P90*(1+INDEX(BPCiObIC!$B$2:$AG$43,MATCH($A90,BPCiObIC!$A$2:$A$43,0),MATCH(Q$4,BPCiObIC!$B$1:$AG$1,0)))</f>
        <v>85111309245.897858</v>
      </c>
      <c r="R90" s="20">
        <f t="array" ref="R90">Q90*(1+INDEX(BPCiObIC!$B$2:$AG$43,MATCH($A90,BPCiObIC!$A$2:$A$43,0),MATCH(R$4,BPCiObIC!$B$1:$AG$1,0)))</f>
        <v>87524746873.647934</v>
      </c>
      <c r="S90" s="20">
        <f t="array" ref="S90">R90*(1+INDEX(BPCiObIC!$B$2:$AG$43,MATCH($A90,BPCiObIC!$A$2:$A$43,0),MATCH(S$4,BPCiObIC!$B$1:$AG$1,0)))</f>
        <v>89938184501.39801</v>
      </c>
      <c r="T90" s="20">
        <f t="array" ref="T90">S90*(1+INDEX(BPCiObIC!$B$2:$AG$43,MATCH($A90,BPCiObIC!$A$2:$A$43,0),MATCH(T$4,BPCiObIC!$B$1:$AG$1,0)))</f>
        <v>92351622129.148102</v>
      </c>
      <c r="U90" s="20">
        <f t="array" ref="U90">T90*(1+INDEX(BPCiObIC!$B$2:$AG$43,MATCH($A90,BPCiObIC!$A$2:$A$43,0),MATCH(U$4,BPCiObIC!$B$1:$AG$1,0)))</f>
        <v>94765059756.898895</v>
      </c>
      <c r="V90" s="20">
        <f t="array" ref="V90">U90*(1+INDEX(BPCiObIC!$B$2:$AG$43,MATCH($A90,BPCiObIC!$A$2:$A$43,0),MATCH(V$4,BPCiObIC!$B$1:$AG$1,0)))</f>
        <v>97178497384.648987</v>
      </c>
      <c r="W90" s="20">
        <f t="array" ref="W90">V90*(1+INDEX(BPCiObIC!$B$2:$AG$43,MATCH($A90,BPCiObIC!$A$2:$A$43,0),MATCH(W$4,BPCiObIC!$B$1:$AG$1,0)))</f>
        <v>99591935012.399078</v>
      </c>
      <c r="X90" s="20">
        <f t="array" ref="X90">W90*(1+INDEX(BPCiObIC!$B$2:$AG$43,MATCH($A90,BPCiObIC!$A$2:$A$43,0),MATCH(X$4,BPCiObIC!$B$1:$AG$1,0)))</f>
        <v>102005372640.14917</v>
      </c>
      <c r="Y90" s="20">
        <f t="array" ref="Y90">X90*(1+INDEX(BPCiObIC!$B$2:$AG$43,MATCH($A90,BPCiObIC!$A$2:$A$43,0),MATCH(Y$4,BPCiObIC!$B$1:$AG$1,0)))</f>
        <v>104418810267.89998</v>
      </c>
      <c r="Z90" s="20">
        <f t="array" ref="Z90">Y90*(1+INDEX(BPCiObIC!$B$2:$AG$43,MATCH($A90,BPCiObIC!$A$2:$A$43,0),MATCH(Z$4,BPCiObIC!$B$1:$AG$1,0)))</f>
        <v>106832247895.65007</v>
      </c>
      <c r="AA90" s="20">
        <f t="array" ref="AA90">Z90*(1+INDEX(BPCiObIC!$B$2:$AG$43,MATCH($A90,BPCiObIC!$A$2:$A$43,0),MATCH(AA$4,BPCiObIC!$B$1:$AG$1,0)))</f>
        <v>109245685523.40016</v>
      </c>
      <c r="AB90" s="20">
        <f t="array" ref="AB90">AA90*(1+INDEX(BPCiObIC!$B$2:$AG$43,MATCH($A90,BPCiObIC!$A$2:$A$43,0),MATCH(AB$4,BPCiObIC!$B$1:$AG$1,0)))</f>
        <v>111659123151.15027</v>
      </c>
      <c r="AC90" s="20">
        <f t="array" ref="AC90">AB90*(1+INDEX(BPCiObIC!$B$2:$AG$43,MATCH($A90,BPCiObIC!$A$2:$A$43,0),MATCH(AC$4,BPCiObIC!$B$1:$AG$1,0)))</f>
        <v>114072560778.90036</v>
      </c>
      <c r="AD90" s="20">
        <f t="array" ref="AD90">AC90*(1+INDEX(BPCiObIC!$B$2:$AG$43,MATCH($A90,BPCiObIC!$A$2:$A$43,0),MATCH(AD$4,BPCiObIC!$B$1:$AG$1,0)))</f>
        <v>116485998406.65115</v>
      </c>
      <c r="AE90" s="20">
        <f t="array" ref="AE90">AD90*(1+INDEX(BPCiObIC!$B$2:$AG$43,MATCH($A90,BPCiObIC!$A$2:$A$43,0),MATCH(AE$4,BPCiObIC!$B$1:$AG$1,0)))</f>
        <v>118899436034.40126</v>
      </c>
      <c r="AF90" s="20">
        <f t="array" ref="AF90">AE90*(1+INDEX(BPCiObIC!$B$2:$AG$43,MATCH($A90,BPCiObIC!$A$2:$A$43,0),MATCH(AF$4,BPCiObIC!$B$1:$AG$1,0)))</f>
        <v>121312873662.15134</v>
      </c>
      <c r="AG90" s="20">
        <f t="array" ref="AG90">AF90*(1+INDEX(BPCiObIC!$B$2:$AG$43,MATCH($A90,BPCiObIC!$A$2:$A$43,0),MATCH(AG$4,BPCiObIC!$B$1:$AG$1,0)))</f>
        <v>123726311289.90143</v>
      </c>
      <c r="AH90" s="20">
        <f t="array" ref="AH90">AG90*(1+INDEX(BPCiObIC!$B$2:$AG$43,MATCH($A90,BPCiObIC!$A$2:$A$43,0),MATCH(AH$4,BPCiObIC!$B$1:$AG$1,0)))</f>
        <v>126139748917.65152</v>
      </c>
    </row>
    <row r="91" spans="1:34" ht="15.75" customHeight="1" x14ac:dyDescent="0.35">
      <c r="A91" s="3" t="s">
        <v>109</v>
      </c>
      <c r="B91" s="3" t="s">
        <v>17</v>
      </c>
      <c r="C91" s="3" t="s">
        <v>110</v>
      </c>
      <c r="D91" s="33">
        <f>SUM(SUMIFS('BIFUBC Output_energy'!G:G,'BIFUBC Output_energy'!A:A,B91,'BIFUBC Output_energy'!B:B,C91),SUMIFS('BIFUBC Output_nonenergy'!E:E,'BIFUBC Output_nonenergy'!A:A,B91,'BIFUBC Output_nonenergy'!B:B,C91))</f>
        <v>0</v>
      </c>
      <c r="E91" s="20">
        <f t="array" ref="E91">D91*(1+INDEX(BPCiObIC!$B$2:$AG$43,MATCH($A91,BPCiObIC!$A$2:$A$43,0),MATCH(E$4,BPCiObIC!$B$1:$AG$1,0)))</f>
        <v>0</v>
      </c>
      <c r="F91" s="20">
        <f t="array" ref="F91">E91*(1+INDEX(BPCiObIC!$B$2:$AG$43,MATCH($A91,BPCiObIC!$A$2:$A$43,0),MATCH(F$4,BPCiObIC!$B$1:$AG$1,0)))</f>
        <v>0</v>
      </c>
      <c r="G91" s="20">
        <f t="array" ref="G91">F91*(1+INDEX(BPCiObIC!$B$2:$AG$43,MATCH($A91,BPCiObIC!$A$2:$A$43,0),MATCH(G$4,BPCiObIC!$B$1:$AG$1,0)))</f>
        <v>0</v>
      </c>
      <c r="H91" s="20">
        <f t="array" ref="H91">G91*(1+INDEX(BPCiObIC!$B$2:$AG$43,MATCH($A91,BPCiObIC!$A$2:$A$43,0),MATCH(H$4,BPCiObIC!$B$1:$AG$1,0)))</f>
        <v>0</v>
      </c>
      <c r="I91" s="20">
        <f t="array" ref="I91">H91*(1+INDEX(BPCiObIC!$B$2:$AG$43,MATCH($A91,BPCiObIC!$A$2:$A$43,0),MATCH(I$4,BPCiObIC!$B$1:$AG$1,0)))</f>
        <v>0</v>
      </c>
      <c r="J91" s="20">
        <f t="array" ref="J91">I91*(1+INDEX(BPCiObIC!$B$2:$AG$43,MATCH($A91,BPCiObIC!$A$2:$A$43,0),MATCH(J$4,BPCiObIC!$B$1:$AG$1,0)))</f>
        <v>0</v>
      </c>
      <c r="K91" s="20">
        <f t="array" ref="K91">J91*(1+INDEX(BPCiObIC!$B$2:$AG$43,MATCH($A91,BPCiObIC!$A$2:$A$43,0),MATCH(K$4,BPCiObIC!$B$1:$AG$1,0)))</f>
        <v>0</v>
      </c>
      <c r="L91" s="20">
        <f t="array" ref="L91">K91*(1+INDEX(BPCiObIC!$B$2:$AG$43,MATCH($A91,BPCiObIC!$A$2:$A$43,0),MATCH(L$4,BPCiObIC!$B$1:$AG$1,0)))</f>
        <v>0</v>
      </c>
      <c r="M91" s="20">
        <f t="array" ref="M91">L91*(1+INDEX(BPCiObIC!$B$2:$AG$43,MATCH($A91,BPCiObIC!$A$2:$A$43,0),MATCH(M$4,BPCiObIC!$B$1:$AG$1,0)))</f>
        <v>0</v>
      </c>
      <c r="N91" s="20">
        <f t="array" ref="N91">M91*(1+INDEX(BPCiObIC!$B$2:$AG$43,MATCH($A91,BPCiObIC!$A$2:$A$43,0),MATCH(N$4,BPCiObIC!$B$1:$AG$1,0)))</f>
        <v>0</v>
      </c>
      <c r="O91" s="20">
        <f t="array" ref="O91">N91*(1+INDEX(BPCiObIC!$B$2:$AG$43,MATCH($A91,BPCiObIC!$A$2:$A$43,0),MATCH(O$4,BPCiObIC!$B$1:$AG$1,0)))</f>
        <v>0</v>
      </c>
      <c r="P91" s="20">
        <f t="array" ref="P91">O91*(1+INDEX(BPCiObIC!$B$2:$AG$43,MATCH($A91,BPCiObIC!$A$2:$A$43,0),MATCH(P$4,BPCiObIC!$B$1:$AG$1,0)))</f>
        <v>0</v>
      </c>
      <c r="Q91" s="20">
        <f t="array" ref="Q91">P91*(1+INDEX(BPCiObIC!$B$2:$AG$43,MATCH($A91,BPCiObIC!$A$2:$A$43,0),MATCH(Q$4,BPCiObIC!$B$1:$AG$1,0)))</f>
        <v>0</v>
      </c>
      <c r="R91" s="20">
        <f t="array" ref="R91">Q91*(1+INDEX(BPCiObIC!$B$2:$AG$43,MATCH($A91,BPCiObIC!$A$2:$A$43,0),MATCH(R$4,BPCiObIC!$B$1:$AG$1,0)))</f>
        <v>0</v>
      </c>
      <c r="S91" s="20">
        <f t="array" ref="S91">R91*(1+INDEX(BPCiObIC!$B$2:$AG$43,MATCH($A91,BPCiObIC!$A$2:$A$43,0),MATCH(S$4,BPCiObIC!$B$1:$AG$1,0)))</f>
        <v>0</v>
      </c>
      <c r="T91" s="20">
        <f t="array" ref="T91">S91*(1+INDEX(BPCiObIC!$B$2:$AG$43,MATCH($A91,BPCiObIC!$A$2:$A$43,0),MATCH(T$4,BPCiObIC!$B$1:$AG$1,0)))</f>
        <v>0</v>
      </c>
      <c r="U91" s="20">
        <f t="array" ref="U91">T91*(1+INDEX(BPCiObIC!$B$2:$AG$43,MATCH($A91,BPCiObIC!$A$2:$A$43,0),MATCH(U$4,BPCiObIC!$B$1:$AG$1,0)))</f>
        <v>0</v>
      </c>
      <c r="V91" s="20">
        <f t="array" ref="V91">U91*(1+INDEX(BPCiObIC!$B$2:$AG$43,MATCH($A91,BPCiObIC!$A$2:$A$43,0),MATCH(V$4,BPCiObIC!$B$1:$AG$1,0)))</f>
        <v>0</v>
      </c>
      <c r="W91" s="20">
        <f t="array" ref="W91">V91*(1+INDEX(BPCiObIC!$B$2:$AG$43,MATCH($A91,BPCiObIC!$A$2:$A$43,0),MATCH(W$4,BPCiObIC!$B$1:$AG$1,0)))</f>
        <v>0</v>
      </c>
      <c r="X91" s="20">
        <f t="array" ref="X91">W91*(1+INDEX(BPCiObIC!$B$2:$AG$43,MATCH($A91,BPCiObIC!$A$2:$A$43,0),MATCH(X$4,BPCiObIC!$B$1:$AG$1,0)))</f>
        <v>0</v>
      </c>
      <c r="Y91" s="20">
        <f t="array" ref="Y91">X91*(1+INDEX(BPCiObIC!$B$2:$AG$43,MATCH($A91,BPCiObIC!$A$2:$A$43,0),MATCH(Y$4,BPCiObIC!$B$1:$AG$1,0)))</f>
        <v>0</v>
      </c>
      <c r="Z91" s="20">
        <f t="array" ref="Z91">Y91*(1+INDEX(BPCiObIC!$B$2:$AG$43,MATCH($A91,BPCiObIC!$A$2:$A$43,0),MATCH(Z$4,BPCiObIC!$B$1:$AG$1,0)))</f>
        <v>0</v>
      </c>
      <c r="AA91" s="20">
        <f t="array" ref="AA91">Z91*(1+INDEX(BPCiObIC!$B$2:$AG$43,MATCH($A91,BPCiObIC!$A$2:$A$43,0),MATCH(AA$4,BPCiObIC!$B$1:$AG$1,0)))</f>
        <v>0</v>
      </c>
      <c r="AB91" s="20">
        <f t="array" ref="AB91">AA91*(1+INDEX(BPCiObIC!$B$2:$AG$43,MATCH($A91,BPCiObIC!$A$2:$A$43,0),MATCH(AB$4,BPCiObIC!$B$1:$AG$1,0)))</f>
        <v>0</v>
      </c>
      <c r="AC91" s="20">
        <f t="array" ref="AC91">AB91*(1+INDEX(BPCiObIC!$B$2:$AG$43,MATCH($A91,BPCiObIC!$A$2:$A$43,0),MATCH(AC$4,BPCiObIC!$B$1:$AG$1,0)))</f>
        <v>0</v>
      </c>
      <c r="AD91" s="20">
        <f t="array" ref="AD91">AC91*(1+INDEX(BPCiObIC!$B$2:$AG$43,MATCH($A91,BPCiObIC!$A$2:$A$43,0),MATCH(AD$4,BPCiObIC!$B$1:$AG$1,0)))</f>
        <v>0</v>
      </c>
      <c r="AE91" s="20">
        <f t="array" ref="AE91">AD91*(1+INDEX(BPCiObIC!$B$2:$AG$43,MATCH($A91,BPCiObIC!$A$2:$A$43,0),MATCH(AE$4,BPCiObIC!$B$1:$AG$1,0)))</f>
        <v>0</v>
      </c>
      <c r="AF91" s="20">
        <f t="array" ref="AF91">AE91*(1+INDEX(BPCiObIC!$B$2:$AG$43,MATCH($A91,BPCiObIC!$A$2:$A$43,0),MATCH(AF$4,BPCiObIC!$B$1:$AG$1,0)))</f>
        <v>0</v>
      </c>
      <c r="AG91" s="20">
        <f t="array" ref="AG91">AF91*(1+INDEX(BPCiObIC!$B$2:$AG$43,MATCH($A91,BPCiObIC!$A$2:$A$43,0),MATCH(AG$4,BPCiObIC!$B$1:$AG$1,0)))</f>
        <v>0</v>
      </c>
      <c r="AH91" s="20">
        <f t="array" ref="AH91">AG91*(1+INDEX(BPCiObIC!$B$2:$AG$43,MATCH($A91,BPCiObIC!$A$2:$A$43,0),MATCH(AH$4,BPCiObIC!$B$1:$AG$1,0)))</f>
        <v>0</v>
      </c>
    </row>
    <row r="92" spans="1:34" ht="15.75" customHeight="1" x14ac:dyDescent="0.35">
      <c r="A92" s="3" t="s">
        <v>111</v>
      </c>
      <c r="B92" s="3" t="s">
        <v>17</v>
      </c>
      <c r="C92" s="3" t="s">
        <v>112</v>
      </c>
      <c r="D92" s="33">
        <f>SUM(SUMIFS('BIFUBC Output_energy'!G:G,'BIFUBC Output_energy'!A:A,B92,'BIFUBC Output_energy'!B:B,C92),SUMIFS('BIFUBC Output_nonenergy'!E:E,'BIFUBC Output_nonenergy'!A:A,B92,'BIFUBC Output_nonenergy'!B:B,C92))</f>
        <v>0</v>
      </c>
      <c r="E92" s="20">
        <f t="array" ref="E92">D92*(1+INDEX(BPCiObIC!$B$2:$AG$43,MATCH($A92,BPCiObIC!$A$2:$A$43,0),MATCH(E$4,BPCiObIC!$B$1:$AG$1,0)))</f>
        <v>0</v>
      </c>
      <c r="F92" s="20">
        <f t="array" ref="F92">E92*(1+INDEX(BPCiObIC!$B$2:$AG$43,MATCH($A92,BPCiObIC!$A$2:$A$43,0),MATCH(F$4,BPCiObIC!$B$1:$AG$1,0)))</f>
        <v>0</v>
      </c>
      <c r="G92" s="20">
        <f t="array" ref="G92">F92*(1+INDEX(BPCiObIC!$B$2:$AG$43,MATCH($A92,BPCiObIC!$A$2:$A$43,0),MATCH(G$4,BPCiObIC!$B$1:$AG$1,0)))</f>
        <v>0</v>
      </c>
      <c r="H92" s="20">
        <f t="array" ref="H92">G92*(1+INDEX(BPCiObIC!$B$2:$AG$43,MATCH($A92,BPCiObIC!$A$2:$A$43,0),MATCH(H$4,BPCiObIC!$B$1:$AG$1,0)))</f>
        <v>0</v>
      </c>
      <c r="I92" s="20">
        <f t="array" ref="I92">H92*(1+INDEX(BPCiObIC!$B$2:$AG$43,MATCH($A92,BPCiObIC!$A$2:$A$43,0),MATCH(I$4,BPCiObIC!$B$1:$AG$1,0)))</f>
        <v>0</v>
      </c>
      <c r="J92" s="20">
        <f t="array" ref="J92">I92*(1+INDEX(BPCiObIC!$B$2:$AG$43,MATCH($A92,BPCiObIC!$A$2:$A$43,0),MATCH(J$4,BPCiObIC!$B$1:$AG$1,0)))</f>
        <v>0</v>
      </c>
      <c r="K92" s="20">
        <f t="array" ref="K92">J92*(1+INDEX(BPCiObIC!$B$2:$AG$43,MATCH($A92,BPCiObIC!$A$2:$A$43,0),MATCH(K$4,BPCiObIC!$B$1:$AG$1,0)))</f>
        <v>0</v>
      </c>
      <c r="L92" s="20">
        <f t="array" ref="L92">K92*(1+INDEX(BPCiObIC!$B$2:$AG$43,MATCH($A92,BPCiObIC!$A$2:$A$43,0),MATCH(L$4,BPCiObIC!$B$1:$AG$1,0)))</f>
        <v>0</v>
      </c>
      <c r="M92" s="20">
        <f t="array" ref="M92">L92*(1+INDEX(BPCiObIC!$B$2:$AG$43,MATCH($A92,BPCiObIC!$A$2:$A$43,0),MATCH(M$4,BPCiObIC!$B$1:$AG$1,0)))</f>
        <v>0</v>
      </c>
      <c r="N92" s="20">
        <f t="array" ref="N92">M92*(1+INDEX(BPCiObIC!$B$2:$AG$43,MATCH($A92,BPCiObIC!$A$2:$A$43,0),MATCH(N$4,BPCiObIC!$B$1:$AG$1,0)))</f>
        <v>0</v>
      </c>
      <c r="O92" s="20">
        <f t="array" ref="O92">N92*(1+INDEX(BPCiObIC!$B$2:$AG$43,MATCH($A92,BPCiObIC!$A$2:$A$43,0),MATCH(O$4,BPCiObIC!$B$1:$AG$1,0)))</f>
        <v>0</v>
      </c>
      <c r="P92" s="20">
        <f t="array" ref="P92">O92*(1+INDEX(BPCiObIC!$B$2:$AG$43,MATCH($A92,BPCiObIC!$A$2:$A$43,0),MATCH(P$4,BPCiObIC!$B$1:$AG$1,0)))</f>
        <v>0</v>
      </c>
      <c r="Q92" s="20">
        <f t="array" ref="Q92">P92*(1+INDEX(BPCiObIC!$B$2:$AG$43,MATCH($A92,BPCiObIC!$A$2:$A$43,0),MATCH(Q$4,BPCiObIC!$B$1:$AG$1,0)))</f>
        <v>0</v>
      </c>
      <c r="R92" s="20">
        <f t="array" ref="R92">Q92*(1+INDEX(BPCiObIC!$B$2:$AG$43,MATCH($A92,BPCiObIC!$A$2:$A$43,0),MATCH(R$4,BPCiObIC!$B$1:$AG$1,0)))</f>
        <v>0</v>
      </c>
      <c r="S92" s="20">
        <f t="array" ref="S92">R92*(1+INDEX(BPCiObIC!$B$2:$AG$43,MATCH($A92,BPCiObIC!$A$2:$A$43,0),MATCH(S$4,BPCiObIC!$B$1:$AG$1,0)))</f>
        <v>0</v>
      </c>
      <c r="T92" s="20">
        <f t="array" ref="T92">S92*(1+INDEX(BPCiObIC!$B$2:$AG$43,MATCH($A92,BPCiObIC!$A$2:$A$43,0),MATCH(T$4,BPCiObIC!$B$1:$AG$1,0)))</f>
        <v>0</v>
      </c>
      <c r="U92" s="20">
        <f t="array" ref="U92">T92*(1+INDEX(BPCiObIC!$B$2:$AG$43,MATCH($A92,BPCiObIC!$A$2:$A$43,0),MATCH(U$4,BPCiObIC!$B$1:$AG$1,0)))</f>
        <v>0</v>
      </c>
      <c r="V92" s="20">
        <f t="array" ref="V92">U92*(1+INDEX(BPCiObIC!$B$2:$AG$43,MATCH($A92,BPCiObIC!$A$2:$A$43,0),MATCH(V$4,BPCiObIC!$B$1:$AG$1,0)))</f>
        <v>0</v>
      </c>
      <c r="W92" s="20">
        <f t="array" ref="W92">V92*(1+INDEX(BPCiObIC!$B$2:$AG$43,MATCH($A92,BPCiObIC!$A$2:$A$43,0),MATCH(W$4,BPCiObIC!$B$1:$AG$1,0)))</f>
        <v>0</v>
      </c>
      <c r="X92" s="20">
        <f t="array" ref="X92">W92*(1+INDEX(BPCiObIC!$B$2:$AG$43,MATCH($A92,BPCiObIC!$A$2:$A$43,0),MATCH(X$4,BPCiObIC!$B$1:$AG$1,0)))</f>
        <v>0</v>
      </c>
      <c r="Y92" s="20">
        <f t="array" ref="Y92">X92*(1+INDEX(BPCiObIC!$B$2:$AG$43,MATCH($A92,BPCiObIC!$A$2:$A$43,0),MATCH(Y$4,BPCiObIC!$B$1:$AG$1,0)))</f>
        <v>0</v>
      </c>
      <c r="Z92" s="20">
        <f t="array" ref="Z92">Y92*(1+INDEX(BPCiObIC!$B$2:$AG$43,MATCH($A92,BPCiObIC!$A$2:$A$43,0),MATCH(Z$4,BPCiObIC!$B$1:$AG$1,0)))</f>
        <v>0</v>
      </c>
      <c r="AA92" s="20">
        <f t="array" ref="AA92">Z92*(1+INDEX(BPCiObIC!$B$2:$AG$43,MATCH($A92,BPCiObIC!$A$2:$A$43,0),MATCH(AA$4,BPCiObIC!$B$1:$AG$1,0)))</f>
        <v>0</v>
      </c>
      <c r="AB92" s="20">
        <f t="array" ref="AB92">AA92*(1+INDEX(BPCiObIC!$B$2:$AG$43,MATCH($A92,BPCiObIC!$A$2:$A$43,0),MATCH(AB$4,BPCiObIC!$B$1:$AG$1,0)))</f>
        <v>0</v>
      </c>
      <c r="AC92" s="20">
        <f t="array" ref="AC92">AB92*(1+INDEX(BPCiObIC!$B$2:$AG$43,MATCH($A92,BPCiObIC!$A$2:$A$43,0),MATCH(AC$4,BPCiObIC!$B$1:$AG$1,0)))</f>
        <v>0</v>
      </c>
      <c r="AD92" s="20">
        <f t="array" ref="AD92">AC92*(1+INDEX(BPCiObIC!$B$2:$AG$43,MATCH($A92,BPCiObIC!$A$2:$A$43,0),MATCH(AD$4,BPCiObIC!$B$1:$AG$1,0)))</f>
        <v>0</v>
      </c>
      <c r="AE92" s="20">
        <f t="array" ref="AE92">AD92*(1+INDEX(BPCiObIC!$B$2:$AG$43,MATCH($A92,BPCiObIC!$A$2:$A$43,0),MATCH(AE$4,BPCiObIC!$B$1:$AG$1,0)))</f>
        <v>0</v>
      </c>
      <c r="AF92" s="20">
        <f t="array" ref="AF92">AE92*(1+INDEX(BPCiObIC!$B$2:$AG$43,MATCH($A92,BPCiObIC!$A$2:$A$43,0),MATCH(AF$4,BPCiObIC!$B$1:$AG$1,0)))</f>
        <v>0</v>
      </c>
      <c r="AG92" s="20">
        <f t="array" ref="AG92">AF92*(1+INDEX(BPCiObIC!$B$2:$AG$43,MATCH($A92,BPCiObIC!$A$2:$A$43,0),MATCH(AG$4,BPCiObIC!$B$1:$AG$1,0)))</f>
        <v>0</v>
      </c>
      <c r="AH92" s="20">
        <f t="array" ref="AH92">AG92*(1+INDEX(BPCiObIC!$B$2:$AG$43,MATCH($A92,BPCiObIC!$A$2:$A$43,0),MATCH(AH$4,BPCiObIC!$B$1:$AG$1,0)))</f>
        <v>0</v>
      </c>
    </row>
    <row r="93" spans="1:34" ht="15.75" customHeight="1" x14ac:dyDescent="0.35">
      <c r="A93" s="3" t="s">
        <v>113</v>
      </c>
      <c r="B93" s="3" t="s">
        <v>17</v>
      </c>
      <c r="C93" s="3" t="s">
        <v>59</v>
      </c>
      <c r="D93" s="33">
        <f>SUM(SUMIFS('BIFUBC Output_energy'!G:G,'BIFUBC Output_energy'!A:A,B93,'BIFUBC Output_energy'!B:B,C93),SUMIFS('BIFUBC Output_nonenergy'!E:E,'BIFUBC Output_nonenergy'!A:A,B93,'BIFUBC Output_nonenergy'!B:B,C93))</f>
        <v>0</v>
      </c>
      <c r="E93" s="20">
        <f t="array" ref="E93">D93*(1+INDEX(BPCiObIC!$B$2:$AG$43,MATCH($A93,BPCiObIC!$A$2:$A$43,0),MATCH(E$4,BPCiObIC!$B$1:$AG$1,0)))</f>
        <v>0</v>
      </c>
      <c r="F93" s="20">
        <f t="array" ref="F93">E93*(1+INDEX(BPCiObIC!$B$2:$AG$43,MATCH($A93,BPCiObIC!$A$2:$A$43,0),MATCH(F$4,BPCiObIC!$B$1:$AG$1,0)))</f>
        <v>0</v>
      </c>
      <c r="G93" s="20">
        <f t="array" ref="G93">F93*(1+INDEX(BPCiObIC!$B$2:$AG$43,MATCH($A93,BPCiObIC!$A$2:$A$43,0),MATCH(G$4,BPCiObIC!$B$1:$AG$1,0)))</f>
        <v>0</v>
      </c>
      <c r="H93" s="20">
        <f t="array" ref="H93">G93*(1+INDEX(BPCiObIC!$B$2:$AG$43,MATCH($A93,BPCiObIC!$A$2:$A$43,0),MATCH(H$4,BPCiObIC!$B$1:$AG$1,0)))</f>
        <v>0</v>
      </c>
      <c r="I93" s="20">
        <f t="array" ref="I93">H93*(1+INDEX(BPCiObIC!$B$2:$AG$43,MATCH($A93,BPCiObIC!$A$2:$A$43,0),MATCH(I$4,BPCiObIC!$B$1:$AG$1,0)))</f>
        <v>0</v>
      </c>
      <c r="J93" s="20">
        <f t="array" ref="J93">I93*(1+INDEX(BPCiObIC!$B$2:$AG$43,MATCH($A93,BPCiObIC!$A$2:$A$43,0),MATCH(J$4,BPCiObIC!$B$1:$AG$1,0)))</f>
        <v>0</v>
      </c>
      <c r="K93" s="20">
        <f t="array" ref="K93">J93*(1+INDEX(BPCiObIC!$B$2:$AG$43,MATCH($A93,BPCiObIC!$A$2:$A$43,0),MATCH(K$4,BPCiObIC!$B$1:$AG$1,0)))</f>
        <v>0</v>
      </c>
      <c r="L93" s="20">
        <f t="array" ref="L93">K93*(1+INDEX(BPCiObIC!$B$2:$AG$43,MATCH($A93,BPCiObIC!$A$2:$A$43,0),MATCH(L$4,BPCiObIC!$B$1:$AG$1,0)))</f>
        <v>0</v>
      </c>
      <c r="M93" s="20">
        <f t="array" ref="M93">L93*(1+INDEX(BPCiObIC!$B$2:$AG$43,MATCH($A93,BPCiObIC!$A$2:$A$43,0),MATCH(M$4,BPCiObIC!$B$1:$AG$1,0)))</f>
        <v>0</v>
      </c>
      <c r="N93" s="20">
        <f t="array" ref="N93">M93*(1+INDEX(BPCiObIC!$B$2:$AG$43,MATCH($A93,BPCiObIC!$A$2:$A$43,0),MATCH(N$4,BPCiObIC!$B$1:$AG$1,0)))</f>
        <v>0</v>
      </c>
      <c r="O93" s="20">
        <f t="array" ref="O93">N93*(1+INDEX(BPCiObIC!$B$2:$AG$43,MATCH($A93,BPCiObIC!$A$2:$A$43,0),MATCH(O$4,BPCiObIC!$B$1:$AG$1,0)))</f>
        <v>0</v>
      </c>
      <c r="P93" s="20">
        <f t="array" ref="P93">O93*(1+INDEX(BPCiObIC!$B$2:$AG$43,MATCH($A93,BPCiObIC!$A$2:$A$43,0),MATCH(P$4,BPCiObIC!$B$1:$AG$1,0)))</f>
        <v>0</v>
      </c>
      <c r="Q93" s="20">
        <f t="array" ref="Q93">P93*(1+INDEX(BPCiObIC!$B$2:$AG$43,MATCH($A93,BPCiObIC!$A$2:$A$43,0),MATCH(Q$4,BPCiObIC!$B$1:$AG$1,0)))</f>
        <v>0</v>
      </c>
      <c r="R93" s="20">
        <f t="array" ref="R93">Q93*(1+INDEX(BPCiObIC!$B$2:$AG$43,MATCH($A93,BPCiObIC!$A$2:$A$43,0),MATCH(R$4,BPCiObIC!$B$1:$AG$1,0)))</f>
        <v>0</v>
      </c>
      <c r="S93" s="20">
        <f t="array" ref="S93">R93*(1+INDEX(BPCiObIC!$B$2:$AG$43,MATCH($A93,BPCiObIC!$A$2:$A$43,0),MATCH(S$4,BPCiObIC!$B$1:$AG$1,0)))</f>
        <v>0</v>
      </c>
      <c r="T93" s="20">
        <f t="array" ref="T93">S93*(1+INDEX(BPCiObIC!$B$2:$AG$43,MATCH($A93,BPCiObIC!$A$2:$A$43,0),MATCH(T$4,BPCiObIC!$B$1:$AG$1,0)))</f>
        <v>0</v>
      </c>
      <c r="U93" s="20">
        <f t="array" ref="U93">T93*(1+INDEX(BPCiObIC!$B$2:$AG$43,MATCH($A93,BPCiObIC!$A$2:$A$43,0),MATCH(U$4,BPCiObIC!$B$1:$AG$1,0)))</f>
        <v>0</v>
      </c>
      <c r="V93" s="20">
        <f t="array" ref="V93">U93*(1+INDEX(BPCiObIC!$B$2:$AG$43,MATCH($A93,BPCiObIC!$A$2:$A$43,0),MATCH(V$4,BPCiObIC!$B$1:$AG$1,0)))</f>
        <v>0</v>
      </c>
      <c r="W93" s="20">
        <f t="array" ref="W93">V93*(1+INDEX(BPCiObIC!$B$2:$AG$43,MATCH($A93,BPCiObIC!$A$2:$A$43,0),MATCH(W$4,BPCiObIC!$B$1:$AG$1,0)))</f>
        <v>0</v>
      </c>
      <c r="X93" s="20">
        <f t="array" ref="X93">W93*(1+INDEX(BPCiObIC!$B$2:$AG$43,MATCH($A93,BPCiObIC!$A$2:$A$43,0),MATCH(X$4,BPCiObIC!$B$1:$AG$1,0)))</f>
        <v>0</v>
      </c>
      <c r="Y93" s="20">
        <f t="array" ref="Y93">X93*(1+INDEX(BPCiObIC!$B$2:$AG$43,MATCH($A93,BPCiObIC!$A$2:$A$43,0),MATCH(Y$4,BPCiObIC!$B$1:$AG$1,0)))</f>
        <v>0</v>
      </c>
      <c r="Z93" s="20">
        <f t="array" ref="Z93">Y93*(1+INDEX(BPCiObIC!$B$2:$AG$43,MATCH($A93,BPCiObIC!$A$2:$A$43,0),MATCH(Z$4,BPCiObIC!$B$1:$AG$1,0)))</f>
        <v>0</v>
      </c>
      <c r="AA93" s="20">
        <f t="array" ref="AA93">Z93*(1+INDEX(BPCiObIC!$B$2:$AG$43,MATCH($A93,BPCiObIC!$A$2:$A$43,0),MATCH(AA$4,BPCiObIC!$B$1:$AG$1,0)))</f>
        <v>0</v>
      </c>
      <c r="AB93" s="20">
        <f t="array" ref="AB93">AA93*(1+INDEX(BPCiObIC!$B$2:$AG$43,MATCH($A93,BPCiObIC!$A$2:$A$43,0),MATCH(AB$4,BPCiObIC!$B$1:$AG$1,0)))</f>
        <v>0</v>
      </c>
      <c r="AC93" s="20">
        <f t="array" ref="AC93">AB93*(1+INDEX(BPCiObIC!$B$2:$AG$43,MATCH($A93,BPCiObIC!$A$2:$A$43,0),MATCH(AC$4,BPCiObIC!$B$1:$AG$1,0)))</f>
        <v>0</v>
      </c>
      <c r="AD93" s="20">
        <f t="array" ref="AD93">AC93*(1+INDEX(BPCiObIC!$B$2:$AG$43,MATCH($A93,BPCiObIC!$A$2:$A$43,0),MATCH(AD$4,BPCiObIC!$B$1:$AG$1,0)))</f>
        <v>0</v>
      </c>
      <c r="AE93" s="20">
        <f t="array" ref="AE93">AD93*(1+INDEX(BPCiObIC!$B$2:$AG$43,MATCH($A93,BPCiObIC!$A$2:$A$43,0),MATCH(AE$4,BPCiObIC!$B$1:$AG$1,0)))</f>
        <v>0</v>
      </c>
      <c r="AF93" s="20">
        <f t="array" ref="AF93">AE93*(1+INDEX(BPCiObIC!$B$2:$AG$43,MATCH($A93,BPCiObIC!$A$2:$A$43,0),MATCH(AF$4,BPCiObIC!$B$1:$AG$1,0)))</f>
        <v>0</v>
      </c>
      <c r="AG93" s="20">
        <f t="array" ref="AG93">AF93*(1+INDEX(BPCiObIC!$B$2:$AG$43,MATCH($A93,BPCiObIC!$A$2:$A$43,0),MATCH(AG$4,BPCiObIC!$B$1:$AG$1,0)))</f>
        <v>0</v>
      </c>
      <c r="AH93" s="20">
        <f t="array" ref="AH93">AG93*(1+INDEX(BPCiObIC!$B$2:$AG$43,MATCH($A93,BPCiObIC!$A$2:$A$43,0),MATCH(AH$4,BPCiObIC!$B$1:$AG$1,0)))</f>
        <v>0</v>
      </c>
    </row>
    <row r="94" spans="1:34" ht="15.75" customHeight="1" x14ac:dyDescent="0.35">
      <c r="A94" s="3" t="s">
        <v>114</v>
      </c>
      <c r="B94" s="3" t="s">
        <v>17</v>
      </c>
      <c r="C94" s="3" t="s">
        <v>84</v>
      </c>
      <c r="D94" s="33">
        <f>SUM(SUMIFS('BIFUBC Output_energy'!G:G,'BIFUBC Output_energy'!A:A,B94,'BIFUBC Output_energy'!B:B,C94),SUMIFS('BIFUBC Output_nonenergy'!E:E,'BIFUBC Output_nonenergy'!A:A,B94,'BIFUBC Output_nonenergy'!B:B,C94))</f>
        <v>0</v>
      </c>
      <c r="E94" s="20">
        <f t="array" ref="E94">D94*(1+INDEX(BPCiObIC!$B$2:$AG$43,MATCH($A94,BPCiObIC!$A$2:$A$43,0),MATCH(E$4,BPCiObIC!$B$1:$AG$1,0)))</f>
        <v>0</v>
      </c>
      <c r="F94" s="20">
        <f t="array" ref="F94">E94*(1+INDEX(BPCiObIC!$B$2:$AG$43,MATCH($A94,BPCiObIC!$A$2:$A$43,0),MATCH(F$4,BPCiObIC!$B$1:$AG$1,0)))</f>
        <v>0</v>
      </c>
      <c r="G94" s="20">
        <f t="array" ref="G94">F94*(1+INDEX(BPCiObIC!$B$2:$AG$43,MATCH($A94,BPCiObIC!$A$2:$A$43,0),MATCH(G$4,BPCiObIC!$B$1:$AG$1,0)))</f>
        <v>0</v>
      </c>
      <c r="H94" s="20">
        <f t="array" ref="H94">G94*(1+INDEX(BPCiObIC!$B$2:$AG$43,MATCH($A94,BPCiObIC!$A$2:$A$43,0),MATCH(H$4,BPCiObIC!$B$1:$AG$1,0)))</f>
        <v>0</v>
      </c>
      <c r="I94" s="20">
        <f t="array" ref="I94">H94*(1+INDEX(BPCiObIC!$B$2:$AG$43,MATCH($A94,BPCiObIC!$A$2:$A$43,0),MATCH(I$4,BPCiObIC!$B$1:$AG$1,0)))</f>
        <v>0</v>
      </c>
      <c r="J94" s="20">
        <f t="array" ref="J94">I94*(1+INDEX(BPCiObIC!$B$2:$AG$43,MATCH($A94,BPCiObIC!$A$2:$A$43,0),MATCH(J$4,BPCiObIC!$B$1:$AG$1,0)))</f>
        <v>0</v>
      </c>
      <c r="K94" s="20">
        <f t="array" ref="K94">J94*(1+INDEX(BPCiObIC!$B$2:$AG$43,MATCH($A94,BPCiObIC!$A$2:$A$43,0),MATCH(K$4,BPCiObIC!$B$1:$AG$1,0)))</f>
        <v>0</v>
      </c>
      <c r="L94" s="20">
        <f t="array" ref="L94">K94*(1+INDEX(BPCiObIC!$B$2:$AG$43,MATCH($A94,BPCiObIC!$A$2:$A$43,0),MATCH(L$4,BPCiObIC!$B$1:$AG$1,0)))</f>
        <v>0</v>
      </c>
      <c r="M94" s="20">
        <f t="array" ref="M94">L94*(1+INDEX(BPCiObIC!$B$2:$AG$43,MATCH($A94,BPCiObIC!$A$2:$A$43,0),MATCH(M$4,BPCiObIC!$B$1:$AG$1,0)))</f>
        <v>0</v>
      </c>
      <c r="N94" s="20">
        <f t="array" ref="N94">M94*(1+INDEX(BPCiObIC!$B$2:$AG$43,MATCH($A94,BPCiObIC!$A$2:$A$43,0),MATCH(N$4,BPCiObIC!$B$1:$AG$1,0)))</f>
        <v>0</v>
      </c>
      <c r="O94" s="20">
        <f t="array" ref="O94">N94*(1+INDEX(BPCiObIC!$B$2:$AG$43,MATCH($A94,BPCiObIC!$A$2:$A$43,0),MATCH(O$4,BPCiObIC!$B$1:$AG$1,0)))</f>
        <v>0</v>
      </c>
      <c r="P94" s="20">
        <f t="array" ref="P94">O94*(1+INDEX(BPCiObIC!$B$2:$AG$43,MATCH($A94,BPCiObIC!$A$2:$A$43,0),MATCH(P$4,BPCiObIC!$B$1:$AG$1,0)))</f>
        <v>0</v>
      </c>
      <c r="Q94" s="20">
        <f t="array" ref="Q94">P94*(1+INDEX(BPCiObIC!$B$2:$AG$43,MATCH($A94,BPCiObIC!$A$2:$A$43,0),MATCH(Q$4,BPCiObIC!$B$1:$AG$1,0)))</f>
        <v>0</v>
      </c>
      <c r="R94" s="20">
        <f t="array" ref="R94">Q94*(1+INDEX(BPCiObIC!$B$2:$AG$43,MATCH($A94,BPCiObIC!$A$2:$A$43,0),MATCH(R$4,BPCiObIC!$B$1:$AG$1,0)))</f>
        <v>0</v>
      </c>
      <c r="S94" s="20">
        <f t="array" ref="S94">R94*(1+INDEX(BPCiObIC!$B$2:$AG$43,MATCH($A94,BPCiObIC!$A$2:$A$43,0),MATCH(S$4,BPCiObIC!$B$1:$AG$1,0)))</f>
        <v>0</v>
      </c>
      <c r="T94" s="20">
        <f t="array" ref="T94">S94*(1+INDEX(BPCiObIC!$B$2:$AG$43,MATCH($A94,BPCiObIC!$A$2:$A$43,0),MATCH(T$4,BPCiObIC!$B$1:$AG$1,0)))</f>
        <v>0</v>
      </c>
      <c r="U94" s="20">
        <f t="array" ref="U94">T94*(1+INDEX(BPCiObIC!$B$2:$AG$43,MATCH($A94,BPCiObIC!$A$2:$A$43,0),MATCH(U$4,BPCiObIC!$B$1:$AG$1,0)))</f>
        <v>0</v>
      </c>
      <c r="V94" s="20">
        <f t="array" ref="V94">U94*(1+INDEX(BPCiObIC!$B$2:$AG$43,MATCH($A94,BPCiObIC!$A$2:$A$43,0),MATCH(V$4,BPCiObIC!$B$1:$AG$1,0)))</f>
        <v>0</v>
      </c>
      <c r="W94" s="20">
        <f t="array" ref="W94">V94*(1+INDEX(BPCiObIC!$B$2:$AG$43,MATCH($A94,BPCiObIC!$A$2:$A$43,0),MATCH(W$4,BPCiObIC!$B$1:$AG$1,0)))</f>
        <v>0</v>
      </c>
      <c r="X94" s="20">
        <f t="array" ref="X94">W94*(1+INDEX(BPCiObIC!$B$2:$AG$43,MATCH($A94,BPCiObIC!$A$2:$A$43,0),MATCH(X$4,BPCiObIC!$B$1:$AG$1,0)))</f>
        <v>0</v>
      </c>
      <c r="Y94" s="20">
        <f t="array" ref="Y94">X94*(1+INDEX(BPCiObIC!$B$2:$AG$43,MATCH($A94,BPCiObIC!$A$2:$A$43,0),MATCH(Y$4,BPCiObIC!$B$1:$AG$1,0)))</f>
        <v>0</v>
      </c>
      <c r="Z94" s="20">
        <f t="array" ref="Z94">Y94*(1+INDEX(BPCiObIC!$B$2:$AG$43,MATCH($A94,BPCiObIC!$A$2:$A$43,0),MATCH(Z$4,BPCiObIC!$B$1:$AG$1,0)))</f>
        <v>0</v>
      </c>
      <c r="AA94" s="20">
        <f t="array" ref="AA94">Z94*(1+INDEX(BPCiObIC!$B$2:$AG$43,MATCH($A94,BPCiObIC!$A$2:$A$43,0),MATCH(AA$4,BPCiObIC!$B$1:$AG$1,0)))</f>
        <v>0</v>
      </c>
      <c r="AB94" s="20">
        <f t="array" ref="AB94">AA94*(1+INDEX(BPCiObIC!$B$2:$AG$43,MATCH($A94,BPCiObIC!$A$2:$A$43,0),MATCH(AB$4,BPCiObIC!$B$1:$AG$1,0)))</f>
        <v>0</v>
      </c>
      <c r="AC94" s="20">
        <f t="array" ref="AC94">AB94*(1+INDEX(BPCiObIC!$B$2:$AG$43,MATCH($A94,BPCiObIC!$A$2:$A$43,0),MATCH(AC$4,BPCiObIC!$B$1:$AG$1,0)))</f>
        <v>0</v>
      </c>
      <c r="AD94" s="20">
        <f t="array" ref="AD94">AC94*(1+INDEX(BPCiObIC!$B$2:$AG$43,MATCH($A94,BPCiObIC!$A$2:$A$43,0),MATCH(AD$4,BPCiObIC!$B$1:$AG$1,0)))</f>
        <v>0</v>
      </c>
      <c r="AE94" s="20">
        <f t="array" ref="AE94">AD94*(1+INDEX(BPCiObIC!$B$2:$AG$43,MATCH($A94,BPCiObIC!$A$2:$A$43,0),MATCH(AE$4,BPCiObIC!$B$1:$AG$1,0)))</f>
        <v>0</v>
      </c>
      <c r="AF94" s="20">
        <f t="array" ref="AF94">AE94*(1+INDEX(BPCiObIC!$B$2:$AG$43,MATCH($A94,BPCiObIC!$A$2:$A$43,0),MATCH(AF$4,BPCiObIC!$B$1:$AG$1,0)))</f>
        <v>0</v>
      </c>
      <c r="AG94" s="20">
        <f t="array" ref="AG94">AF94*(1+INDEX(BPCiObIC!$B$2:$AG$43,MATCH($A94,BPCiObIC!$A$2:$A$43,0),MATCH(AG$4,BPCiObIC!$B$1:$AG$1,0)))</f>
        <v>0</v>
      </c>
      <c r="AH94" s="20">
        <f t="array" ref="AH94">AG94*(1+INDEX(BPCiObIC!$B$2:$AG$43,MATCH($A94,BPCiObIC!$A$2:$A$43,0),MATCH(AH$4,BPCiObIC!$B$1:$AG$1,0)))</f>
        <v>0</v>
      </c>
    </row>
    <row r="95" spans="1:34" ht="15.75" customHeight="1" x14ac:dyDescent="0.35">
      <c r="A95" s="3" t="s">
        <v>115</v>
      </c>
      <c r="B95" s="3" t="s">
        <v>17</v>
      </c>
      <c r="C95" s="3" t="s">
        <v>116</v>
      </c>
      <c r="D95" s="33">
        <f>'Bureau of Stat KBLI'!U19*$E$1</f>
        <v>16019867024.144398</v>
      </c>
      <c r="E95" s="20">
        <f t="array" ref="E95">D95*(1+INDEX(BPCiObIC!$B$2:$AG$43,MATCH($A95,BPCiObIC!$A$2:$A$43,0),MATCH(E$4,BPCiObIC!$B$1:$AG$1,0)))</f>
        <v>16739356521.327576</v>
      </c>
      <c r="F95" s="20">
        <f t="array" ref="F95">E95*(1+INDEX(BPCiObIC!$B$2:$AG$43,MATCH($A95,BPCiObIC!$A$2:$A$43,0),MATCH(F$4,BPCiObIC!$B$1:$AG$1,0)))</f>
        <v>17458846018.51075</v>
      </c>
      <c r="G95" s="20">
        <f t="array" ref="G95">F95*(1+INDEX(BPCiObIC!$B$2:$AG$43,MATCH($A95,BPCiObIC!$A$2:$A$43,0),MATCH(G$4,BPCiObIC!$B$1:$AG$1,0)))</f>
        <v>18178335515.694168</v>
      </c>
      <c r="H95" s="20">
        <f t="array" ref="H95">G95*(1+INDEX(BPCiObIC!$B$2:$AG$43,MATCH($A95,BPCiObIC!$A$2:$A$43,0),MATCH(H$4,BPCiObIC!$B$1:$AG$1,0)))</f>
        <v>18897825012.877346</v>
      </c>
      <c r="I95" s="20">
        <f t="array" ref="I95">H95*(1+INDEX(BPCiObIC!$B$2:$AG$43,MATCH($A95,BPCiObIC!$A$2:$A$43,0),MATCH(I$4,BPCiObIC!$B$1:$AG$1,0)))</f>
        <v>19617314510.060524</v>
      </c>
      <c r="J95" s="20">
        <f t="array" ref="J95">I95*(1+INDEX(BPCiObIC!$B$2:$AG$43,MATCH($A95,BPCiObIC!$A$2:$A$43,0),MATCH(J$4,BPCiObIC!$B$1:$AG$1,0)))</f>
        <v>20336804007.243942</v>
      </c>
      <c r="K95" s="20">
        <f t="array" ref="K95">J95*(1+INDEX(BPCiObIC!$B$2:$AG$43,MATCH($A95,BPCiObIC!$A$2:$A$43,0),MATCH(K$4,BPCiObIC!$B$1:$AG$1,0)))</f>
        <v>21056293504.427116</v>
      </c>
      <c r="L95" s="20">
        <f t="array" ref="L95">K95*(1+INDEX(BPCiObIC!$B$2:$AG$43,MATCH($A95,BPCiObIC!$A$2:$A$43,0),MATCH(L$4,BPCiObIC!$B$1:$AG$1,0)))</f>
        <v>21775783001.610535</v>
      </c>
      <c r="M95" s="20">
        <f t="array" ref="M95">L95*(1+INDEX(BPCiObIC!$B$2:$AG$43,MATCH($A95,BPCiObIC!$A$2:$A$43,0),MATCH(M$4,BPCiObIC!$B$1:$AG$1,0)))</f>
        <v>22495272498.793713</v>
      </c>
      <c r="N95" s="20">
        <f t="array" ref="N95">M95*(1+INDEX(BPCiObIC!$B$2:$AG$43,MATCH($A95,BPCiObIC!$A$2:$A$43,0),MATCH(N$4,BPCiObIC!$B$1:$AG$1,0)))</f>
        <v>23214761995.976891</v>
      </c>
      <c r="O95" s="20">
        <f t="array" ref="O95">N95*(1+INDEX(BPCiObIC!$B$2:$AG$43,MATCH($A95,BPCiObIC!$A$2:$A$43,0),MATCH(O$4,BPCiObIC!$B$1:$AG$1,0)))</f>
        <v>23934251493.160309</v>
      </c>
      <c r="P95" s="20">
        <f t="array" ref="P95">O95*(1+INDEX(BPCiObIC!$B$2:$AG$43,MATCH($A95,BPCiObIC!$A$2:$A$43,0),MATCH(P$4,BPCiObIC!$B$1:$AG$1,0)))</f>
        <v>24653740990.343487</v>
      </c>
      <c r="Q95" s="20">
        <f t="array" ref="Q95">P95*(1+INDEX(BPCiObIC!$B$2:$AG$43,MATCH($A95,BPCiObIC!$A$2:$A$43,0),MATCH(Q$4,BPCiObIC!$B$1:$AG$1,0)))</f>
        <v>25373230487.526661</v>
      </c>
      <c r="R95" s="20">
        <f t="array" ref="R95">Q95*(1+INDEX(BPCiObIC!$B$2:$AG$43,MATCH($A95,BPCiObIC!$A$2:$A$43,0),MATCH(R$4,BPCiObIC!$B$1:$AG$1,0)))</f>
        <v>26092719984.710079</v>
      </c>
      <c r="S95" s="20">
        <f t="array" ref="S95">R95*(1+INDEX(BPCiObIC!$B$2:$AG$43,MATCH($A95,BPCiObIC!$A$2:$A$43,0),MATCH(S$4,BPCiObIC!$B$1:$AG$1,0)))</f>
        <v>26812209481.893253</v>
      </c>
      <c r="T95" s="20">
        <f t="array" ref="T95">S95*(1+INDEX(BPCiObIC!$B$2:$AG$43,MATCH($A95,BPCiObIC!$A$2:$A$43,0),MATCH(T$4,BPCiObIC!$B$1:$AG$1,0)))</f>
        <v>27531698979.076675</v>
      </c>
      <c r="U95" s="20">
        <f t="array" ref="U95">T95*(1+INDEX(BPCiObIC!$B$2:$AG$43,MATCH($A95,BPCiObIC!$A$2:$A$43,0),MATCH(U$4,BPCiObIC!$B$1:$AG$1,0)))</f>
        <v>28251188476.259853</v>
      </c>
      <c r="V95" s="20">
        <f t="array" ref="V95">U95*(1+INDEX(BPCiObIC!$B$2:$AG$43,MATCH($A95,BPCiObIC!$A$2:$A$43,0),MATCH(V$4,BPCiObIC!$B$1:$AG$1,0)))</f>
        <v>28970677973.443031</v>
      </c>
      <c r="W95" s="20">
        <f t="array" ref="W95">V95*(1+INDEX(BPCiObIC!$B$2:$AG$43,MATCH($A95,BPCiObIC!$A$2:$A$43,0),MATCH(W$4,BPCiObIC!$B$1:$AG$1,0)))</f>
        <v>29690167470.62645</v>
      </c>
      <c r="X95" s="20">
        <f t="array" ref="X95">W95*(1+INDEX(BPCiObIC!$B$2:$AG$43,MATCH($A95,BPCiObIC!$A$2:$A$43,0),MATCH(X$4,BPCiObIC!$B$1:$AG$1,0)))</f>
        <v>30409656967.809628</v>
      </c>
      <c r="Y95" s="20">
        <f t="array" ref="Y95">X95*(1+INDEX(BPCiObIC!$B$2:$AG$43,MATCH($A95,BPCiObIC!$A$2:$A$43,0),MATCH(Y$4,BPCiObIC!$B$1:$AG$1,0)))</f>
        <v>31129146464.992805</v>
      </c>
      <c r="Z95" s="20">
        <f t="array" ref="Z95">Y95*(1+INDEX(BPCiObIC!$B$2:$AG$43,MATCH($A95,BPCiObIC!$A$2:$A$43,0),MATCH(Z$4,BPCiObIC!$B$1:$AG$1,0)))</f>
        <v>31848635962.176224</v>
      </c>
      <c r="AA95" s="20">
        <f t="array" ref="AA95">Z95*(1+INDEX(BPCiObIC!$B$2:$AG$43,MATCH($A95,BPCiObIC!$A$2:$A$43,0),MATCH(AA$4,BPCiObIC!$B$1:$AG$1,0)))</f>
        <v>32568125459.359398</v>
      </c>
      <c r="AB95" s="20">
        <f t="array" ref="AB95">AA95*(1+INDEX(BPCiObIC!$B$2:$AG$43,MATCH($A95,BPCiObIC!$A$2:$A$43,0),MATCH(AB$4,BPCiObIC!$B$1:$AG$1,0)))</f>
        <v>33287614956.54282</v>
      </c>
      <c r="AC95" s="20">
        <f t="array" ref="AC95">AB95*(1+INDEX(BPCiObIC!$B$2:$AG$43,MATCH($A95,BPCiObIC!$A$2:$A$43,0),MATCH(AC$4,BPCiObIC!$B$1:$AG$1,0)))</f>
        <v>34007104453.725998</v>
      </c>
      <c r="AD95" s="20">
        <f t="array" ref="AD95">AC95*(1+INDEX(BPCiObIC!$B$2:$AG$43,MATCH($A95,BPCiObIC!$A$2:$A$43,0),MATCH(AD$4,BPCiObIC!$B$1:$AG$1,0)))</f>
        <v>34726593950.90918</v>
      </c>
      <c r="AE95" s="20">
        <f t="array" ref="AE95">AD95*(1+INDEX(BPCiObIC!$B$2:$AG$43,MATCH($A95,BPCiObIC!$A$2:$A$43,0),MATCH(AE$4,BPCiObIC!$B$1:$AG$1,0)))</f>
        <v>35446083448.092598</v>
      </c>
      <c r="AF95" s="20">
        <f t="array" ref="AF95">AE95*(1+INDEX(BPCiObIC!$B$2:$AG$43,MATCH($A95,BPCiObIC!$A$2:$A$43,0),MATCH(AF$4,BPCiObIC!$B$1:$AG$1,0)))</f>
        <v>36165572945.27578</v>
      </c>
      <c r="AG95" s="20">
        <f t="array" ref="AG95">AF95*(1+INDEX(BPCiObIC!$B$2:$AG$43,MATCH($A95,BPCiObIC!$A$2:$A$43,0),MATCH(AG$4,BPCiObIC!$B$1:$AG$1,0)))</f>
        <v>36885062442.458961</v>
      </c>
      <c r="AH95" s="20">
        <f t="array" ref="AH95">AG95*(1+INDEX(BPCiObIC!$B$2:$AG$43,MATCH($A95,BPCiObIC!$A$2:$A$43,0),MATCH(AH$4,BPCiObIC!$B$1:$AG$1,0)))</f>
        <v>37604551939.64238</v>
      </c>
    </row>
    <row r="96" spans="1:34" ht="15.75" customHeight="1" x14ac:dyDescent="0.35">
      <c r="A96" s="3" t="s">
        <v>117</v>
      </c>
      <c r="B96" s="3" t="s">
        <v>17</v>
      </c>
      <c r="C96" s="3" t="s">
        <v>118</v>
      </c>
      <c r="D96" s="33">
        <f>'Bureau of Stat KBLI'!U20*$E$1</f>
        <v>0</v>
      </c>
      <c r="E96" s="20">
        <f t="array" ref="E96">D96*(1+INDEX(BPCiObIC!$B$2:$AG$43,MATCH($A96,BPCiObIC!$A$2:$A$43,0),MATCH(E$4,BPCiObIC!$B$1:$AG$1,0)))</f>
        <v>0</v>
      </c>
      <c r="F96" s="20">
        <f t="array" ref="F96">E96*(1+INDEX(BPCiObIC!$B$2:$AG$43,MATCH($A96,BPCiObIC!$A$2:$A$43,0),MATCH(F$4,BPCiObIC!$B$1:$AG$1,0)))</f>
        <v>0</v>
      </c>
      <c r="G96" s="20">
        <f t="array" ref="G96">F96*(1+INDEX(BPCiObIC!$B$2:$AG$43,MATCH($A96,BPCiObIC!$A$2:$A$43,0),MATCH(G$4,BPCiObIC!$B$1:$AG$1,0)))</f>
        <v>0</v>
      </c>
      <c r="H96" s="20">
        <f t="array" ref="H96">G96*(1+INDEX(BPCiObIC!$B$2:$AG$43,MATCH($A96,BPCiObIC!$A$2:$A$43,0),MATCH(H$4,BPCiObIC!$B$1:$AG$1,0)))</f>
        <v>0</v>
      </c>
      <c r="I96" s="20">
        <f t="array" ref="I96">H96*(1+INDEX(BPCiObIC!$B$2:$AG$43,MATCH($A96,BPCiObIC!$A$2:$A$43,0),MATCH(I$4,BPCiObIC!$B$1:$AG$1,0)))</f>
        <v>0</v>
      </c>
      <c r="J96" s="20">
        <f t="array" ref="J96">I96*(1+INDEX(BPCiObIC!$B$2:$AG$43,MATCH($A96,BPCiObIC!$A$2:$A$43,0),MATCH(J$4,BPCiObIC!$B$1:$AG$1,0)))</f>
        <v>0</v>
      </c>
      <c r="K96" s="20">
        <f t="array" ref="K96">J96*(1+INDEX(BPCiObIC!$B$2:$AG$43,MATCH($A96,BPCiObIC!$A$2:$A$43,0),MATCH(K$4,BPCiObIC!$B$1:$AG$1,0)))</f>
        <v>0</v>
      </c>
      <c r="L96" s="20">
        <f t="array" ref="L96">K96*(1+INDEX(BPCiObIC!$B$2:$AG$43,MATCH($A96,BPCiObIC!$A$2:$A$43,0),MATCH(L$4,BPCiObIC!$B$1:$AG$1,0)))</f>
        <v>0</v>
      </c>
      <c r="M96" s="20">
        <f t="array" ref="M96">L96*(1+INDEX(BPCiObIC!$B$2:$AG$43,MATCH($A96,BPCiObIC!$A$2:$A$43,0),MATCH(M$4,BPCiObIC!$B$1:$AG$1,0)))</f>
        <v>0</v>
      </c>
      <c r="N96" s="20">
        <f t="array" ref="N96">M96*(1+INDEX(BPCiObIC!$B$2:$AG$43,MATCH($A96,BPCiObIC!$A$2:$A$43,0),MATCH(N$4,BPCiObIC!$B$1:$AG$1,0)))</f>
        <v>0</v>
      </c>
      <c r="O96" s="20">
        <f t="array" ref="O96">N96*(1+INDEX(BPCiObIC!$B$2:$AG$43,MATCH($A96,BPCiObIC!$A$2:$A$43,0),MATCH(O$4,BPCiObIC!$B$1:$AG$1,0)))</f>
        <v>0</v>
      </c>
      <c r="P96" s="20">
        <f t="array" ref="P96">O96*(1+INDEX(BPCiObIC!$B$2:$AG$43,MATCH($A96,BPCiObIC!$A$2:$A$43,0),MATCH(P$4,BPCiObIC!$B$1:$AG$1,0)))</f>
        <v>0</v>
      </c>
      <c r="Q96" s="20">
        <f t="array" ref="Q96">P96*(1+INDEX(BPCiObIC!$B$2:$AG$43,MATCH($A96,BPCiObIC!$A$2:$A$43,0),MATCH(Q$4,BPCiObIC!$B$1:$AG$1,0)))</f>
        <v>0</v>
      </c>
      <c r="R96" s="20">
        <f t="array" ref="R96">Q96*(1+INDEX(BPCiObIC!$B$2:$AG$43,MATCH($A96,BPCiObIC!$A$2:$A$43,0),MATCH(R$4,BPCiObIC!$B$1:$AG$1,0)))</f>
        <v>0</v>
      </c>
      <c r="S96" s="20">
        <f t="array" ref="S96">R96*(1+INDEX(BPCiObIC!$B$2:$AG$43,MATCH($A96,BPCiObIC!$A$2:$A$43,0),MATCH(S$4,BPCiObIC!$B$1:$AG$1,0)))</f>
        <v>0</v>
      </c>
      <c r="T96" s="20">
        <f t="array" ref="T96">S96*(1+INDEX(BPCiObIC!$B$2:$AG$43,MATCH($A96,BPCiObIC!$A$2:$A$43,0),MATCH(T$4,BPCiObIC!$B$1:$AG$1,0)))</f>
        <v>0</v>
      </c>
      <c r="U96" s="20">
        <f t="array" ref="U96">T96*(1+INDEX(BPCiObIC!$B$2:$AG$43,MATCH($A96,BPCiObIC!$A$2:$A$43,0),MATCH(U$4,BPCiObIC!$B$1:$AG$1,0)))</f>
        <v>0</v>
      </c>
      <c r="V96" s="20">
        <f t="array" ref="V96">U96*(1+INDEX(BPCiObIC!$B$2:$AG$43,MATCH($A96,BPCiObIC!$A$2:$A$43,0),MATCH(V$4,BPCiObIC!$B$1:$AG$1,0)))</f>
        <v>0</v>
      </c>
      <c r="W96" s="20">
        <f t="array" ref="W96">V96*(1+INDEX(BPCiObIC!$B$2:$AG$43,MATCH($A96,BPCiObIC!$A$2:$A$43,0),MATCH(W$4,BPCiObIC!$B$1:$AG$1,0)))</f>
        <v>0</v>
      </c>
      <c r="X96" s="20">
        <f t="array" ref="X96">W96*(1+INDEX(BPCiObIC!$B$2:$AG$43,MATCH($A96,BPCiObIC!$A$2:$A$43,0),MATCH(X$4,BPCiObIC!$B$1:$AG$1,0)))</f>
        <v>0</v>
      </c>
      <c r="Y96" s="20">
        <f t="array" ref="Y96">X96*(1+INDEX(BPCiObIC!$B$2:$AG$43,MATCH($A96,BPCiObIC!$A$2:$A$43,0),MATCH(Y$4,BPCiObIC!$B$1:$AG$1,0)))</f>
        <v>0</v>
      </c>
      <c r="Z96" s="20">
        <f t="array" ref="Z96">Y96*(1+INDEX(BPCiObIC!$B$2:$AG$43,MATCH($A96,BPCiObIC!$A$2:$A$43,0),MATCH(Z$4,BPCiObIC!$B$1:$AG$1,0)))</f>
        <v>0</v>
      </c>
      <c r="AA96" s="20">
        <f t="array" ref="AA96">Z96*(1+INDEX(BPCiObIC!$B$2:$AG$43,MATCH($A96,BPCiObIC!$A$2:$A$43,0),MATCH(AA$4,BPCiObIC!$B$1:$AG$1,0)))</f>
        <v>0</v>
      </c>
      <c r="AB96" s="20">
        <f t="array" ref="AB96">AA96*(1+INDEX(BPCiObIC!$B$2:$AG$43,MATCH($A96,BPCiObIC!$A$2:$A$43,0),MATCH(AB$4,BPCiObIC!$B$1:$AG$1,0)))</f>
        <v>0</v>
      </c>
      <c r="AC96" s="20">
        <f t="array" ref="AC96">AB96*(1+INDEX(BPCiObIC!$B$2:$AG$43,MATCH($A96,BPCiObIC!$A$2:$A$43,0),MATCH(AC$4,BPCiObIC!$B$1:$AG$1,0)))</f>
        <v>0</v>
      </c>
      <c r="AD96" s="20">
        <f t="array" ref="AD96">AC96*(1+INDEX(BPCiObIC!$B$2:$AG$43,MATCH($A96,BPCiObIC!$A$2:$A$43,0),MATCH(AD$4,BPCiObIC!$B$1:$AG$1,0)))</f>
        <v>0</v>
      </c>
      <c r="AE96" s="20">
        <f t="array" ref="AE96">AD96*(1+INDEX(BPCiObIC!$B$2:$AG$43,MATCH($A96,BPCiObIC!$A$2:$A$43,0),MATCH(AE$4,BPCiObIC!$B$1:$AG$1,0)))</f>
        <v>0</v>
      </c>
      <c r="AF96" s="20">
        <f t="array" ref="AF96">AE96*(1+INDEX(BPCiObIC!$B$2:$AG$43,MATCH($A96,BPCiObIC!$A$2:$A$43,0),MATCH(AF$4,BPCiObIC!$B$1:$AG$1,0)))</f>
        <v>0</v>
      </c>
      <c r="AG96" s="20">
        <f t="array" ref="AG96">AF96*(1+INDEX(BPCiObIC!$B$2:$AG$43,MATCH($A96,BPCiObIC!$A$2:$A$43,0),MATCH(AG$4,BPCiObIC!$B$1:$AG$1,0)))</f>
        <v>0</v>
      </c>
      <c r="AH96" s="20">
        <f t="array" ref="AH96">AG96*(1+INDEX(BPCiObIC!$B$2:$AG$43,MATCH($A96,BPCiObIC!$A$2:$A$43,0),MATCH(AH$4,BPCiObIC!$B$1:$AG$1,0)))</f>
        <v>0</v>
      </c>
    </row>
    <row r="97" spans="1:34" ht="15.75" customHeight="1" x14ac:dyDescent="0.35">
      <c r="A97" s="3" t="s">
        <v>119</v>
      </c>
      <c r="B97" s="3" t="s">
        <v>17</v>
      </c>
      <c r="C97" s="3" t="s">
        <v>120</v>
      </c>
      <c r="D97" s="33">
        <f>'Bureau of Stat KBLI'!U21*$E$1</f>
        <v>10705234.671600001</v>
      </c>
      <c r="E97" s="20">
        <f t="array" ref="E97">D97*(1+INDEX(BPCiObIC!$B$2:$AG$43,MATCH($A97,BPCiObIC!$A$2:$A$43,0),MATCH(E$4,BPCiObIC!$B$1:$AG$1,0)))</f>
        <v>11190724.466108641</v>
      </c>
      <c r="F97" s="20">
        <f t="array" ref="F97">E97*(1+INDEX(BPCiObIC!$B$2:$AG$43,MATCH($A97,BPCiObIC!$A$2:$A$43,0),MATCH(F$4,BPCiObIC!$B$1:$AG$1,0)))</f>
        <v>11676214.26061728</v>
      </c>
      <c r="G97" s="20">
        <f t="array" ref="G97">F97*(1+INDEX(BPCiObIC!$B$2:$AG$43,MATCH($A97,BPCiObIC!$A$2:$A$43,0),MATCH(G$4,BPCiObIC!$B$1:$AG$1,0)))</f>
        <v>12161704.055125777</v>
      </c>
      <c r="H97" s="20">
        <f t="array" ref="H97">G97*(1+INDEX(BPCiObIC!$B$2:$AG$43,MATCH($A97,BPCiObIC!$A$2:$A$43,0),MATCH(H$4,BPCiObIC!$B$1:$AG$1,0)))</f>
        <v>12647193.849634416</v>
      </c>
      <c r="I97" s="20">
        <f t="array" ref="I97">H97*(1+INDEX(BPCiObIC!$B$2:$AG$43,MATCH($A97,BPCiObIC!$A$2:$A$43,0),MATCH(I$4,BPCiObIC!$B$1:$AG$1,0)))</f>
        <v>13132683.644143056</v>
      </c>
      <c r="J97" s="20">
        <f t="array" ref="J97">I97*(1+INDEX(BPCiObIC!$B$2:$AG$43,MATCH($A97,BPCiObIC!$A$2:$A$43,0),MATCH(J$4,BPCiObIC!$B$1:$AG$1,0)))</f>
        <v>13618173.438651696</v>
      </c>
      <c r="K97" s="20">
        <f t="array" ref="K97">J97*(1+INDEX(BPCiObIC!$B$2:$AG$43,MATCH($A97,BPCiObIC!$A$2:$A$43,0),MATCH(K$4,BPCiObIC!$B$1:$AG$1,0)))</f>
        <v>14103663.23316019</v>
      </c>
      <c r="L97" s="20">
        <f t="array" ref="L97">K97*(1+INDEX(BPCiObIC!$B$2:$AG$43,MATCH($A97,BPCiObIC!$A$2:$A$43,0),MATCH(L$4,BPCiObIC!$B$1:$AG$1,0)))</f>
        <v>14589153.02766883</v>
      </c>
      <c r="M97" s="20">
        <f t="array" ref="M97">L97*(1+INDEX(BPCiObIC!$B$2:$AG$43,MATCH($A97,BPCiObIC!$A$2:$A$43,0),MATCH(M$4,BPCiObIC!$B$1:$AG$1,0)))</f>
        <v>15074642.82217747</v>
      </c>
      <c r="N97" s="20">
        <f t="array" ref="N97">M97*(1+INDEX(BPCiObIC!$B$2:$AG$43,MATCH($A97,BPCiObIC!$A$2:$A$43,0),MATCH(N$4,BPCiObIC!$B$1:$AG$1,0)))</f>
        <v>15560132.616686108</v>
      </c>
      <c r="O97" s="20">
        <f t="array" ref="O97">N97*(1+INDEX(BPCiObIC!$B$2:$AG$43,MATCH($A97,BPCiObIC!$A$2:$A$43,0),MATCH(O$4,BPCiObIC!$B$1:$AG$1,0)))</f>
        <v>16045622.411194604</v>
      </c>
      <c r="P97" s="20">
        <f t="array" ref="P97">O97*(1+INDEX(BPCiObIC!$B$2:$AG$43,MATCH($A97,BPCiObIC!$A$2:$A$43,0),MATCH(P$4,BPCiObIC!$B$1:$AG$1,0)))</f>
        <v>16531112.205703244</v>
      </c>
      <c r="Q97" s="20">
        <f t="array" ref="Q97">P97*(1+INDEX(BPCiObIC!$B$2:$AG$43,MATCH($A97,BPCiObIC!$A$2:$A$43,0),MATCH(Q$4,BPCiObIC!$B$1:$AG$1,0)))</f>
        <v>17016602.000211883</v>
      </c>
      <c r="R97" s="20">
        <f t="array" ref="R97">Q97*(1+INDEX(BPCiObIC!$B$2:$AG$43,MATCH($A97,BPCiObIC!$A$2:$A$43,0),MATCH(R$4,BPCiObIC!$B$1:$AG$1,0)))</f>
        <v>17502091.794720523</v>
      </c>
      <c r="S97" s="20">
        <f t="array" ref="S97">R97*(1+INDEX(BPCiObIC!$B$2:$AG$43,MATCH($A97,BPCiObIC!$A$2:$A$43,0),MATCH(S$4,BPCiObIC!$B$1:$AG$1,0)))</f>
        <v>17987581.589229021</v>
      </c>
      <c r="T97" s="20">
        <f t="array" ref="T97">S97*(1+INDEX(BPCiObIC!$B$2:$AG$43,MATCH($A97,BPCiObIC!$A$2:$A$43,0),MATCH(T$4,BPCiObIC!$B$1:$AG$1,0)))</f>
        <v>18473071.383737661</v>
      </c>
      <c r="U97" s="20">
        <f t="array" ref="U97">T97*(1+INDEX(BPCiObIC!$B$2:$AG$43,MATCH($A97,BPCiObIC!$A$2:$A$43,0),MATCH(U$4,BPCiObIC!$B$1:$AG$1,0)))</f>
        <v>18958561.178246301</v>
      </c>
      <c r="V97" s="20">
        <f t="array" ref="V97">U97*(1+INDEX(BPCiObIC!$B$2:$AG$43,MATCH($A97,BPCiObIC!$A$2:$A$43,0),MATCH(V$4,BPCiObIC!$B$1:$AG$1,0)))</f>
        <v>19444050.97275494</v>
      </c>
      <c r="W97" s="20">
        <f t="array" ref="W97">V97*(1+INDEX(BPCiObIC!$B$2:$AG$43,MATCH($A97,BPCiObIC!$A$2:$A$43,0),MATCH(W$4,BPCiObIC!$B$1:$AG$1,0)))</f>
        <v>19929540.767263439</v>
      </c>
      <c r="X97" s="20">
        <f t="array" ref="X97">W97*(1+INDEX(BPCiObIC!$B$2:$AG$43,MATCH($A97,BPCiObIC!$A$2:$A$43,0),MATCH(X$4,BPCiObIC!$B$1:$AG$1,0)))</f>
        <v>20415030.561772078</v>
      </c>
      <c r="Y97" s="20">
        <f t="array" ref="Y97">X97*(1+INDEX(BPCiObIC!$B$2:$AG$43,MATCH($A97,BPCiObIC!$A$2:$A$43,0),MATCH(Y$4,BPCiObIC!$B$1:$AG$1,0)))</f>
        <v>20900520.356280718</v>
      </c>
      <c r="Z97" s="20">
        <f t="array" ref="Z97">Y97*(1+INDEX(BPCiObIC!$B$2:$AG$43,MATCH($A97,BPCiObIC!$A$2:$A$43,0),MATCH(Z$4,BPCiObIC!$B$1:$AG$1,0)))</f>
        <v>21386010.150789361</v>
      </c>
      <c r="AA97" s="20">
        <f t="array" ref="AA97">Z97*(1+INDEX(BPCiObIC!$B$2:$AG$43,MATCH($A97,BPCiObIC!$A$2:$A$43,0),MATCH(AA$4,BPCiObIC!$B$1:$AG$1,0)))</f>
        <v>21871499.945297856</v>
      </c>
      <c r="AB97" s="20">
        <f t="array" ref="AB97">AA97*(1+INDEX(BPCiObIC!$B$2:$AG$43,MATCH($A97,BPCiObIC!$A$2:$A$43,0),MATCH(AB$4,BPCiObIC!$B$1:$AG$1,0)))</f>
        <v>22356989.739806496</v>
      </c>
      <c r="AC97" s="20">
        <f t="array" ref="AC97">AB97*(1+INDEX(BPCiObIC!$B$2:$AG$43,MATCH($A97,BPCiObIC!$A$2:$A$43,0),MATCH(AC$4,BPCiObIC!$B$1:$AG$1,0)))</f>
        <v>22842479.534315135</v>
      </c>
      <c r="AD97" s="20">
        <f t="array" ref="AD97">AC97*(1+INDEX(BPCiObIC!$B$2:$AG$43,MATCH($A97,BPCiObIC!$A$2:$A$43,0),MATCH(AD$4,BPCiObIC!$B$1:$AG$1,0)))</f>
        <v>23327969.328823779</v>
      </c>
      <c r="AE97" s="20">
        <f t="array" ref="AE97">AD97*(1+INDEX(BPCiObIC!$B$2:$AG$43,MATCH($A97,BPCiObIC!$A$2:$A$43,0),MATCH(AE$4,BPCiObIC!$B$1:$AG$1,0)))</f>
        <v>23813459.123332277</v>
      </c>
      <c r="AF97" s="20">
        <f t="array" ref="AF97">AE97*(1+INDEX(BPCiObIC!$B$2:$AG$43,MATCH($A97,BPCiObIC!$A$2:$A$43,0),MATCH(AF$4,BPCiObIC!$B$1:$AG$1,0)))</f>
        <v>24298948.917840917</v>
      </c>
      <c r="AG97" s="20">
        <f t="array" ref="AG97">AF97*(1+INDEX(BPCiObIC!$B$2:$AG$43,MATCH($A97,BPCiObIC!$A$2:$A$43,0),MATCH(AG$4,BPCiObIC!$B$1:$AG$1,0)))</f>
        <v>24784438.712349556</v>
      </c>
      <c r="AH97" s="20">
        <f t="array" ref="AH97">AG97*(1+INDEX(BPCiObIC!$B$2:$AG$43,MATCH($A97,BPCiObIC!$A$2:$A$43,0),MATCH(AH$4,BPCiObIC!$B$1:$AG$1,0)))</f>
        <v>25269928.506858055</v>
      </c>
    </row>
    <row r="98" spans="1:34" ht="15.75" customHeight="1" x14ac:dyDescent="0.35">
      <c r="A98" s="3" t="s">
        <v>121</v>
      </c>
      <c r="B98" s="3" t="s">
        <v>17</v>
      </c>
      <c r="C98" s="3" t="s">
        <v>122</v>
      </c>
      <c r="D98" s="33">
        <f>'Bureau of Stat KBLI'!U22*$E$1</f>
        <v>1896066525.4452002</v>
      </c>
      <c r="E98" s="20">
        <f t="array" ref="E98">D98*(1+INDEX(BPCiObIC!$B$2:$AG$43,MATCH($A98,BPCiObIC!$A$2:$A$43,0),MATCH(E$4,BPCiObIC!$B$1:$AG$1,0)))</f>
        <v>1981223441.2431173</v>
      </c>
      <c r="F98" s="20">
        <f t="array" ref="F98">E98*(1+INDEX(BPCiObIC!$B$2:$AG$43,MATCH($A98,BPCiObIC!$A$2:$A$43,0),MATCH(F$4,BPCiObIC!$B$1:$AG$1,0)))</f>
        <v>2066380357.0410345</v>
      </c>
      <c r="G98" s="20">
        <f t="array" ref="G98">F98*(1+INDEX(BPCiObIC!$B$2:$AG$43,MATCH($A98,BPCiObIC!$A$2:$A$43,0),MATCH(G$4,BPCiObIC!$B$1:$AG$1,0)))</f>
        <v>2151537272.8389835</v>
      </c>
      <c r="H98" s="20">
        <f t="array" ref="H98">G98*(1+INDEX(BPCiObIC!$B$2:$AG$43,MATCH($A98,BPCiObIC!$A$2:$A$43,0),MATCH(H$4,BPCiObIC!$B$1:$AG$1,0)))</f>
        <v>2236694188.6369009</v>
      </c>
      <c r="I98" s="20">
        <f t="array" ref="I98">H98*(1+INDEX(BPCiObIC!$B$2:$AG$43,MATCH($A98,BPCiObIC!$A$2:$A$43,0),MATCH(I$4,BPCiObIC!$B$1:$AG$1,0)))</f>
        <v>2321851104.4348178</v>
      </c>
      <c r="J98" s="20">
        <f t="array" ref="J98">I98*(1+INDEX(BPCiObIC!$B$2:$AG$43,MATCH($A98,BPCiObIC!$A$2:$A$43,0),MATCH(J$4,BPCiObIC!$B$1:$AG$1,0)))</f>
        <v>2407008020.2327352</v>
      </c>
      <c r="K98" s="20">
        <f t="array" ref="K98">J98*(1+INDEX(BPCiObIC!$B$2:$AG$43,MATCH($A98,BPCiObIC!$A$2:$A$43,0),MATCH(K$4,BPCiObIC!$B$1:$AG$1,0)))</f>
        <v>2492164936.0306525</v>
      </c>
      <c r="L98" s="20">
        <f t="array" ref="L98">K98*(1+INDEX(BPCiObIC!$B$2:$AG$43,MATCH($A98,BPCiObIC!$A$2:$A$43,0),MATCH(L$4,BPCiObIC!$B$1:$AG$1,0)))</f>
        <v>2577321851.8285699</v>
      </c>
      <c r="M98" s="20">
        <f t="array" ref="M98">L98*(1+INDEX(BPCiObIC!$B$2:$AG$43,MATCH($A98,BPCiObIC!$A$2:$A$43,0),MATCH(M$4,BPCiObIC!$B$1:$AG$1,0)))</f>
        <v>2662478767.6265192</v>
      </c>
      <c r="N98" s="20">
        <f t="array" ref="N98">M98*(1+INDEX(BPCiObIC!$B$2:$AG$43,MATCH($A98,BPCiObIC!$A$2:$A$43,0),MATCH(N$4,BPCiObIC!$B$1:$AG$1,0)))</f>
        <v>2747635683.4244366</v>
      </c>
      <c r="O98" s="20">
        <f t="array" ref="O98">N98*(1+INDEX(BPCiObIC!$B$2:$AG$43,MATCH($A98,BPCiObIC!$A$2:$A$43,0),MATCH(O$4,BPCiObIC!$B$1:$AG$1,0)))</f>
        <v>2832792599.2223535</v>
      </c>
      <c r="P98" s="20">
        <f t="array" ref="P98">O98*(1+INDEX(BPCiObIC!$B$2:$AG$43,MATCH($A98,BPCiObIC!$A$2:$A$43,0),MATCH(P$4,BPCiObIC!$B$1:$AG$1,0)))</f>
        <v>2917949515.0202703</v>
      </c>
      <c r="Q98" s="20">
        <f t="array" ref="Q98">P98*(1+INDEX(BPCiObIC!$B$2:$AG$43,MATCH($A98,BPCiObIC!$A$2:$A$43,0),MATCH(Q$4,BPCiObIC!$B$1:$AG$1,0)))</f>
        <v>3003106430.8181882</v>
      </c>
      <c r="R98" s="20">
        <f t="array" ref="R98">Q98*(1+INDEX(BPCiObIC!$B$2:$AG$43,MATCH($A98,BPCiObIC!$A$2:$A$43,0),MATCH(R$4,BPCiObIC!$B$1:$AG$1,0)))</f>
        <v>3088263346.6161375</v>
      </c>
      <c r="S98" s="20">
        <f t="array" ref="S98">R98*(1+INDEX(BPCiObIC!$B$2:$AG$43,MATCH($A98,BPCiObIC!$A$2:$A$43,0),MATCH(S$4,BPCiObIC!$B$1:$AG$1,0)))</f>
        <v>3173420262.4140549</v>
      </c>
      <c r="T98" s="20">
        <f t="array" ref="T98">S98*(1+INDEX(BPCiObIC!$B$2:$AG$43,MATCH($A98,BPCiObIC!$A$2:$A$43,0),MATCH(T$4,BPCiObIC!$B$1:$AG$1,0)))</f>
        <v>3258577178.2119722</v>
      </c>
      <c r="U98" s="20">
        <f t="array" ref="U98">T98*(1+INDEX(BPCiObIC!$B$2:$AG$43,MATCH($A98,BPCiObIC!$A$2:$A$43,0),MATCH(U$4,BPCiObIC!$B$1:$AG$1,0)))</f>
        <v>3343734094.0098896</v>
      </c>
      <c r="V98" s="20">
        <f t="array" ref="V98">U98*(1+INDEX(BPCiObIC!$B$2:$AG$43,MATCH($A98,BPCiObIC!$A$2:$A$43,0),MATCH(V$4,BPCiObIC!$B$1:$AG$1,0)))</f>
        <v>3428891009.807807</v>
      </c>
      <c r="W98" s="20">
        <f t="array" ref="W98">V98*(1+INDEX(BPCiObIC!$B$2:$AG$43,MATCH($A98,BPCiObIC!$A$2:$A$43,0),MATCH(W$4,BPCiObIC!$B$1:$AG$1,0)))</f>
        <v>3514047925.6057243</v>
      </c>
      <c r="X98" s="20">
        <f t="array" ref="X98">W98*(1+INDEX(BPCiObIC!$B$2:$AG$43,MATCH($A98,BPCiObIC!$A$2:$A$43,0),MATCH(X$4,BPCiObIC!$B$1:$AG$1,0)))</f>
        <v>3599204841.4036736</v>
      </c>
      <c r="Y98" s="20">
        <f t="array" ref="Y98">X98*(1+INDEX(BPCiObIC!$B$2:$AG$43,MATCH($A98,BPCiObIC!$A$2:$A$43,0),MATCH(Y$4,BPCiObIC!$B$1:$AG$1,0)))</f>
        <v>3684361757.201591</v>
      </c>
      <c r="Z98" s="20">
        <f t="array" ref="Z98">Y98*(1+INDEX(BPCiObIC!$B$2:$AG$43,MATCH($A98,BPCiObIC!$A$2:$A$43,0),MATCH(Z$4,BPCiObIC!$B$1:$AG$1,0)))</f>
        <v>3769518672.9995084</v>
      </c>
      <c r="AA98" s="20">
        <f t="array" ref="AA98">Z98*(1+INDEX(BPCiObIC!$B$2:$AG$43,MATCH($A98,BPCiObIC!$A$2:$A$43,0),MATCH(AA$4,BPCiObIC!$B$1:$AG$1,0)))</f>
        <v>3854675588.7974257</v>
      </c>
      <c r="AB98" s="20">
        <f t="array" ref="AB98">AA98*(1+INDEX(BPCiObIC!$B$2:$AG$43,MATCH($A98,BPCiObIC!$A$2:$A$43,0),MATCH(AB$4,BPCiObIC!$B$1:$AG$1,0)))</f>
        <v>3939832504.5953436</v>
      </c>
      <c r="AC98" s="20">
        <f t="array" ref="AC98">AB98*(1+INDEX(BPCiObIC!$B$2:$AG$43,MATCH($A98,BPCiObIC!$A$2:$A$43,0),MATCH(AC$4,BPCiObIC!$B$1:$AG$1,0)))</f>
        <v>4024989420.3932614</v>
      </c>
      <c r="AD98" s="20">
        <f t="array" ref="AD98">AC98*(1+INDEX(BPCiObIC!$B$2:$AG$43,MATCH($A98,BPCiObIC!$A$2:$A$43,0),MATCH(AD$4,BPCiObIC!$B$1:$AG$1,0)))</f>
        <v>4110146336.1912103</v>
      </c>
      <c r="AE98" s="20">
        <f t="array" ref="AE98">AD98*(1+INDEX(BPCiObIC!$B$2:$AG$43,MATCH($A98,BPCiObIC!$A$2:$A$43,0),MATCH(AE$4,BPCiObIC!$B$1:$AG$1,0)))</f>
        <v>4195303251.9891276</v>
      </c>
      <c r="AF98" s="20">
        <f t="array" ref="AF98">AE98*(1+INDEX(BPCiObIC!$B$2:$AG$43,MATCH($A98,BPCiObIC!$A$2:$A$43,0),MATCH(AF$4,BPCiObIC!$B$1:$AG$1,0)))</f>
        <v>4280460167.787045</v>
      </c>
      <c r="AG98" s="20">
        <f t="array" ref="AG98">AF98*(1+INDEX(BPCiObIC!$B$2:$AG$43,MATCH($A98,BPCiObIC!$A$2:$A$43,0),MATCH(AG$4,BPCiObIC!$B$1:$AG$1,0)))</f>
        <v>4365617083.5849619</v>
      </c>
      <c r="AH98" s="20">
        <f t="array" ref="AH98">AG98*(1+INDEX(BPCiObIC!$B$2:$AG$43,MATCH($A98,BPCiObIC!$A$2:$A$43,0),MATCH(AH$4,BPCiObIC!$B$1:$AG$1,0)))</f>
        <v>4450773999.3828793</v>
      </c>
    </row>
    <row r="99" spans="1:34" ht="15.75" customHeight="1" x14ac:dyDescent="0.35">
      <c r="A99" s="3" t="s">
        <v>123</v>
      </c>
      <c r="B99" s="3" t="s">
        <v>17</v>
      </c>
      <c r="C99" s="3" t="s">
        <v>124</v>
      </c>
      <c r="D99" s="33">
        <f>'Bureau of Stat KBLI'!U23*$E$1</f>
        <v>1625232354.8442001</v>
      </c>
      <c r="E99" s="20">
        <f t="array" ref="E99">D99*(1+INDEX(BPCiObIC!$B$2:$AG$43,MATCH($A99,BPCiObIC!$A$2:$A$43,0),MATCH(E$4,BPCiObIC!$B$1:$AG$1,0)))</f>
        <v>1698225255.5767398</v>
      </c>
      <c r="F99" s="20">
        <f t="array" ref="F99">E99*(1+INDEX(BPCiObIC!$B$2:$AG$43,MATCH($A99,BPCiObIC!$A$2:$A$43,0),MATCH(F$4,BPCiObIC!$B$1:$AG$1,0)))</f>
        <v>1771218156.3092599</v>
      </c>
      <c r="G99" s="20">
        <f t="array" ref="G99">F99*(1+INDEX(BPCiObIC!$B$2:$AG$43,MATCH($A99,BPCiObIC!$A$2:$A$43,0),MATCH(G$4,BPCiObIC!$B$1:$AG$1,0)))</f>
        <v>1844211057.0417995</v>
      </c>
      <c r="H99" s="20">
        <f t="array" ref="H99">G99*(1+INDEX(BPCiObIC!$B$2:$AG$43,MATCH($A99,BPCiObIC!$A$2:$A$43,0),MATCH(H$4,BPCiObIC!$B$1:$AG$1,0)))</f>
        <v>1917203957.7743196</v>
      </c>
      <c r="I99" s="20">
        <f t="array" ref="I99">H99*(1+INDEX(BPCiObIC!$B$2:$AG$43,MATCH($A99,BPCiObIC!$A$2:$A$43,0),MATCH(I$4,BPCiObIC!$B$1:$AG$1,0)))</f>
        <v>1990196858.5068593</v>
      </c>
      <c r="J99" s="20">
        <f t="array" ref="J99">I99*(1+INDEX(BPCiObIC!$B$2:$AG$43,MATCH($A99,BPCiObIC!$A$2:$A$43,0),MATCH(J$4,BPCiObIC!$B$1:$AG$1,0)))</f>
        <v>2063189759.2393794</v>
      </c>
      <c r="K99" s="20">
        <f t="array" ref="K99">J99*(1+INDEX(BPCiObIC!$B$2:$AG$43,MATCH($A99,BPCiObIC!$A$2:$A$43,0),MATCH(K$4,BPCiObIC!$B$1:$AG$1,0)))</f>
        <v>2136182659.9719191</v>
      </c>
      <c r="L99" s="20">
        <f t="array" ref="L99">K99*(1+INDEX(BPCiObIC!$B$2:$AG$43,MATCH($A99,BPCiObIC!$A$2:$A$43,0),MATCH(L$4,BPCiObIC!$B$1:$AG$1,0)))</f>
        <v>2209175560.7044392</v>
      </c>
      <c r="M99" s="20">
        <f t="array" ref="M99">L99*(1+INDEX(BPCiObIC!$B$2:$AG$43,MATCH($A99,BPCiObIC!$A$2:$A$43,0),MATCH(M$4,BPCiObIC!$B$1:$AG$1,0)))</f>
        <v>2282168461.4369788</v>
      </c>
      <c r="N99" s="20">
        <f t="array" ref="N99">M99*(1+INDEX(BPCiObIC!$B$2:$AG$43,MATCH($A99,BPCiObIC!$A$2:$A$43,0),MATCH(N$4,BPCiObIC!$B$1:$AG$1,0)))</f>
        <v>2355161362.1695185</v>
      </c>
      <c r="O99" s="20">
        <f t="array" ref="O99">N99*(1+INDEX(BPCiObIC!$B$2:$AG$43,MATCH($A99,BPCiObIC!$A$2:$A$43,0),MATCH(O$4,BPCiObIC!$B$1:$AG$1,0)))</f>
        <v>2428154262.9020391</v>
      </c>
      <c r="P99" s="20">
        <f t="array" ref="P99">O99*(1+INDEX(BPCiObIC!$B$2:$AG$43,MATCH($A99,BPCiObIC!$A$2:$A$43,0),MATCH(P$4,BPCiObIC!$B$1:$AG$1,0)))</f>
        <v>2501147163.6345787</v>
      </c>
      <c r="Q99" s="20">
        <f t="array" ref="Q99">P99*(1+INDEX(BPCiObIC!$B$2:$AG$43,MATCH($A99,BPCiObIC!$A$2:$A$43,0),MATCH(Q$4,BPCiObIC!$B$1:$AG$1,0)))</f>
        <v>2574140064.3670988</v>
      </c>
      <c r="R99" s="20">
        <f t="array" ref="R99">Q99*(1+INDEX(BPCiObIC!$B$2:$AG$43,MATCH($A99,BPCiObIC!$A$2:$A$43,0),MATCH(R$4,BPCiObIC!$B$1:$AG$1,0)))</f>
        <v>2647132965.0996385</v>
      </c>
      <c r="S99" s="20">
        <f t="array" ref="S99">R99*(1+INDEX(BPCiObIC!$B$2:$AG$43,MATCH($A99,BPCiObIC!$A$2:$A$43,0),MATCH(S$4,BPCiObIC!$B$1:$AG$1,0)))</f>
        <v>2720125865.8321586</v>
      </c>
      <c r="T99" s="20">
        <f t="array" ref="T99">S99*(1+INDEX(BPCiObIC!$B$2:$AG$43,MATCH($A99,BPCiObIC!$A$2:$A$43,0),MATCH(T$4,BPCiObIC!$B$1:$AG$1,0)))</f>
        <v>2793118766.5646982</v>
      </c>
      <c r="U99" s="20">
        <f t="array" ref="U99">T99*(1+INDEX(BPCiObIC!$B$2:$AG$43,MATCH($A99,BPCiObIC!$A$2:$A$43,0),MATCH(U$4,BPCiObIC!$B$1:$AG$1,0)))</f>
        <v>2866111667.2972183</v>
      </c>
      <c r="V99" s="20">
        <f t="array" ref="V99">U99*(1+INDEX(BPCiObIC!$B$2:$AG$43,MATCH($A99,BPCiObIC!$A$2:$A$43,0),MATCH(V$4,BPCiObIC!$B$1:$AG$1,0)))</f>
        <v>2939104568.029758</v>
      </c>
      <c r="W99" s="20">
        <f t="array" ref="W99">V99*(1+INDEX(BPCiObIC!$B$2:$AG$43,MATCH($A99,BPCiObIC!$A$2:$A$43,0),MATCH(W$4,BPCiObIC!$B$1:$AG$1,0)))</f>
        <v>3012097468.7622786</v>
      </c>
      <c r="X99" s="20">
        <f t="array" ref="X99">W99*(1+INDEX(BPCiObIC!$B$2:$AG$43,MATCH($A99,BPCiObIC!$A$2:$A$43,0),MATCH(X$4,BPCiObIC!$B$1:$AG$1,0)))</f>
        <v>3085090369.4948182</v>
      </c>
      <c r="Y99" s="20">
        <f t="array" ref="Y99">X99*(1+INDEX(BPCiObIC!$B$2:$AG$43,MATCH($A99,BPCiObIC!$A$2:$A$43,0),MATCH(Y$4,BPCiObIC!$B$1:$AG$1,0)))</f>
        <v>3158083270.2273383</v>
      </c>
      <c r="Z99" s="20">
        <f t="array" ref="Z99">Y99*(1+INDEX(BPCiObIC!$B$2:$AG$43,MATCH($A99,BPCiObIC!$A$2:$A$43,0),MATCH(Z$4,BPCiObIC!$B$1:$AG$1,0)))</f>
        <v>3231076170.959878</v>
      </c>
      <c r="AA99" s="20">
        <f t="array" ref="AA99">Z99*(1+INDEX(BPCiObIC!$B$2:$AG$43,MATCH($A99,BPCiObIC!$A$2:$A$43,0),MATCH(AA$4,BPCiObIC!$B$1:$AG$1,0)))</f>
        <v>3304069071.6923981</v>
      </c>
      <c r="AB99" s="20">
        <f t="array" ref="AB99">AA99*(1+INDEX(BPCiObIC!$B$2:$AG$43,MATCH($A99,BPCiObIC!$A$2:$A$43,0),MATCH(AB$4,BPCiObIC!$B$1:$AG$1,0)))</f>
        <v>3377061972.4249377</v>
      </c>
      <c r="AC99" s="20">
        <f t="array" ref="AC99">AB99*(1+INDEX(BPCiObIC!$B$2:$AG$43,MATCH($A99,BPCiObIC!$A$2:$A$43,0),MATCH(AC$4,BPCiObIC!$B$1:$AG$1,0)))</f>
        <v>3450054873.1574583</v>
      </c>
      <c r="AD99" s="20">
        <f t="array" ref="AD99">AC99*(1+INDEX(BPCiObIC!$B$2:$AG$43,MATCH($A99,BPCiObIC!$A$2:$A$43,0),MATCH(AD$4,BPCiObIC!$B$1:$AG$1,0)))</f>
        <v>3523047773.889998</v>
      </c>
      <c r="AE99" s="20">
        <f t="array" ref="AE99">AD99*(1+INDEX(BPCiObIC!$B$2:$AG$43,MATCH($A99,BPCiObIC!$A$2:$A$43,0),MATCH(AE$4,BPCiObIC!$B$1:$AG$1,0)))</f>
        <v>3596040674.6225181</v>
      </c>
      <c r="AF99" s="20">
        <f t="array" ref="AF99">AE99*(1+INDEX(BPCiObIC!$B$2:$AG$43,MATCH($A99,BPCiObIC!$A$2:$A$43,0),MATCH(AF$4,BPCiObIC!$B$1:$AG$1,0)))</f>
        <v>3669033575.3550572</v>
      </c>
      <c r="AG99" s="20">
        <f t="array" ref="AG99">AF99*(1+INDEX(BPCiObIC!$B$2:$AG$43,MATCH($A99,BPCiObIC!$A$2:$A$43,0),MATCH(AG$4,BPCiObIC!$B$1:$AG$1,0)))</f>
        <v>3742026476.0875969</v>
      </c>
      <c r="AH99" s="20">
        <f t="array" ref="AH99">AG99*(1+INDEX(BPCiObIC!$B$2:$AG$43,MATCH($A99,BPCiObIC!$A$2:$A$43,0),MATCH(AH$4,BPCiObIC!$B$1:$AG$1,0)))</f>
        <v>3815019376.820117</v>
      </c>
    </row>
    <row r="100" spans="1:34" ht="15.75" customHeight="1" x14ac:dyDescent="0.35">
      <c r="A100" s="3" t="s">
        <v>125</v>
      </c>
      <c r="B100" s="3" t="s">
        <v>17</v>
      </c>
      <c r="C100" s="3" t="s">
        <v>126</v>
      </c>
      <c r="D100" s="33">
        <f>'Bureau of Stat KBLI'!U24*$E$1</f>
        <v>0</v>
      </c>
      <c r="E100" s="20">
        <f t="array" ref="E100">D100*(1+INDEX(BPCiObIC!$B$2:$AG$43,MATCH($A100,BPCiObIC!$A$2:$A$43,0),MATCH(E$4,BPCiObIC!$B$1:$AG$1,0)))</f>
        <v>0</v>
      </c>
      <c r="F100" s="20">
        <f t="array" ref="F100">E100*(1+INDEX(BPCiObIC!$B$2:$AG$43,MATCH($A100,BPCiObIC!$A$2:$A$43,0),MATCH(F$4,BPCiObIC!$B$1:$AG$1,0)))</f>
        <v>0</v>
      </c>
      <c r="G100" s="20">
        <f t="array" ref="G100">F100*(1+INDEX(BPCiObIC!$B$2:$AG$43,MATCH($A100,BPCiObIC!$A$2:$A$43,0),MATCH(G$4,BPCiObIC!$B$1:$AG$1,0)))</f>
        <v>0</v>
      </c>
      <c r="H100" s="20">
        <f t="array" ref="H100">G100*(1+INDEX(BPCiObIC!$B$2:$AG$43,MATCH($A100,BPCiObIC!$A$2:$A$43,0),MATCH(H$4,BPCiObIC!$B$1:$AG$1,0)))</f>
        <v>0</v>
      </c>
      <c r="I100" s="20">
        <f t="array" ref="I100">H100*(1+INDEX(BPCiObIC!$B$2:$AG$43,MATCH($A100,BPCiObIC!$A$2:$A$43,0),MATCH(I$4,BPCiObIC!$B$1:$AG$1,0)))</f>
        <v>0</v>
      </c>
      <c r="J100" s="20">
        <f t="array" ref="J100">I100*(1+INDEX(BPCiObIC!$B$2:$AG$43,MATCH($A100,BPCiObIC!$A$2:$A$43,0),MATCH(J$4,BPCiObIC!$B$1:$AG$1,0)))</f>
        <v>0</v>
      </c>
      <c r="K100" s="20">
        <f t="array" ref="K100">J100*(1+INDEX(BPCiObIC!$B$2:$AG$43,MATCH($A100,BPCiObIC!$A$2:$A$43,0),MATCH(K$4,BPCiObIC!$B$1:$AG$1,0)))</f>
        <v>0</v>
      </c>
      <c r="L100" s="20">
        <f t="array" ref="L100">K100*(1+INDEX(BPCiObIC!$B$2:$AG$43,MATCH($A100,BPCiObIC!$A$2:$A$43,0),MATCH(L$4,BPCiObIC!$B$1:$AG$1,0)))</f>
        <v>0</v>
      </c>
      <c r="M100" s="20">
        <f t="array" ref="M100">L100*(1+INDEX(BPCiObIC!$B$2:$AG$43,MATCH($A100,BPCiObIC!$A$2:$A$43,0),MATCH(M$4,BPCiObIC!$B$1:$AG$1,0)))</f>
        <v>0</v>
      </c>
      <c r="N100" s="20">
        <f t="array" ref="N100">M100*(1+INDEX(BPCiObIC!$B$2:$AG$43,MATCH($A100,BPCiObIC!$A$2:$A$43,0),MATCH(N$4,BPCiObIC!$B$1:$AG$1,0)))</f>
        <v>0</v>
      </c>
      <c r="O100" s="20">
        <f t="array" ref="O100">N100*(1+INDEX(BPCiObIC!$B$2:$AG$43,MATCH($A100,BPCiObIC!$A$2:$A$43,0),MATCH(O$4,BPCiObIC!$B$1:$AG$1,0)))</f>
        <v>0</v>
      </c>
      <c r="P100" s="20">
        <f t="array" ref="P100">O100*(1+INDEX(BPCiObIC!$B$2:$AG$43,MATCH($A100,BPCiObIC!$A$2:$A$43,0),MATCH(P$4,BPCiObIC!$B$1:$AG$1,0)))</f>
        <v>0</v>
      </c>
      <c r="Q100" s="20">
        <f t="array" ref="Q100">P100*(1+INDEX(BPCiObIC!$B$2:$AG$43,MATCH($A100,BPCiObIC!$A$2:$A$43,0),MATCH(Q$4,BPCiObIC!$B$1:$AG$1,0)))</f>
        <v>0</v>
      </c>
      <c r="R100" s="20">
        <f t="array" ref="R100">Q100*(1+INDEX(BPCiObIC!$B$2:$AG$43,MATCH($A100,BPCiObIC!$A$2:$A$43,0),MATCH(R$4,BPCiObIC!$B$1:$AG$1,0)))</f>
        <v>0</v>
      </c>
      <c r="S100" s="20">
        <f t="array" ref="S100">R100*(1+INDEX(BPCiObIC!$B$2:$AG$43,MATCH($A100,BPCiObIC!$A$2:$A$43,0),MATCH(S$4,BPCiObIC!$B$1:$AG$1,0)))</f>
        <v>0</v>
      </c>
      <c r="T100" s="20">
        <f t="array" ref="T100">S100*(1+INDEX(BPCiObIC!$B$2:$AG$43,MATCH($A100,BPCiObIC!$A$2:$A$43,0),MATCH(T$4,BPCiObIC!$B$1:$AG$1,0)))</f>
        <v>0</v>
      </c>
      <c r="U100" s="20">
        <f t="array" ref="U100">T100*(1+INDEX(BPCiObIC!$B$2:$AG$43,MATCH($A100,BPCiObIC!$A$2:$A$43,0),MATCH(U$4,BPCiObIC!$B$1:$AG$1,0)))</f>
        <v>0</v>
      </c>
      <c r="V100" s="20">
        <f t="array" ref="V100">U100*(1+INDEX(BPCiObIC!$B$2:$AG$43,MATCH($A100,BPCiObIC!$A$2:$A$43,0),MATCH(V$4,BPCiObIC!$B$1:$AG$1,0)))</f>
        <v>0</v>
      </c>
      <c r="W100" s="20">
        <f t="array" ref="W100">V100*(1+INDEX(BPCiObIC!$B$2:$AG$43,MATCH($A100,BPCiObIC!$A$2:$A$43,0),MATCH(W$4,BPCiObIC!$B$1:$AG$1,0)))</f>
        <v>0</v>
      </c>
      <c r="X100" s="20">
        <f t="array" ref="X100">W100*(1+INDEX(BPCiObIC!$B$2:$AG$43,MATCH($A100,BPCiObIC!$A$2:$A$43,0),MATCH(X$4,BPCiObIC!$B$1:$AG$1,0)))</f>
        <v>0</v>
      </c>
      <c r="Y100" s="20">
        <f t="array" ref="Y100">X100*(1+INDEX(BPCiObIC!$B$2:$AG$43,MATCH($A100,BPCiObIC!$A$2:$A$43,0),MATCH(Y$4,BPCiObIC!$B$1:$AG$1,0)))</f>
        <v>0</v>
      </c>
      <c r="Z100" s="20">
        <f t="array" ref="Z100">Y100*(1+INDEX(BPCiObIC!$B$2:$AG$43,MATCH($A100,BPCiObIC!$A$2:$A$43,0),MATCH(Z$4,BPCiObIC!$B$1:$AG$1,0)))</f>
        <v>0</v>
      </c>
      <c r="AA100" s="20">
        <f t="array" ref="AA100">Z100*(1+INDEX(BPCiObIC!$B$2:$AG$43,MATCH($A100,BPCiObIC!$A$2:$A$43,0),MATCH(AA$4,BPCiObIC!$B$1:$AG$1,0)))</f>
        <v>0</v>
      </c>
      <c r="AB100" s="20">
        <f t="array" ref="AB100">AA100*(1+INDEX(BPCiObIC!$B$2:$AG$43,MATCH($A100,BPCiObIC!$A$2:$A$43,0),MATCH(AB$4,BPCiObIC!$B$1:$AG$1,0)))</f>
        <v>0</v>
      </c>
      <c r="AC100" s="20">
        <f t="array" ref="AC100">AB100*(1+INDEX(BPCiObIC!$B$2:$AG$43,MATCH($A100,BPCiObIC!$A$2:$A$43,0),MATCH(AC$4,BPCiObIC!$B$1:$AG$1,0)))</f>
        <v>0</v>
      </c>
      <c r="AD100" s="20">
        <f t="array" ref="AD100">AC100*(1+INDEX(BPCiObIC!$B$2:$AG$43,MATCH($A100,BPCiObIC!$A$2:$A$43,0),MATCH(AD$4,BPCiObIC!$B$1:$AG$1,0)))</f>
        <v>0</v>
      </c>
      <c r="AE100" s="20">
        <f t="array" ref="AE100">AD100*(1+INDEX(BPCiObIC!$B$2:$AG$43,MATCH($A100,BPCiObIC!$A$2:$A$43,0),MATCH(AE$4,BPCiObIC!$B$1:$AG$1,0)))</f>
        <v>0</v>
      </c>
      <c r="AF100" s="20">
        <f t="array" ref="AF100">AE100*(1+INDEX(BPCiObIC!$B$2:$AG$43,MATCH($A100,BPCiObIC!$A$2:$A$43,0),MATCH(AF$4,BPCiObIC!$B$1:$AG$1,0)))</f>
        <v>0</v>
      </c>
      <c r="AG100" s="20">
        <f t="array" ref="AG100">AF100*(1+INDEX(BPCiObIC!$B$2:$AG$43,MATCH($A100,BPCiObIC!$A$2:$A$43,0),MATCH(AG$4,BPCiObIC!$B$1:$AG$1,0)))</f>
        <v>0</v>
      </c>
      <c r="AH100" s="20">
        <f t="array" ref="AH100">AG100*(1+INDEX(BPCiObIC!$B$2:$AG$43,MATCH($A100,BPCiObIC!$A$2:$A$43,0),MATCH(AH$4,BPCiObIC!$B$1:$AG$1,0)))</f>
        <v>0</v>
      </c>
    </row>
    <row r="101" spans="1:34" ht="15.75" customHeight="1" x14ac:dyDescent="0.35">
      <c r="A101" s="3" t="s">
        <v>127</v>
      </c>
      <c r="B101" s="3" t="s">
        <v>17</v>
      </c>
      <c r="C101" s="3" t="s">
        <v>128</v>
      </c>
      <c r="D101" s="33">
        <f>SUM('Bureau of Stat KBLI'!S25:U26)*$E$1</f>
        <v>527183066380.66705</v>
      </c>
      <c r="E101" s="20">
        <f t="array" ref="E101">D101*(1+INDEX(BPCiObIC!$B$2:$AG$43,MATCH($A101,BPCiObIC!$A$2:$A$43,0),MATCH(E$4,BPCiObIC!$B$1:$AG$1,0)))</f>
        <v>551237625393.85767</v>
      </c>
      <c r="F101" s="20">
        <f t="array" ref="F101">E101*(1+INDEX(BPCiObIC!$B$2:$AG$43,MATCH($A101,BPCiObIC!$A$2:$A$43,0),MATCH(F$4,BPCiObIC!$B$1:$AG$1,0)))</f>
        <v>575292184407.05676</v>
      </c>
      <c r="G101" s="20">
        <f t="array" ref="G101">F101*(1+INDEX(BPCiObIC!$B$2:$AG$43,MATCH($A101,BPCiObIC!$A$2:$A$43,0),MATCH(G$4,BPCiObIC!$B$1:$AG$1,0)))</f>
        <v>599346743420.24731</v>
      </c>
      <c r="H101" s="20">
        <f t="array" ref="H101">G101*(1+INDEX(BPCiObIC!$B$2:$AG$43,MATCH($A101,BPCiObIC!$A$2:$A$43,0),MATCH(H$4,BPCiObIC!$B$1:$AG$1,0)))</f>
        <v>623401302433.43787</v>
      </c>
      <c r="I101" s="20">
        <f t="array" ref="I101">H101*(1+INDEX(BPCiObIC!$B$2:$AG$43,MATCH($A101,BPCiObIC!$A$2:$A$43,0),MATCH(I$4,BPCiObIC!$B$1:$AG$1,0)))</f>
        <v>647455861446.63708</v>
      </c>
      <c r="J101" s="20">
        <f t="array" ref="J101">I101*(1+INDEX(BPCiObIC!$B$2:$AG$43,MATCH($A101,BPCiObIC!$A$2:$A$43,0),MATCH(J$4,BPCiObIC!$B$1:$AG$1,0)))</f>
        <v>671510420459.82776</v>
      </c>
      <c r="K101" s="20">
        <f t="array" ref="K101">J101*(1+INDEX(BPCiObIC!$B$2:$AG$43,MATCH($A101,BPCiObIC!$A$2:$A$43,0),MATCH(K$4,BPCiObIC!$B$1:$AG$1,0)))</f>
        <v>695564979473.02698</v>
      </c>
      <c r="L101" s="20">
        <f t="array" ref="L101">K101*(1+INDEX(BPCiObIC!$B$2:$AG$43,MATCH($A101,BPCiObIC!$A$2:$A$43,0),MATCH(L$4,BPCiObIC!$B$1:$AG$1,0)))</f>
        <v>719619538486.21765</v>
      </c>
      <c r="M101" s="20">
        <f t="array" ref="M101">L101*(1+INDEX(BPCiObIC!$B$2:$AG$43,MATCH($A101,BPCiObIC!$A$2:$A$43,0),MATCH(M$4,BPCiObIC!$B$1:$AG$1,0)))</f>
        <v>743674097499.4082</v>
      </c>
      <c r="N101" s="20">
        <f t="array" ref="N101">M101*(1+INDEX(BPCiObIC!$B$2:$AG$43,MATCH($A101,BPCiObIC!$A$2:$A$43,0),MATCH(N$4,BPCiObIC!$B$1:$AG$1,0)))</f>
        <v>767728656512.60742</v>
      </c>
      <c r="O101" s="20">
        <f t="array" ref="O101">N101*(1+INDEX(BPCiObIC!$B$2:$AG$43,MATCH($A101,BPCiObIC!$A$2:$A$43,0),MATCH(O$4,BPCiObIC!$B$1:$AG$1,0)))</f>
        <v>791783215525.7981</v>
      </c>
      <c r="P101" s="20">
        <f t="array" ref="P101">O101*(1+INDEX(BPCiObIC!$B$2:$AG$43,MATCH($A101,BPCiObIC!$A$2:$A$43,0),MATCH(P$4,BPCiObIC!$B$1:$AG$1,0)))</f>
        <v>815837774538.98877</v>
      </c>
      <c r="Q101" s="20">
        <f t="array" ref="Q101">P101*(1+INDEX(BPCiObIC!$B$2:$AG$43,MATCH($A101,BPCiObIC!$A$2:$A$43,0),MATCH(Q$4,BPCiObIC!$B$1:$AG$1,0)))</f>
        <v>839892333552.18787</v>
      </c>
      <c r="R101" s="20">
        <f t="array" ref="R101">Q101*(1+INDEX(BPCiObIC!$B$2:$AG$43,MATCH($A101,BPCiObIC!$A$2:$A$43,0),MATCH(R$4,BPCiObIC!$B$1:$AG$1,0)))</f>
        <v>863946892565.37854</v>
      </c>
      <c r="S101" s="20">
        <f t="array" ref="S101">R101*(1+INDEX(BPCiObIC!$B$2:$AG$43,MATCH($A101,BPCiObIC!$A$2:$A$43,0),MATCH(S$4,BPCiObIC!$B$1:$AG$1,0)))</f>
        <v>888001451578.56909</v>
      </c>
      <c r="T101" s="20">
        <f t="array" ref="T101">S101*(1+INDEX(BPCiObIC!$B$2:$AG$43,MATCH($A101,BPCiObIC!$A$2:$A$43,0),MATCH(T$4,BPCiObIC!$B$1:$AG$1,0)))</f>
        <v>912056010591.76819</v>
      </c>
      <c r="U101" s="20">
        <f t="array" ref="U101">T101*(1+INDEX(BPCiObIC!$B$2:$AG$43,MATCH($A101,BPCiObIC!$A$2:$A$43,0),MATCH(U$4,BPCiObIC!$B$1:$AG$1,0)))</f>
        <v>936110569604.95874</v>
      </c>
      <c r="V101" s="20">
        <f t="array" ref="V101">U101*(1+INDEX(BPCiObIC!$B$2:$AG$43,MATCH($A101,BPCiObIC!$A$2:$A$43,0),MATCH(V$4,BPCiObIC!$B$1:$AG$1,0)))</f>
        <v>960165128618.14929</v>
      </c>
      <c r="W101" s="20">
        <f t="array" ref="W101">V101*(1+INDEX(BPCiObIC!$B$2:$AG$43,MATCH($A101,BPCiObIC!$A$2:$A$43,0),MATCH(W$4,BPCiObIC!$B$1:$AG$1,0)))</f>
        <v>984219687631.34839</v>
      </c>
      <c r="X101" s="20">
        <f t="array" ref="X101">W101*(1+INDEX(BPCiObIC!$B$2:$AG$43,MATCH($A101,BPCiObIC!$A$2:$A$43,0),MATCH(X$4,BPCiObIC!$B$1:$AG$1,0)))</f>
        <v>1008274246644.5391</v>
      </c>
      <c r="Y101" s="20">
        <f t="array" ref="Y101">X101*(1+INDEX(BPCiObIC!$B$2:$AG$43,MATCH($A101,BPCiObIC!$A$2:$A$43,0),MATCH(Y$4,BPCiObIC!$B$1:$AG$1,0)))</f>
        <v>1032328805657.7383</v>
      </c>
      <c r="Z101" s="20">
        <f t="array" ref="Z101">Y101*(1+INDEX(BPCiObIC!$B$2:$AG$43,MATCH($A101,BPCiObIC!$A$2:$A$43,0),MATCH(Z$4,BPCiObIC!$B$1:$AG$1,0)))</f>
        <v>1056383364670.929</v>
      </c>
      <c r="AA101" s="20">
        <f t="array" ref="AA101">Z101*(1+INDEX(BPCiObIC!$B$2:$AG$43,MATCH($A101,BPCiObIC!$A$2:$A$43,0),MATCH(AA$4,BPCiObIC!$B$1:$AG$1,0)))</f>
        <v>1080437923684.1196</v>
      </c>
      <c r="AB101" s="20">
        <f t="array" ref="AB101">AA101*(1+INDEX(BPCiObIC!$B$2:$AG$43,MATCH($A101,BPCiObIC!$A$2:$A$43,0),MATCH(AB$4,BPCiObIC!$B$1:$AG$1,0)))</f>
        <v>1104492482697.3186</v>
      </c>
      <c r="AC101" s="20">
        <f t="array" ref="AC101">AB101*(1+INDEX(BPCiObIC!$B$2:$AG$43,MATCH($A101,BPCiObIC!$A$2:$A$43,0),MATCH(AC$4,BPCiObIC!$B$1:$AG$1,0)))</f>
        <v>1128547041710.509</v>
      </c>
      <c r="AD101" s="20">
        <f t="array" ref="AD101">AC101*(1+INDEX(BPCiObIC!$B$2:$AG$43,MATCH($A101,BPCiObIC!$A$2:$A$43,0),MATCH(AD$4,BPCiObIC!$B$1:$AG$1,0)))</f>
        <v>1152601600723.6997</v>
      </c>
      <c r="AE101" s="20">
        <f t="array" ref="AE101">AD101*(1+INDEX(BPCiObIC!$B$2:$AG$43,MATCH($A101,BPCiObIC!$A$2:$A$43,0),MATCH(AE$4,BPCiObIC!$B$1:$AG$1,0)))</f>
        <v>1176656159736.8989</v>
      </c>
      <c r="AF101" s="20">
        <f t="array" ref="AF101">AE101*(1+INDEX(BPCiObIC!$B$2:$AG$43,MATCH($A101,BPCiObIC!$A$2:$A$43,0),MATCH(AF$4,BPCiObIC!$B$1:$AG$1,0)))</f>
        <v>1200710718750.0896</v>
      </c>
      <c r="AG101" s="20">
        <f t="array" ref="AG101">AF101*(1+INDEX(BPCiObIC!$B$2:$AG$43,MATCH($A101,BPCiObIC!$A$2:$A$43,0),MATCH(AG$4,BPCiObIC!$B$1:$AG$1,0)))</f>
        <v>1224765277763.2803</v>
      </c>
      <c r="AH101" s="20">
        <f t="array" ref="AH101">AG101*(1+INDEX(BPCiObIC!$B$2:$AG$43,MATCH($A101,BPCiObIC!$A$2:$A$43,0),MATCH(AH$4,BPCiObIC!$B$1:$AG$1,0)))</f>
        <v>1248819836776.4795</v>
      </c>
    </row>
    <row r="102" spans="1:34" ht="15.75" customHeight="1" x14ac:dyDescent="0.35">
      <c r="A102" s="3" t="s">
        <v>129</v>
      </c>
      <c r="B102" s="3" t="s">
        <v>17</v>
      </c>
      <c r="C102" s="3" t="s">
        <v>81</v>
      </c>
      <c r="D102" s="33">
        <f>SUM(SUMIFS('BIFUBC Output_energy'!G:G,'BIFUBC Output_energy'!A:A,B102,'BIFUBC Output_energy'!B:B,C102),SUMIFS('BIFUBC Output_nonenergy'!E:E,'BIFUBC Output_nonenergy'!A:A,B102,'BIFUBC Output_nonenergy'!B:B,C102))</f>
        <v>0</v>
      </c>
      <c r="E102" s="20">
        <f t="array" ref="E102">D102*(1+INDEX(BPCiObIC!$B$2:$AG$43,MATCH($A102,BPCiObIC!$A$2:$A$43,0),MATCH(E$4,BPCiObIC!$B$1:$AG$1,0)))</f>
        <v>0</v>
      </c>
      <c r="F102" s="20">
        <f t="array" ref="F102">E102*(1+INDEX(BPCiObIC!$B$2:$AG$43,MATCH($A102,BPCiObIC!$A$2:$A$43,0),MATCH(F$4,BPCiObIC!$B$1:$AG$1,0)))</f>
        <v>0</v>
      </c>
      <c r="G102" s="20">
        <f t="array" ref="G102">F102*(1+INDEX(BPCiObIC!$B$2:$AG$43,MATCH($A102,BPCiObIC!$A$2:$A$43,0),MATCH(G$4,BPCiObIC!$B$1:$AG$1,0)))</f>
        <v>0</v>
      </c>
      <c r="H102" s="20">
        <f t="array" ref="H102">G102*(1+INDEX(BPCiObIC!$B$2:$AG$43,MATCH($A102,BPCiObIC!$A$2:$A$43,0),MATCH(H$4,BPCiObIC!$B$1:$AG$1,0)))</f>
        <v>0</v>
      </c>
      <c r="I102" s="20">
        <f t="array" ref="I102">H102*(1+INDEX(BPCiObIC!$B$2:$AG$43,MATCH($A102,BPCiObIC!$A$2:$A$43,0),MATCH(I$4,BPCiObIC!$B$1:$AG$1,0)))</f>
        <v>0</v>
      </c>
      <c r="J102" s="20">
        <f t="array" ref="J102">I102*(1+INDEX(BPCiObIC!$B$2:$AG$43,MATCH($A102,BPCiObIC!$A$2:$A$43,0),MATCH(J$4,BPCiObIC!$B$1:$AG$1,0)))</f>
        <v>0</v>
      </c>
      <c r="K102" s="20">
        <f t="array" ref="K102">J102*(1+INDEX(BPCiObIC!$B$2:$AG$43,MATCH($A102,BPCiObIC!$A$2:$A$43,0),MATCH(K$4,BPCiObIC!$B$1:$AG$1,0)))</f>
        <v>0</v>
      </c>
      <c r="L102" s="20">
        <f t="array" ref="L102">K102*(1+INDEX(BPCiObIC!$B$2:$AG$43,MATCH($A102,BPCiObIC!$A$2:$A$43,0),MATCH(L$4,BPCiObIC!$B$1:$AG$1,0)))</f>
        <v>0</v>
      </c>
      <c r="M102" s="20">
        <f t="array" ref="M102">L102*(1+INDEX(BPCiObIC!$B$2:$AG$43,MATCH($A102,BPCiObIC!$A$2:$A$43,0),MATCH(M$4,BPCiObIC!$B$1:$AG$1,0)))</f>
        <v>0</v>
      </c>
      <c r="N102" s="20">
        <f t="array" ref="N102">M102*(1+INDEX(BPCiObIC!$B$2:$AG$43,MATCH($A102,BPCiObIC!$A$2:$A$43,0),MATCH(N$4,BPCiObIC!$B$1:$AG$1,0)))</f>
        <v>0</v>
      </c>
      <c r="O102" s="20">
        <f t="array" ref="O102">N102*(1+INDEX(BPCiObIC!$B$2:$AG$43,MATCH($A102,BPCiObIC!$A$2:$A$43,0),MATCH(O$4,BPCiObIC!$B$1:$AG$1,0)))</f>
        <v>0</v>
      </c>
      <c r="P102" s="20">
        <f t="array" ref="P102">O102*(1+INDEX(BPCiObIC!$B$2:$AG$43,MATCH($A102,BPCiObIC!$A$2:$A$43,0),MATCH(P$4,BPCiObIC!$B$1:$AG$1,0)))</f>
        <v>0</v>
      </c>
      <c r="Q102" s="20">
        <f t="array" ref="Q102">P102*(1+INDEX(BPCiObIC!$B$2:$AG$43,MATCH($A102,BPCiObIC!$A$2:$A$43,0),MATCH(Q$4,BPCiObIC!$B$1:$AG$1,0)))</f>
        <v>0</v>
      </c>
      <c r="R102" s="20">
        <f t="array" ref="R102">Q102*(1+INDEX(BPCiObIC!$B$2:$AG$43,MATCH($A102,BPCiObIC!$A$2:$A$43,0),MATCH(R$4,BPCiObIC!$B$1:$AG$1,0)))</f>
        <v>0</v>
      </c>
      <c r="S102" s="20">
        <f t="array" ref="S102">R102*(1+INDEX(BPCiObIC!$B$2:$AG$43,MATCH($A102,BPCiObIC!$A$2:$A$43,0),MATCH(S$4,BPCiObIC!$B$1:$AG$1,0)))</f>
        <v>0</v>
      </c>
      <c r="T102" s="20">
        <f t="array" ref="T102">S102*(1+INDEX(BPCiObIC!$B$2:$AG$43,MATCH($A102,BPCiObIC!$A$2:$A$43,0),MATCH(T$4,BPCiObIC!$B$1:$AG$1,0)))</f>
        <v>0</v>
      </c>
      <c r="U102" s="20">
        <f t="array" ref="U102">T102*(1+INDEX(BPCiObIC!$B$2:$AG$43,MATCH($A102,BPCiObIC!$A$2:$A$43,0),MATCH(U$4,BPCiObIC!$B$1:$AG$1,0)))</f>
        <v>0</v>
      </c>
      <c r="V102" s="20">
        <f t="array" ref="V102">U102*(1+INDEX(BPCiObIC!$B$2:$AG$43,MATCH($A102,BPCiObIC!$A$2:$A$43,0),MATCH(V$4,BPCiObIC!$B$1:$AG$1,0)))</f>
        <v>0</v>
      </c>
      <c r="W102" s="20">
        <f t="array" ref="W102">V102*(1+INDEX(BPCiObIC!$B$2:$AG$43,MATCH($A102,BPCiObIC!$A$2:$A$43,0),MATCH(W$4,BPCiObIC!$B$1:$AG$1,0)))</f>
        <v>0</v>
      </c>
      <c r="X102" s="20">
        <f t="array" ref="X102">W102*(1+INDEX(BPCiObIC!$B$2:$AG$43,MATCH($A102,BPCiObIC!$A$2:$A$43,0),MATCH(X$4,BPCiObIC!$B$1:$AG$1,0)))</f>
        <v>0</v>
      </c>
      <c r="Y102" s="20">
        <f t="array" ref="Y102">X102*(1+INDEX(BPCiObIC!$B$2:$AG$43,MATCH($A102,BPCiObIC!$A$2:$A$43,0),MATCH(Y$4,BPCiObIC!$B$1:$AG$1,0)))</f>
        <v>0</v>
      </c>
      <c r="Z102" s="20">
        <f t="array" ref="Z102">Y102*(1+INDEX(BPCiObIC!$B$2:$AG$43,MATCH($A102,BPCiObIC!$A$2:$A$43,0),MATCH(Z$4,BPCiObIC!$B$1:$AG$1,0)))</f>
        <v>0</v>
      </c>
      <c r="AA102" s="20">
        <f t="array" ref="AA102">Z102*(1+INDEX(BPCiObIC!$B$2:$AG$43,MATCH($A102,BPCiObIC!$A$2:$A$43,0),MATCH(AA$4,BPCiObIC!$B$1:$AG$1,0)))</f>
        <v>0</v>
      </c>
      <c r="AB102" s="20">
        <f t="array" ref="AB102">AA102*(1+INDEX(BPCiObIC!$B$2:$AG$43,MATCH($A102,BPCiObIC!$A$2:$A$43,0),MATCH(AB$4,BPCiObIC!$B$1:$AG$1,0)))</f>
        <v>0</v>
      </c>
      <c r="AC102" s="20">
        <f t="array" ref="AC102">AB102*(1+INDEX(BPCiObIC!$B$2:$AG$43,MATCH($A102,BPCiObIC!$A$2:$A$43,0),MATCH(AC$4,BPCiObIC!$B$1:$AG$1,0)))</f>
        <v>0</v>
      </c>
      <c r="AD102" s="20">
        <f t="array" ref="AD102">AC102*(1+INDEX(BPCiObIC!$B$2:$AG$43,MATCH($A102,BPCiObIC!$A$2:$A$43,0),MATCH(AD$4,BPCiObIC!$B$1:$AG$1,0)))</f>
        <v>0</v>
      </c>
      <c r="AE102" s="20">
        <f t="array" ref="AE102">AD102*(1+INDEX(BPCiObIC!$B$2:$AG$43,MATCH($A102,BPCiObIC!$A$2:$A$43,0),MATCH(AE$4,BPCiObIC!$B$1:$AG$1,0)))</f>
        <v>0</v>
      </c>
      <c r="AF102" s="20">
        <f t="array" ref="AF102">AE102*(1+INDEX(BPCiObIC!$B$2:$AG$43,MATCH($A102,BPCiObIC!$A$2:$A$43,0),MATCH(AF$4,BPCiObIC!$B$1:$AG$1,0)))</f>
        <v>0</v>
      </c>
      <c r="AG102" s="20">
        <f t="array" ref="AG102">AF102*(1+INDEX(BPCiObIC!$B$2:$AG$43,MATCH($A102,BPCiObIC!$A$2:$A$43,0),MATCH(AG$4,BPCiObIC!$B$1:$AG$1,0)))</f>
        <v>0</v>
      </c>
      <c r="AH102" s="20">
        <f t="array" ref="AH102">AG102*(1+INDEX(BPCiObIC!$B$2:$AG$43,MATCH($A102,BPCiObIC!$A$2:$A$43,0),MATCH(AH$4,BPCiObIC!$B$1:$AG$1,0)))</f>
        <v>0</v>
      </c>
    </row>
    <row r="103" spans="1:34" ht="15.75" customHeight="1" x14ac:dyDescent="0.35">
      <c r="A103" s="3" t="s">
        <v>130</v>
      </c>
      <c r="B103" s="3" t="s">
        <v>17</v>
      </c>
      <c r="C103" s="3" t="s">
        <v>131</v>
      </c>
      <c r="D103" s="33">
        <f>'China BIFUbC'!C100*('Population comparison'!$B$2/'Population comparison'!$B$3)</f>
        <v>169433236620.47629</v>
      </c>
      <c r="E103" s="20">
        <f t="array" ref="E103">D103*(1+INDEX(BPCiObIC!$B$2:$AG$43,MATCH($A103,BPCiObIC!$A$2:$A$43,0),MATCH(E$4,BPCiObIC!$B$1:$AG$1,0)))</f>
        <v>176900846154.74716</v>
      </c>
      <c r="F103" s="20">
        <f t="array" ref="F103">E103*(1+INDEX(BPCiObIC!$B$2:$AG$43,MATCH($A103,BPCiObIC!$A$2:$A$43,0),MATCH(F$4,BPCiObIC!$B$1:$AG$1,0)))</f>
        <v>184368455689.0209</v>
      </c>
      <c r="G103" s="20">
        <f t="array" ref="G103">F103*(1+INDEX(BPCiObIC!$B$2:$AG$43,MATCH($A103,BPCiObIC!$A$2:$A$43,0),MATCH(G$4,BPCiObIC!$B$1:$AG$1,0)))</f>
        <v>191836065223.29462</v>
      </c>
      <c r="H103" s="20">
        <f t="array" ref="H103">G103*(1+INDEX(BPCiObIC!$B$2:$AG$43,MATCH($A103,BPCiObIC!$A$2:$A$43,0),MATCH(H$4,BPCiObIC!$B$1:$AG$1,0)))</f>
        <v>199303674757.56549</v>
      </c>
      <c r="I103" s="20">
        <f t="array" ref="I103">H103*(1+INDEX(BPCiObIC!$B$2:$AG$43,MATCH($A103,BPCiObIC!$A$2:$A$43,0),MATCH(I$4,BPCiObIC!$B$1:$AG$1,0)))</f>
        <v>206771284291.83923</v>
      </c>
      <c r="J103" s="20">
        <f t="array" ref="J103">I103*(1+INDEX(BPCiObIC!$B$2:$AG$43,MATCH($A103,BPCiObIC!$A$2:$A$43,0),MATCH(J$4,BPCiObIC!$B$1:$AG$1,0)))</f>
        <v>214238893826.11298</v>
      </c>
      <c r="K103" s="20">
        <f t="array" ref="K103">J103*(1+INDEX(BPCiObIC!$B$2:$AG$43,MATCH($A103,BPCiObIC!$A$2:$A$43,0),MATCH(K$4,BPCiObIC!$B$1:$AG$1,0)))</f>
        <v>221706503360.38669</v>
      </c>
      <c r="L103" s="20">
        <f t="array" ref="L103">K103*(1+INDEX(BPCiObIC!$B$2:$AG$43,MATCH($A103,BPCiObIC!$A$2:$A$43,0),MATCH(L$4,BPCiObIC!$B$1:$AG$1,0)))</f>
        <v>229174112894.65756</v>
      </c>
      <c r="M103" s="20">
        <f t="array" ref="M103">L103*(1+INDEX(BPCiObIC!$B$2:$AG$43,MATCH($A103,BPCiObIC!$A$2:$A$43,0),MATCH(M$4,BPCiObIC!$B$1:$AG$1,0)))</f>
        <v>236641722428.9313</v>
      </c>
      <c r="N103" s="20">
        <f t="array" ref="N103">M103*(1+INDEX(BPCiObIC!$B$2:$AG$43,MATCH($A103,BPCiObIC!$A$2:$A$43,0),MATCH(N$4,BPCiObIC!$B$1:$AG$1,0)))</f>
        <v>244109331963.20499</v>
      </c>
      <c r="O103" s="20">
        <f t="array" ref="O103">N103*(1+INDEX(BPCiObIC!$B$2:$AG$43,MATCH($A103,BPCiObIC!$A$2:$A$43,0),MATCH(O$4,BPCiObIC!$B$1:$AG$1,0)))</f>
        <v>251576941497.47873</v>
      </c>
      <c r="P103" s="20">
        <f t="array" ref="P103">O103*(1+INDEX(BPCiObIC!$B$2:$AG$43,MATCH($A103,BPCiObIC!$A$2:$A$43,0),MATCH(P$4,BPCiObIC!$B$1:$AG$1,0)))</f>
        <v>259044551031.74963</v>
      </c>
      <c r="Q103" s="20">
        <f t="array" ref="Q103">P103*(1+INDEX(BPCiObIC!$B$2:$AG$43,MATCH($A103,BPCiObIC!$A$2:$A$43,0),MATCH(Q$4,BPCiObIC!$B$1:$AG$1,0)))</f>
        <v>266512160566.02335</v>
      </c>
      <c r="R103" s="20">
        <f t="array" ref="R103">Q103*(1+INDEX(BPCiObIC!$B$2:$AG$43,MATCH($A103,BPCiObIC!$A$2:$A$43,0),MATCH(R$4,BPCiObIC!$B$1:$AG$1,0)))</f>
        <v>273979770100.29706</v>
      </c>
      <c r="S103" s="20">
        <f t="array" ref="S103">R103*(1+INDEX(BPCiObIC!$B$2:$AG$43,MATCH($A103,BPCiObIC!$A$2:$A$43,0),MATCH(S$4,BPCiObIC!$B$1:$AG$1,0)))</f>
        <v>281447379634.56799</v>
      </c>
      <c r="T103" s="20">
        <f t="array" ref="T103">S103*(1+INDEX(BPCiObIC!$B$2:$AG$43,MATCH($A103,BPCiObIC!$A$2:$A$43,0),MATCH(T$4,BPCiObIC!$B$1:$AG$1,0)))</f>
        <v>288914989168.84174</v>
      </c>
      <c r="U103" s="20">
        <f t="array" ref="U103">T103*(1+INDEX(BPCiObIC!$B$2:$AG$43,MATCH($A103,BPCiObIC!$A$2:$A$43,0),MATCH(U$4,BPCiObIC!$B$1:$AG$1,0)))</f>
        <v>296382598703.11542</v>
      </c>
      <c r="V103" s="20">
        <f t="array" ref="V103">U103*(1+INDEX(BPCiObIC!$B$2:$AG$43,MATCH($A103,BPCiObIC!$A$2:$A$43,0),MATCH(V$4,BPCiObIC!$B$1:$AG$1,0)))</f>
        <v>303850208237.38916</v>
      </c>
      <c r="W103" s="20">
        <f t="array" ref="W103">V103*(1+INDEX(BPCiObIC!$B$2:$AG$43,MATCH($A103,BPCiObIC!$A$2:$A$43,0),MATCH(W$4,BPCiObIC!$B$1:$AG$1,0)))</f>
        <v>311317817771.66003</v>
      </c>
      <c r="X103" s="20">
        <f t="array" ref="X103">W103*(1+INDEX(BPCiObIC!$B$2:$AG$43,MATCH($A103,BPCiObIC!$A$2:$A$43,0),MATCH(X$4,BPCiObIC!$B$1:$AG$1,0)))</f>
        <v>318785427305.93372</v>
      </c>
      <c r="Y103" s="20">
        <f t="array" ref="Y103">X103*(1+INDEX(BPCiObIC!$B$2:$AG$43,MATCH($A103,BPCiObIC!$A$2:$A$43,0),MATCH(Y$4,BPCiObIC!$B$1:$AG$1,0)))</f>
        <v>326253036840.20746</v>
      </c>
      <c r="Z103" s="20">
        <f t="array" ref="Z103">Y103*(1+INDEX(BPCiObIC!$B$2:$AG$43,MATCH($A103,BPCiObIC!$A$2:$A$43,0),MATCH(Z$4,BPCiObIC!$B$1:$AG$1,0)))</f>
        <v>333720646374.4812</v>
      </c>
      <c r="AA103" s="20">
        <f t="array" ref="AA103">Z103*(1+INDEX(BPCiObIC!$B$2:$AG$43,MATCH($A103,BPCiObIC!$A$2:$A$43,0),MATCH(AA$4,BPCiObIC!$B$1:$AG$1,0)))</f>
        <v>341188255908.75208</v>
      </c>
      <c r="AB103" s="20">
        <f t="array" ref="AB103">AA103*(1+INDEX(BPCiObIC!$B$2:$AG$43,MATCH($A103,BPCiObIC!$A$2:$A$43,0),MATCH(AB$4,BPCiObIC!$B$1:$AG$1,0)))</f>
        <v>348655865443.02576</v>
      </c>
      <c r="AC103" s="20">
        <f t="array" ref="AC103">AB103*(1+INDEX(BPCiObIC!$B$2:$AG$43,MATCH($A103,BPCiObIC!$A$2:$A$43,0),MATCH(AC$4,BPCiObIC!$B$1:$AG$1,0)))</f>
        <v>356123474977.2995</v>
      </c>
      <c r="AD103" s="20">
        <f t="array" ref="AD103">AC103*(1+INDEX(BPCiObIC!$B$2:$AG$43,MATCH($A103,BPCiObIC!$A$2:$A$43,0),MATCH(AD$4,BPCiObIC!$B$1:$AG$1,0)))</f>
        <v>363591084511.57324</v>
      </c>
      <c r="AE103" s="20">
        <f t="array" ref="AE103">AD103*(1+INDEX(BPCiObIC!$B$2:$AG$43,MATCH($A103,BPCiObIC!$A$2:$A$43,0),MATCH(AE$4,BPCiObIC!$B$1:$AG$1,0)))</f>
        <v>371058694045.84412</v>
      </c>
      <c r="AF103" s="20">
        <f t="array" ref="AF103">AE103*(1+INDEX(BPCiObIC!$B$2:$AG$43,MATCH($A103,BPCiObIC!$A$2:$A$43,0),MATCH(AF$4,BPCiObIC!$B$1:$AG$1,0)))</f>
        <v>378526303580.1178</v>
      </c>
      <c r="AG103" s="20">
        <f t="array" ref="AG103">AF103*(1+INDEX(BPCiObIC!$B$2:$AG$43,MATCH($A103,BPCiObIC!$A$2:$A$43,0),MATCH(AG$4,BPCiObIC!$B$1:$AG$1,0)))</f>
        <v>385993913114.39148</v>
      </c>
      <c r="AH103" s="20">
        <f t="array" ref="AH103">AG103*(1+INDEX(BPCiObIC!$B$2:$AG$43,MATCH($A103,BPCiObIC!$A$2:$A$43,0),MATCH(AH$4,BPCiObIC!$B$1:$AG$1,0)))</f>
        <v>393461522648.66241</v>
      </c>
    </row>
    <row r="104" spans="1:34" ht="15.75" customHeight="1" x14ac:dyDescent="0.35">
      <c r="A104" s="28" t="s">
        <v>132</v>
      </c>
      <c r="B104" s="28" t="s">
        <v>17</v>
      </c>
      <c r="C104" s="28" t="s">
        <v>80</v>
      </c>
      <c r="D104" s="34">
        <f>SUM(SUMIFS('BIFUBC Output_energy'!G:G,'BIFUBC Output_energy'!A:A,B104,'BIFUBC Output_energy'!B:B,C104),SUMIFS('BIFUBC Output_nonenergy'!E:E,'BIFUBC Output_nonenergy'!A:A,B104,'BIFUBC Output_nonenergy'!B:B,C104))</f>
        <v>0</v>
      </c>
      <c r="E104" s="35">
        <f t="array" ref="E104">D104*(1+INDEX(BPCiObIC!$B$2:$AG$43,MATCH($A104,BPCiObIC!$A$2:$A$43,0),MATCH(E$4,BPCiObIC!$B$1:$AG$1,0)))</f>
        <v>0</v>
      </c>
      <c r="F104" s="35">
        <f t="array" ref="F104">E104*(1+INDEX(BPCiObIC!$B$2:$AG$43,MATCH($A104,BPCiObIC!$A$2:$A$43,0),MATCH(F$4,BPCiObIC!$B$1:$AG$1,0)))</f>
        <v>0</v>
      </c>
      <c r="G104" s="35">
        <f t="array" ref="G104">F104*(1+INDEX(BPCiObIC!$B$2:$AG$43,MATCH($A104,BPCiObIC!$A$2:$A$43,0),MATCH(G$4,BPCiObIC!$B$1:$AG$1,0)))</f>
        <v>0</v>
      </c>
      <c r="H104" s="35">
        <f t="array" ref="H104">G104*(1+INDEX(BPCiObIC!$B$2:$AG$43,MATCH($A104,BPCiObIC!$A$2:$A$43,0),MATCH(H$4,BPCiObIC!$B$1:$AG$1,0)))</f>
        <v>0</v>
      </c>
      <c r="I104" s="35">
        <f t="array" ref="I104">H104*(1+INDEX(BPCiObIC!$B$2:$AG$43,MATCH($A104,BPCiObIC!$A$2:$A$43,0),MATCH(I$4,BPCiObIC!$B$1:$AG$1,0)))</f>
        <v>0</v>
      </c>
      <c r="J104" s="35">
        <f t="array" ref="J104">I104*(1+INDEX(BPCiObIC!$B$2:$AG$43,MATCH($A104,BPCiObIC!$A$2:$A$43,0),MATCH(J$4,BPCiObIC!$B$1:$AG$1,0)))</f>
        <v>0</v>
      </c>
      <c r="K104" s="35">
        <f t="array" ref="K104">J104*(1+INDEX(BPCiObIC!$B$2:$AG$43,MATCH($A104,BPCiObIC!$A$2:$A$43,0),MATCH(K$4,BPCiObIC!$B$1:$AG$1,0)))</f>
        <v>0</v>
      </c>
      <c r="L104" s="35">
        <f t="array" ref="L104">K104*(1+INDEX(BPCiObIC!$B$2:$AG$43,MATCH($A104,BPCiObIC!$A$2:$A$43,0),MATCH(L$4,BPCiObIC!$B$1:$AG$1,0)))</f>
        <v>0</v>
      </c>
      <c r="M104" s="35">
        <f t="array" ref="M104">L104*(1+INDEX(BPCiObIC!$B$2:$AG$43,MATCH($A104,BPCiObIC!$A$2:$A$43,0),MATCH(M$4,BPCiObIC!$B$1:$AG$1,0)))</f>
        <v>0</v>
      </c>
      <c r="N104" s="35">
        <f t="array" ref="N104">M104*(1+INDEX(BPCiObIC!$B$2:$AG$43,MATCH($A104,BPCiObIC!$A$2:$A$43,0),MATCH(N$4,BPCiObIC!$B$1:$AG$1,0)))</f>
        <v>0</v>
      </c>
      <c r="O104" s="35">
        <f t="array" ref="O104">N104*(1+INDEX(BPCiObIC!$B$2:$AG$43,MATCH($A104,BPCiObIC!$A$2:$A$43,0),MATCH(O$4,BPCiObIC!$B$1:$AG$1,0)))</f>
        <v>0</v>
      </c>
      <c r="P104" s="35">
        <f t="array" ref="P104">O104*(1+INDEX(BPCiObIC!$B$2:$AG$43,MATCH($A104,BPCiObIC!$A$2:$A$43,0),MATCH(P$4,BPCiObIC!$B$1:$AG$1,0)))</f>
        <v>0</v>
      </c>
      <c r="Q104" s="35">
        <f t="array" ref="Q104">P104*(1+INDEX(BPCiObIC!$B$2:$AG$43,MATCH($A104,BPCiObIC!$A$2:$A$43,0),MATCH(Q$4,BPCiObIC!$B$1:$AG$1,0)))</f>
        <v>0</v>
      </c>
      <c r="R104" s="35">
        <f t="array" ref="R104">Q104*(1+INDEX(BPCiObIC!$B$2:$AG$43,MATCH($A104,BPCiObIC!$A$2:$A$43,0),MATCH(R$4,BPCiObIC!$B$1:$AG$1,0)))</f>
        <v>0</v>
      </c>
      <c r="S104" s="35">
        <f t="array" ref="S104">R104*(1+INDEX(BPCiObIC!$B$2:$AG$43,MATCH($A104,BPCiObIC!$A$2:$A$43,0),MATCH(S$4,BPCiObIC!$B$1:$AG$1,0)))</f>
        <v>0</v>
      </c>
      <c r="T104" s="35">
        <f t="array" ref="T104">S104*(1+INDEX(BPCiObIC!$B$2:$AG$43,MATCH($A104,BPCiObIC!$A$2:$A$43,0),MATCH(T$4,BPCiObIC!$B$1:$AG$1,0)))</f>
        <v>0</v>
      </c>
      <c r="U104" s="35">
        <f t="array" ref="U104">T104*(1+INDEX(BPCiObIC!$B$2:$AG$43,MATCH($A104,BPCiObIC!$A$2:$A$43,0),MATCH(U$4,BPCiObIC!$B$1:$AG$1,0)))</f>
        <v>0</v>
      </c>
      <c r="V104" s="35">
        <f t="array" ref="V104">U104*(1+INDEX(BPCiObIC!$B$2:$AG$43,MATCH($A104,BPCiObIC!$A$2:$A$43,0),MATCH(V$4,BPCiObIC!$B$1:$AG$1,0)))</f>
        <v>0</v>
      </c>
      <c r="W104" s="35">
        <f t="array" ref="W104">V104*(1+INDEX(BPCiObIC!$B$2:$AG$43,MATCH($A104,BPCiObIC!$A$2:$A$43,0),MATCH(W$4,BPCiObIC!$B$1:$AG$1,0)))</f>
        <v>0</v>
      </c>
      <c r="X104" s="35">
        <f t="array" ref="X104">W104*(1+INDEX(BPCiObIC!$B$2:$AG$43,MATCH($A104,BPCiObIC!$A$2:$A$43,0),MATCH(X$4,BPCiObIC!$B$1:$AG$1,0)))</f>
        <v>0</v>
      </c>
      <c r="Y104" s="35">
        <f t="array" ref="Y104">X104*(1+INDEX(BPCiObIC!$B$2:$AG$43,MATCH($A104,BPCiObIC!$A$2:$A$43,0),MATCH(Y$4,BPCiObIC!$B$1:$AG$1,0)))</f>
        <v>0</v>
      </c>
      <c r="Z104" s="35">
        <f t="array" ref="Z104">Y104*(1+INDEX(BPCiObIC!$B$2:$AG$43,MATCH($A104,BPCiObIC!$A$2:$A$43,0),MATCH(Z$4,BPCiObIC!$B$1:$AG$1,0)))</f>
        <v>0</v>
      </c>
      <c r="AA104" s="35">
        <f t="array" ref="AA104">Z104*(1+INDEX(BPCiObIC!$B$2:$AG$43,MATCH($A104,BPCiObIC!$A$2:$A$43,0),MATCH(AA$4,BPCiObIC!$B$1:$AG$1,0)))</f>
        <v>0</v>
      </c>
      <c r="AB104" s="35">
        <f t="array" ref="AB104">AA104*(1+INDEX(BPCiObIC!$B$2:$AG$43,MATCH($A104,BPCiObIC!$A$2:$A$43,0),MATCH(AB$4,BPCiObIC!$B$1:$AG$1,0)))</f>
        <v>0</v>
      </c>
      <c r="AC104" s="35">
        <f t="array" ref="AC104">AB104*(1+INDEX(BPCiObIC!$B$2:$AG$43,MATCH($A104,BPCiObIC!$A$2:$A$43,0),MATCH(AC$4,BPCiObIC!$B$1:$AG$1,0)))</f>
        <v>0</v>
      </c>
      <c r="AD104" s="35">
        <f t="array" ref="AD104">AC104*(1+INDEX(BPCiObIC!$B$2:$AG$43,MATCH($A104,BPCiObIC!$A$2:$A$43,0),MATCH(AD$4,BPCiObIC!$B$1:$AG$1,0)))</f>
        <v>0</v>
      </c>
      <c r="AE104" s="35">
        <f t="array" ref="AE104">AD104*(1+INDEX(BPCiObIC!$B$2:$AG$43,MATCH($A104,BPCiObIC!$A$2:$A$43,0),MATCH(AE$4,BPCiObIC!$B$1:$AG$1,0)))</f>
        <v>0</v>
      </c>
      <c r="AF104" s="35">
        <f t="array" ref="AF104">AE104*(1+INDEX(BPCiObIC!$B$2:$AG$43,MATCH($A104,BPCiObIC!$A$2:$A$43,0),MATCH(AF$4,BPCiObIC!$B$1:$AG$1,0)))</f>
        <v>0</v>
      </c>
      <c r="AG104" s="35">
        <f t="array" ref="AG104">AF104*(1+INDEX(BPCiObIC!$B$2:$AG$43,MATCH($A104,BPCiObIC!$A$2:$A$43,0),MATCH(AG$4,BPCiObIC!$B$1:$AG$1,0)))</f>
        <v>0</v>
      </c>
      <c r="AH104" s="35">
        <f t="array" ref="AH104">AG104*(1+INDEX(BPCiObIC!$B$2:$AG$43,MATCH($A104,BPCiObIC!$A$2:$A$43,0),MATCH(AH$4,BPCiObIC!$B$1:$AG$1,0)))</f>
        <v>0</v>
      </c>
    </row>
    <row r="105" spans="1:34" ht="15.75" customHeight="1" x14ac:dyDescent="0.35">
      <c r="A105" s="27" t="s">
        <v>93</v>
      </c>
      <c r="B105" s="27" t="s">
        <v>88</v>
      </c>
      <c r="C105" s="27" t="s">
        <v>94</v>
      </c>
      <c r="D105" s="33">
        <f>SUM(SUMIFS('BIFUBC Output_energy'!G:G,'BIFUBC Output_energy'!A:A,B105,'BIFUBC Output_energy'!B:B,C105),SUMIFS('BIFUBC Output_nonenergy'!E:E,'BIFUBC Output_nonenergy'!A:A,B105,'BIFUBC Output_nonenergy'!B:B,C105))</f>
        <v>29405590144000</v>
      </c>
      <c r="E105" s="36">
        <f t="array" ref="E105">D105*(1+INDEX(BPCiObIC!$B$2:$AG$43,MATCH($A105,BPCiObIC!$A$2:$A$43,0),MATCH(E$4,BPCiObIC!$B$1:$AG$1,0)))</f>
        <v>30709113157040.824</v>
      </c>
      <c r="F105" s="36">
        <f t="array" ref="F105">E105*(1+INDEX(BPCiObIC!$B$2:$AG$43,MATCH($A105,BPCiObIC!$A$2:$A$43,0),MATCH(F$4,BPCiObIC!$B$1:$AG$1,0)))</f>
        <v>32012636170081.324</v>
      </c>
      <c r="G105" s="36">
        <f t="array" ref="G105">F105*(1+INDEX(BPCiObIC!$B$2:$AG$43,MATCH($A105,BPCiObIC!$A$2:$A$43,0),MATCH(G$4,BPCiObIC!$B$1:$AG$1,0)))</f>
        <v>33316159183121.828</v>
      </c>
      <c r="H105" s="36">
        <f t="array" ref="H105">G105*(1+INDEX(BPCiObIC!$B$2:$AG$43,MATCH($A105,BPCiObIC!$A$2:$A$43,0),MATCH(H$4,BPCiObIC!$B$1:$AG$1,0)))</f>
        <v>34619682196162.652</v>
      </c>
      <c r="I105" s="36">
        <f t="array" ref="I105">H105*(1+INDEX(BPCiObIC!$B$2:$AG$43,MATCH($A105,BPCiObIC!$A$2:$A$43,0),MATCH(I$4,BPCiObIC!$B$1:$AG$1,0)))</f>
        <v>35923205209203.156</v>
      </c>
      <c r="J105" s="36">
        <f t="array" ref="J105">I105*(1+INDEX(BPCiObIC!$B$2:$AG$43,MATCH($A105,BPCiObIC!$A$2:$A$43,0),MATCH(J$4,BPCiObIC!$B$1:$AG$1,0)))</f>
        <v>37226728222243.664</v>
      </c>
      <c r="K105" s="36">
        <f t="array" ref="K105">J105*(1+INDEX(BPCiObIC!$B$2:$AG$43,MATCH($A105,BPCiObIC!$A$2:$A$43,0),MATCH(K$4,BPCiObIC!$B$1:$AG$1,0)))</f>
        <v>38530251235284.164</v>
      </c>
      <c r="L105" s="36">
        <f t="array" ref="L105">K105*(1+INDEX(BPCiObIC!$B$2:$AG$43,MATCH($A105,BPCiObIC!$A$2:$A$43,0),MATCH(L$4,BPCiObIC!$B$1:$AG$1,0)))</f>
        <v>39833774248324.992</v>
      </c>
      <c r="M105" s="36">
        <f t="array" ref="M105">L105*(1+INDEX(BPCiObIC!$B$2:$AG$43,MATCH($A105,BPCiObIC!$A$2:$A$43,0),MATCH(M$4,BPCiObIC!$B$1:$AG$1,0)))</f>
        <v>41137297261365.492</v>
      </c>
      <c r="N105" s="36">
        <f t="array" ref="N105">M105*(1+INDEX(BPCiObIC!$B$2:$AG$43,MATCH($A105,BPCiObIC!$A$2:$A$43,0),MATCH(N$4,BPCiObIC!$B$1:$AG$1,0)))</f>
        <v>42440820274405.992</v>
      </c>
      <c r="O105" s="36">
        <f t="array" ref="O105">N105*(1+INDEX(BPCiObIC!$B$2:$AG$43,MATCH($A105,BPCiObIC!$A$2:$A$43,0),MATCH(O$4,BPCiObIC!$B$1:$AG$1,0)))</f>
        <v>43744343287446.5</v>
      </c>
      <c r="P105" s="36">
        <f t="array" ref="P105">O105*(1+INDEX(BPCiObIC!$B$2:$AG$43,MATCH($A105,BPCiObIC!$A$2:$A$43,0),MATCH(P$4,BPCiObIC!$B$1:$AG$1,0)))</f>
        <v>45047866300487.32</v>
      </c>
      <c r="Q105" s="36">
        <f t="array" ref="Q105">P105*(1+INDEX(BPCiObIC!$B$2:$AG$43,MATCH($A105,BPCiObIC!$A$2:$A$43,0),MATCH(Q$4,BPCiObIC!$B$1:$AG$1,0)))</f>
        <v>46351389313527.82</v>
      </c>
      <c r="R105" s="36">
        <f t="array" ref="R105">Q105*(1+INDEX(BPCiObIC!$B$2:$AG$43,MATCH($A105,BPCiObIC!$A$2:$A$43,0),MATCH(R$4,BPCiObIC!$B$1:$AG$1,0)))</f>
        <v>47654912326568.328</v>
      </c>
      <c r="S105" s="36">
        <f t="array" ref="S105">R105*(1+INDEX(BPCiObIC!$B$2:$AG$43,MATCH($A105,BPCiObIC!$A$2:$A$43,0),MATCH(S$4,BPCiObIC!$B$1:$AG$1,0)))</f>
        <v>48958435339609.148</v>
      </c>
      <c r="T105" s="36">
        <f t="array" ref="T105">S105*(1+INDEX(BPCiObIC!$B$2:$AG$43,MATCH($A105,BPCiObIC!$A$2:$A$43,0),MATCH(T$4,BPCiObIC!$B$1:$AG$1,0)))</f>
        <v>50261958352649.656</v>
      </c>
      <c r="U105" s="36">
        <f t="array" ref="U105">T105*(1+INDEX(BPCiObIC!$B$2:$AG$43,MATCH($A105,BPCiObIC!$A$2:$A$43,0),MATCH(U$4,BPCiObIC!$B$1:$AG$1,0)))</f>
        <v>51565481365690.164</v>
      </c>
      <c r="V105" s="36">
        <f t="array" ref="V105">U105*(1+INDEX(BPCiObIC!$B$2:$AG$43,MATCH($A105,BPCiObIC!$A$2:$A$43,0),MATCH(V$4,BPCiObIC!$B$1:$AG$1,0)))</f>
        <v>52869004378730.664</v>
      </c>
      <c r="W105" s="36">
        <f t="array" ref="W105">V105*(1+INDEX(BPCiObIC!$B$2:$AG$43,MATCH($A105,BPCiObIC!$A$2:$A$43,0),MATCH(W$4,BPCiObIC!$B$1:$AG$1,0)))</f>
        <v>54172527391771.492</v>
      </c>
      <c r="X105" s="36">
        <f t="array" ref="X105">W105*(1+INDEX(BPCiObIC!$B$2:$AG$43,MATCH($A105,BPCiObIC!$A$2:$A$43,0),MATCH(X$4,BPCiObIC!$B$1:$AG$1,0)))</f>
        <v>55476050404811.992</v>
      </c>
      <c r="Y105" s="36">
        <f t="array" ref="Y105">X105*(1+INDEX(BPCiObIC!$B$2:$AG$43,MATCH($A105,BPCiObIC!$A$2:$A$43,0),MATCH(Y$4,BPCiObIC!$B$1:$AG$1,0)))</f>
        <v>56779573417852.492</v>
      </c>
      <c r="Z105" s="36">
        <f t="array" ref="Z105">Y105*(1+INDEX(BPCiObIC!$B$2:$AG$43,MATCH($A105,BPCiObIC!$A$2:$A$43,0),MATCH(Z$4,BPCiObIC!$B$1:$AG$1,0)))</f>
        <v>58083096430892.992</v>
      </c>
      <c r="AA105" s="36">
        <f t="array" ref="AA105">Z105*(1+INDEX(BPCiObIC!$B$2:$AG$43,MATCH($A105,BPCiObIC!$A$2:$A$43,0),MATCH(AA$4,BPCiObIC!$B$1:$AG$1,0)))</f>
        <v>59386619443933.813</v>
      </c>
      <c r="AB105" s="36">
        <f t="array" ref="AB105">AA105*(1+INDEX(BPCiObIC!$B$2:$AG$43,MATCH($A105,BPCiObIC!$A$2:$A$43,0),MATCH(AB$4,BPCiObIC!$B$1:$AG$1,0)))</f>
        <v>60690142456974.32</v>
      </c>
      <c r="AC105" s="36">
        <f t="array" ref="AC105">AB105*(1+INDEX(BPCiObIC!$B$2:$AG$43,MATCH($A105,BPCiObIC!$A$2:$A$43,0),MATCH(AC$4,BPCiObIC!$B$1:$AG$1,0)))</f>
        <v>61993665470014.828</v>
      </c>
      <c r="AD105" s="36">
        <f t="array" ref="AD105">AC105*(1+INDEX(BPCiObIC!$B$2:$AG$43,MATCH($A105,BPCiObIC!$A$2:$A$43,0),MATCH(AD$4,BPCiObIC!$B$1:$AG$1,0)))</f>
        <v>63297188483055.328</v>
      </c>
      <c r="AE105" s="36">
        <f t="array" ref="AE105">AD105*(1+INDEX(BPCiObIC!$B$2:$AG$43,MATCH($A105,BPCiObIC!$A$2:$A$43,0),MATCH(AE$4,BPCiObIC!$B$1:$AG$1,0)))</f>
        <v>64600711496096.156</v>
      </c>
      <c r="AF105" s="36">
        <f t="array" ref="AF105">AE105*(1+INDEX(BPCiObIC!$B$2:$AG$43,MATCH($A105,BPCiObIC!$A$2:$A$43,0),MATCH(AF$4,BPCiObIC!$B$1:$AG$1,0)))</f>
        <v>65904234509136.656</v>
      </c>
      <c r="AG105" s="36">
        <f t="array" ref="AG105">AF105*(1+INDEX(BPCiObIC!$B$2:$AG$43,MATCH($A105,BPCiObIC!$A$2:$A$43,0),MATCH(AG$4,BPCiObIC!$B$1:$AG$1,0)))</f>
        <v>67207757522177.156</v>
      </c>
      <c r="AH105" s="36">
        <f t="array" ref="AH105">AG105*(1+INDEX(BPCiObIC!$B$2:$AG$43,MATCH($A105,BPCiObIC!$A$2:$A$43,0),MATCH(AH$4,BPCiObIC!$B$1:$AG$1,0)))</f>
        <v>68511280535217.977</v>
      </c>
    </row>
    <row r="106" spans="1:34" ht="15.75" customHeight="1" x14ac:dyDescent="0.35">
      <c r="A106" s="3" t="s">
        <v>95</v>
      </c>
      <c r="B106" s="3" t="s">
        <v>88</v>
      </c>
      <c r="C106" s="3" t="s">
        <v>79</v>
      </c>
      <c r="D106" s="33">
        <f>'China BIFUbC'!C103*('Indonesia BFPIaE-production'!$C$3/'China BFPIaE-production'!$E$3)</f>
        <v>1454458008626.0779</v>
      </c>
      <c r="E106" s="20">
        <f t="array" ref="E106">D106*(1+INDEX(BPCiObIC!$B$2:$AG$43,MATCH($A106,BPCiObIC!$A$2:$A$43,0),MATCH(E$4,BPCiObIC!$B$1:$AG$1,0)))</f>
        <v>1519136623696.1179</v>
      </c>
      <c r="F106" s="20">
        <f t="array" ref="F106">E106*(1+INDEX(BPCiObIC!$B$2:$AG$43,MATCH($A106,BPCiObIC!$A$2:$A$43,0),MATCH(F$4,BPCiObIC!$B$1:$AG$1,0)))</f>
        <v>1583815238766.1807</v>
      </c>
      <c r="G106" s="20">
        <f t="array" ref="G106">F106*(1+INDEX(BPCiObIC!$B$2:$AG$43,MATCH($A106,BPCiObIC!$A$2:$A$43,0),MATCH(G$4,BPCiObIC!$B$1:$AG$1,0)))</f>
        <v>1648493853836.2209</v>
      </c>
      <c r="H106" s="20">
        <f t="array" ref="H106">G106*(1+INDEX(BPCiObIC!$B$2:$AG$43,MATCH($A106,BPCiObIC!$A$2:$A$43,0),MATCH(H$4,BPCiObIC!$B$1:$AG$1,0)))</f>
        <v>1713172468906.2834</v>
      </c>
      <c r="I106" s="20">
        <f t="array" ref="I106">H106*(1+INDEX(BPCiObIC!$B$2:$AG$43,MATCH($A106,BPCiObIC!$A$2:$A$43,0),MATCH(I$4,BPCiObIC!$B$1:$AG$1,0)))</f>
        <v>1777851083976.3235</v>
      </c>
      <c r="J106" s="20">
        <f t="array" ref="J106">I106*(1+INDEX(BPCiObIC!$B$2:$AG$43,MATCH($A106,BPCiObIC!$A$2:$A$43,0),MATCH(J$4,BPCiObIC!$B$1:$AG$1,0)))</f>
        <v>1842529699046.3862</v>
      </c>
      <c r="K106" s="20">
        <f t="array" ref="K106">J106*(1+INDEX(BPCiObIC!$B$2:$AG$43,MATCH($A106,BPCiObIC!$A$2:$A$43,0),MATCH(K$4,BPCiObIC!$B$1:$AG$1,0)))</f>
        <v>1907208314116.4265</v>
      </c>
      <c r="L106" s="20">
        <f t="array" ref="L106">K106*(1+INDEX(BPCiObIC!$B$2:$AG$43,MATCH($A106,BPCiObIC!$A$2:$A$43,0),MATCH(L$4,BPCiObIC!$B$1:$AG$1,0)))</f>
        <v>1971886929186.4893</v>
      </c>
      <c r="M106" s="20">
        <f t="array" ref="M106">L106*(1+INDEX(BPCiObIC!$B$2:$AG$43,MATCH($A106,BPCiObIC!$A$2:$A$43,0),MATCH(M$4,BPCiObIC!$B$1:$AG$1,0)))</f>
        <v>2036565544256.5293</v>
      </c>
      <c r="N106" s="20">
        <f t="array" ref="N106">M106*(1+INDEX(BPCiObIC!$B$2:$AG$43,MATCH($A106,BPCiObIC!$A$2:$A$43,0),MATCH(N$4,BPCiObIC!$B$1:$AG$1,0)))</f>
        <v>2101244159326.5696</v>
      </c>
      <c r="O106" s="20">
        <f t="array" ref="O106">N106*(1+INDEX(BPCiObIC!$B$2:$AG$43,MATCH($A106,BPCiObIC!$A$2:$A$43,0),MATCH(O$4,BPCiObIC!$B$1:$AG$1,0)))</f>
        <v>2165922774396.6323</v>
      </c>
      <c r="P106" s="20">
        <f t="array" ref="P106">O106*(1+INDEX(BPCiObIC!$B$2:$AG$43,MATCH($A106,BPCiObIC!$A$2:$A$43,0),MATCH(P$4,BPCiObIC!$B$1:$AG$1,0)))</f>
        <v>2230601389466.6724</v>
      </c>
      <c r="Q106" s="20">
        <f t="array" ref="Q106">P106*(1+INDEX(BPCiObIC!$B$2:$AG$43,MATCH($A106,BPCiObIC!$A$2:$A$43,0),MATCH(Q$4,BPCiObIC!$B$1:$AG$1,0)))</f>
        <v>2295280004536.7354</v>
      </c>
      <c r="R106" s="20">
        <f t="array" ref="R106">Q106*(1+INDEX(BPCiObIC!$B$2:$AG$43,MATCH($A106,BPCiObIC!$A$2:$A$43,0),MATCH(R$4,BPCiObIC!$B$1:$AG$1,0)))</f>
        <v>2359958619606.7754</v>
      </c>
      <c r="S106" s="20">
        <f t="array" ref="S106">R106*(1+INDEX(BPCiObIC!$B$2:$AG$43,MATCH($A106,BPCiObIC!$A$2:$A$43,0),MATCH(S$4,BPCiObIC!$B$1:$AG$1,0)))</f>
        <v>2424637234676.8384</v>
      </c>
      <c r="T106" s="20">
        <f t="array" ref="T106">S106*(1+INDEX(BPCiObIC!$B$2:$AG$43,MATCH($A106,BPCiObIC!$A$2:$A$43,0),MATCH(T$4,BPCiObIC!$B$1:$AG$1,0)))</f>
        <v>2489315849746.8784</v>
      </c>
      <c r="U106" s="20">
        <f t="array" ref="U106">T106*(1+INDEX(BPCiObIC!$B$2:$AG$43,MATCH($A106,BPCiObIC!$A$2:$A$43,0),MATCH(U$4,BPCiObIC!$B$1:$AG$1,0)))</f>
        <v>2553994464816.9409</v>
      </c>
      <c r="V106" s="20">
        <f t="array" ref="V106">U106*(1+INDEX(BPCiObIC!$B$2:$AG$43,MATCH($A106,BPCiObIC!$A$2:$A$43,0),MATCH(V$4,BPCiObIC!$B$1:$AG$1,0)))</f>
        <v>2618673079886.9814</v>
      </c>
      <c r="W106" s="20">
        <f t="array" ref="W106">V106*(1+INDEX(BPCiObIC!$B$2:$AG$43,MATCH($A106,BPCiObIC!$A$2:$A$43,0),MATCH(W$4,BPCiObIC!$B$1:$AG$1,0)))</f>
        <v>2683351694957.0439</v>
      </c>
      <c r="X106" s="20">
        <f t="array" ref="X106">W106*(1+INDEX(BPCiObIC!$B$2:$AG$43,MATCH($A106,BPCiObIC!$A$2:$A$43,0),MATCH(X$4,BPCiObIC!$B$1:$AG$1,0)))</f>
        <v>2748030310027.084</v>
      </c>
      <c r="Y106" s="20">
        <f t="array" ref="Y106">X106*(1+INDEX(BPCiObIC!$B$2:$AG$43,MATCH($A106,BPCiObIC!$A$2:$A$43,0),MATCH(Y$4,BPCiObIC!$B$1:$AG$1,0)))</f>
        <v>2812708925097.1465</v>
      </c>
      <c r="Z106" s="20">
        <f t="array" ref="Z106">Y106*(1+INDEX(BPCiObIC!$B$2:$AG$43,MATCH($A106,BPCiObIC!$A$2:$A$43,0),MATCH(Z$4,BPCiObIC!$B$1:$AG$1,0)))</f>
        <v>2877387540167.187</v>
      </c>
      <c r="AA106" s="20">
        <f t="array" ref="AA106">Z106*(1+INDEX(BPCiObIC!$B$2:$AG$43,MATCH($A106,BPCiObIC!$A$2:$A$43,0),MATCH(AA$4,BPCiObIC!$B$1:$AG$1,0)))</f>
        <v>2942066155237.25</v>
      </c>
      <c r="AB106" s="20">
        <f t="array" ref="AB106">AA106*(1+INDEX(BPCiObIC!$B$2:$AG$43,MATCH($A106,BPCiObIC!$A$2:$A$43,0),MATCH(AB$4,BPCiObIC!$B$1:$AG$1,0)))</f>
        <v>3006744770307.29</v>
      </c>
      <c r="AC106" s="20">
        <f t="array" ref="AC106">AB106*(1+INDEX(BPCiObIC!$B$2:$AG$43,MATCH($A106,BPCiObIC!$A$2:$A$43,0),MATCH(AC$4,BPCiObIC!$B$1:$AG$1,0)))</f>
        <v>3071423385377.353</v>
      </c>
      <c r="AD106" s="20">
        <f t="array" ref="AD106">AC106*(1+INDEX(BPCiObIC!$B$2:$AG$43,MATCH($A106,BPCiObIC!$A$2:$A$43,0),MATCH(AD$4,BPCiObIC!$B$1:$AG$1,0)))</f>
        <v>3136102000447.3931</v>
      </c>
      <c r="AE106" s="20">
        <f t="array" ref="AE106">AD106*(1+INDEX(BPCiObIC!$B$2:$AG$43,MATCH($A106,BPCiObIC!$A$2:$A$43,0),MATCH(AE$4,BPCiObIC!$B$1:$AG$1,0)))</f>
        <v>3200780615517.4556</v>
      </c>
      <c r="AF106" s="20">
        <f t="array" ref="AF106">AE106*(1+INDEX(BPCiObIC!$B$2:$AG$43,MATCH($A106,BPCiObIC!$A$2:$A$43,0),MATCH(AF$4,BPCiObIC!$B$1:$AG$1,0)))</f>
        <v>3265459230587.4961</v>
      </c>
      <c r="AG106" s="20">
        <f t="array" ref="AG106">AF106*(1+INDEX(BPCiObIC!$B$2:$AG$43,MATCH($A106,BPCiObIC!$A$2:$A$43,0),MATCH(AG$4,BPCiObIC!$B$1:$AG$1,0)))</f>
        <v>3330137845657.5361</v>
      </c>
      <c r="AH106" s="20">
        <f t="array" ref="AH106">AG106*(1+INDEX(BPCiObIC!$B$2:$AG$43,MATCH($A106,BPCiObIC!$A$2:$A$43,0),MATCH(AH$4,BPCiObIC!$B$1:$AG$1,0)))</f>
        <v>3394816460727.5986</v>
      </c>
    </row>
    <row r="107" spans="1:34" ht="15.75" customHeight="1" x14ac:dyDescent="0.35">
      <c r="A107" s="3" t="s">
        <v>96</v>
      </c>
      <c r="B107" s="3" t="s">
        <v>88</v>
      </c>
      <c r="C107" s="3" t="s">
        <v>83</v>
      </c>
      <c r="D107" s="33">
        <f>'China BIFUbC'!C104*('Indonesia BFPIaE-production'!$C$4/'China BFPIaE-production'!$E$4)</f>
        <v>142857630175124.81</v>
      </c>
      <c r="E107" s="20">
        <f t="array" ref="E107">D107*(1+INDEX(BPCiObIC!$B$2:$AG$43,MATCH($A107,BPCiObIC!$A$2:$A$43,0),MATCH(E$4,BPCiObIC!$B$1:$AG$1,0)))</f>
        <v>149210397747042.03</v>
      </c>
      <c r="F107" s="20">
        <f t="array" ref="F107">E107*(1+INDEX(BPCiObIC!$B$2:$AG$43,MATCH($A107,BPCiObIC!$A$2:$A$43,0),MATCH(F$4,BPCiObIC!$B$1:$AG$1,0)))</f>
        <v>155563165318961.47</v>
      </c>
      <c r="G107" s="20">
        <f t="array" ref="G107">F107*(1+INDEX(BPCiObIC!$B$2:$AG$43,MATCH($A107,BPCiObIC!$A$2:$A$43,0),MATCH(G$4,BPCiObIC!$B$1:$AG$1,0)))</f>
        <v>161915932890878.69</v>
      </c>
      <c r="H107" s="20">
        <f t="array" ref="H107">G107*(1+INDEX(BPCiObIC!$B$2:$AG$43,MATCH($A107,BPCiObIC!$A$2:$A$43,0),MATCH(H$4,BPCiObIC!$B$1:$AG$1,0)))</f>
        <v>168268700462798.13</v>
      </c>
      <c r="I107" s="20">
        <f t="array" ref="I107">H107*(1+INDEX(BPCiObIC!$B$2:$AG$43,MATCH($A107,BPCiObIC!$A$2:$A$43,0),MATCH(I$4,BPCiObIC!$B$1:$AG$1,0)))</f>
        <v>174621468034715.34</v>
      </c>
      <c r="J107" s="20">
        <f t="array" ref="J107">I107*(1+INDEX(BPCiObIC!$B$2:$AG$43,MATCH($A107,BPCiObIC!$A$2:$A$43,0),MATCH(J$4,BPCiObIC!$B$1:$AG$1,0)))</f>
        <v>180974235606634.78</v>
      </c>
      <c r="K107" s="20">
        <f t="array" ref="K107">J107*(1+INDEX(BPCiObIC!$B$2:$AG$43,MATCH($A107,BPCiObIC!$A$2:$A$43,0),MATCH(K$4,BPCiObIC!$B$1:$AG$1,0)))</f>
        <v>187327003178552.03</v>
      </c>
      <c r="L107" s="20">
        <f t="array" ref="L107">K107*(1+INDEX(BPCiObIC!$B$2:$AG$43,MATCH($A107,BPCiObIC!$A$2:$A$43,0),MATCH(L$4,BPCiObIC!$B$1:$AG$1,0)))</f>
        <v>193679770750471.47</v>
      </c>
      <c r="M107" s="20">
        <f t="array" ref="M107">L107*(1+INDEX(BPCiObIC!$B$2:$AG$43,MATCH($A107,BPCiObIC!$A$2:$A$43,0),MATCH(M$4,BPCiObIC!$B$1:$AG$1,0)))</f>
        <v>200032538322388.69</v>
      </c>
      <c r="N107" s="20">
        <f t="array" ref="N107">M107*(1+INDEX(BPCiObIC!$B$2:$AG$43,MATCH($A107,BPCiObIC!$A$2:$A$43,0),MATCH(N$4,BPCiObIC!$B$1:$AG$1,0)))</f>
        <v>206385305894305.91</v>
      </c>
      <c r="O107" s="20">
        <f t="array" ref="O107">N107*(1+INDEX(BPCiObIC!$B$2:$AG$43,MATCH($A107,BPCiObIC!$A$2:$A$43,0),MATCH(O$4,BPCiObIC!$B$1:$AG$1,0)))</f>
        <v>212738073466225.34</v>
      </c>
      <c r="P107" s="20">
        <f t="array" ref="P107">O107*(1+INDEX(BPCiObIC!$B$2:$AG$43,MATCH($A107,BPCiObIC!$A$2:$A$43,0),MATCH(P$4,BPCiObIC!$B$1:$AG$1,0)))</f>
        <v>219090841038142.56</v>
      </c>
      <c r="Q107" s="20">
        <f t="array" ref="Q107">P107*(1+INDEX(BPCiObIC!$B$2:$AG$43,MATCH($A107,BPCiObIC!$A$2:$A$43,0),MATCH(Q$4,BPCiObIC!$B$1:$AG$1,0)))</f>
        <v>225443608610062.03</v>
      </c>
      <c r="R107" s="20">
        <f t="array" ref="R107">Q107*(1+INDEX(BPCiObIC!$B$2:$AG$43,MATCH($A107,BPCiObIC!$A$2:$A$43,0),MATCH(R$4,BPCiObIC!$B$1:$AG$1,0)))</f>
        <v>231796376181979.25</v>
      </c>
      <c r="S107" s="20">
        <f t="array" ref="S107">R107*(1+INDEX(BPCiObIC!$B$2:$AG$43,MATCH($A107,BPCiObIC!$A$2:$A$43,0),MATCH(S$4,BPCiObIC!$B$1:$AG$1,0)))</f>
        <v>238149143753898.72</v>
      </c>
      <c r="T107" s="20">
        <f t="array" ref="T107">S107*(1+INDEX(BPCiObIC!$B$2:$AG$43,MATCH($A107,BPCiObIC!$A$2:$A$43,0),MATCH(T$4,BPCiObIC!$B$1:$AG$1,0)))</f>
        <v>244501911325815.94</v>
      </c>
      <c r="U107" s="20">
        <f t="array" ref="U107">T107*(1+INDEX(BPCiObIC!$B$2:$AG$43,MATCH($A107,BPCiObIC!$A$2:$A$43,0),MATCH(U$4,BPCiObIC!$B$1:$AG$1,0)))</f>
        <v>250854678897735.38</v>
      </c>
      <c r="V107" s="20">
        <f t="array" ref="V107">U107*(1+INDEX(BPCiObIC!$B$2:$AG$43,MATCH($A107,BPCiObIC!$A$2:$A$43,0),MATCH(V$4,BPCiObIC!$B$1:$AG$1,0)))</f>
        <v>257207446469652.63</v>
      </c>
      <c r="W107" s="20">
        <f t="array" ref="W107">V107*(1+INDEX(BPCiObIC!$B$2:$AG$43,MATCH($A107,BPCiObIC!$A$2:$A$43,0),MATCH(W$4,BPCiObIC!$B$1:$AG$1,0)))</f>
        <v>263560214041572.03</v>
      </c>
      <c r="X107" s="20">
        <f t="array" ref="X107">W107*(1+INDEX(BPCiObIC!$B$2:$AG$43,MATCH($A107,BPCiObIC!$A$2:$A$43,0),MATCH(X$4,BPCiObIC!$B$1:$AG$1,0)))</f>
        <v>269912981613489.25</v>
      </c>
      <c r="Y107" s="20">
        <f t="array" ref="Y107">X107*(1+INDEX(BPCiObIC!$B$2:$AG$43,MATCH($A107,BPCiObIC!$A$2:$A$43,0),MATCH(Y$4,BPCiObIC!$B$1:$AG$1,0)))</f>
        <v>276265749185408.69</v>
      </c>
      <c r="Z107" s="20">
        <f t="array" ref="Z107">Y107*(1+INDEX(BPCiObIC!$B$2:$AG$43,MATCH($A107,BPCiObIC!$A$2:$A$43,0),MATCH(Z$4,BPCiObIC!$B$1:$AG$1,0)))</f>
        <v>282618516757325.94</v>
      </c>
      <c r="AA107" s="20">
        <f t="array" ref="AA107">Z107*(1+INDEX(BPCiObIC!$B$2:$AG$43,MATCH($A107,BPCiObIC!$A$2:$A$43,0),MATCH(AA$4,BPCiObIC!$B$1:$AG$1,0)))</f>
        <v>288971284329245.38</v>
      </c>
      <c r="AB107" s="20">
        <f t="array" ref="AB107">AA107*(1+INDEX(BPCiObIC!$B$2:$AG$43,MATCH($A107,BPCiObIC!$A$2:$A$43,0),MATCH(AB$4,BPCiObIC!$B$1:$AG$1,0)))</f>
        <v>295324051901162.63</v>
      </c>
      <c r="AC107" s="20">
        <f t="array" ref="AC107">AB107*(1+INDEX(BPCiObIC!$B$2:$AG$43,MATCH($A107,BPCiObIC!$A$2:$A$43,0),MATCH(AC$4,BPCiObIC!$B$1:$AG$1,0)))</f>
        <v>301676819473082.06</v>
      </c>
      <c r="AD107" s="20">
        <f t="array" ref="AD107">AC107*(1+INDEX(BPCiObIC!$B$2:$AG$43,MATCH($A107,BPCiObIC!$A$2:$A$43,0),MATCH(AD$4,BPCiObIC!$B$1:$AG$1,0)))</f>
        <v>308029587044999.25</v>
      </c>
      <c r="AE107" s="20">
        <f t="array" ref="AE107">AD107*(1+INDEX(BPCiObIC!$B$2:$AG$43,MATCH($A107,BPCiObIC!$A$2:$A$43,0),MATCH(AE$4,BPCiObIC!$B$1:$AG$1,0)))</f>
        <v>314382354616918.69</v>
      </c>
      <c r="AF107" s="20">
        <f t="array" ref="AF107">AE107*(1+INDEX(BPCiObIC!$B$2:$AG$43,MATCH($A107,BPCiObIC!$A$2:$A$43,0),MATCH(AF$4,BPCiObIC!$B$1:$AG$1,0)))</f>
        <v>320735122188835.94</v>
      </c>
      <c r="AG107" s="20">
        <f t="array" ref="AG107">AF107*(1+INDEX(BPCiObIC!$B$2:$AG$43,MATCH($A107,BPCiObIC!$A$2:$A$43,0),MATCH(AG$4,BPCiObIC!$B$1:$AG$1,0)))</f>
        <v>327087889760753.13</v>
      </c>
      <c r="AH107" s="20">
        <f t="array" ref="AH107">AG107*(1+INDEX(BPCiObIC!$B$2:$AG$43,MATCH($A107,BPCiObIC!$A$2:$A$43,0),MATCH(AH$4,BPCiObIC!$B$1:$AG$1,0)))</f>
        <v>333440657332672.56</v>
      </c>
    </row>
    <row r="108" spans="1:34" ht="15.75" customHeight="1" x14ac:dyDescent="0.35">
      <c r="A108" s="3" t="s">
        <v>97</v>
      </c>
      <c r="B108" s="3" t="s">
        <v>88</v>
      </c>
      <c r="C108" s="3" t="s">
        <v>98</v>
      </c>
      <c r="D108" s="33">
        <f>SUM(SUMIFS('BIFUBC Output_energy'!G:G,'BIFUBC Output_energy'!A:A,B108,'BIFUBC Output_energy'!B:B,C108),SUMIFS('BIFUBC Output_nonenergy'!E:E,'BIFUBC Output_nonenergy'!A:A,B108,'BIFUBC Output_nonenergy'!B:B,C108))</f>
        <v>11901722368000.002</v>
      </c>
      <c r="E108" s="20">
        <f t="array" ref="E108">D108*(1+INDEX(BPCiObIC!$B$2:$AG$43,MATCH($A108,BPCiObIC!$A$2:$A$43,0),MATCH(E$4,BPCiObIC!$B$1:$AG$1,0)))</f>
        <v>12427381630110.889</v>
      </c>
      <c r="F108" s="20">
        <f t="array" ref="F108">E108*(1+INDEX(BPCiObIC!$B$2:$AG$43,MATCH($A108,BPCiObIC!$A$2:$A$43,0),MATCH(F$4,BPCiObIC!$B$1:$AG$1,0)))</f>
        <v>12953040892221.656</v>
      </c>
      <c r="G108" s="20">
        <f t="array" ref="G108">F108*(1+INDEX(BPCiObIC!$B$2:$AG$43,MATCH($A108,BPCiObIC!$A$2:$A$43,0),MATCH(G$4,BPCiObIC!$B$1:$AG$1,0)))</f>
        <v>13478700154332.543</v>
      </c>
      <c r="H108" s="20">
        <f t="array" ref="H108">G108*(1+INDEX(BPCiObIC!$B$2:$AG$43,MATCH($A108,BPCiObIC!$A$2:$A$43,0),MATCH(H$4,BPCiObIC!$B$1:$AG$1,0)))</f>
        <v>14004359416443.428</v>
      </c>
      <c r="I108" s="20">
        <f t="array" ref="I108">H108*(1+INDEX(BPCiObIC!$B$2:$AG$43,MATCH($A108,BPCiObIC!$A$2:$A$43,0),MATCH(I$4,BPCiObIC!$B$1:$AG$1,0)))</f>
        <v>14530018678554.195</v>
      </c>
      <c r="J108" s="20">
        <f t="array" ref="J108">I108*(1+INDEX(BPCiObIC!$B$2:$AG$43,MATCH($A108,BPCiObIC!$A$2:$A$43,0),MATCH(J$4,BPCiObIC!$B$1:$AG$1,0)))</f>
        <v>15055677940665.08</v>
      </c>
      <c r="K108" s="20">
        <f t="array" ref="K108">J108*(1+INDEX(BPCiObIC!$B$2:$AG$43,MATCH($A108,BPCiObIC!$A$2:$A$43,0),MATCH(K$4,BPCiObIC!$B$1:$AG$1,0)))</f>
        <v>15581337202775.848</v>
      </c>
      <c r="L108" s="20">
        <f t="array" ref="L108">K108*(1+INDEX(BPCiObIC!$B$2:$AG$43,MATCH($A108,BPCiObIC!$A$2:$A$43,0),MATCH(L$4,BPCiObIC!$B$1:$AG$1,0)))</f>
        <v>16106996464886.734</v>
      </c>
      <c r="M108" s="20">
        <f t="array" ref="M108">L108*(1+INDEX(BPCiObIC!$B$2:$AG$43,MATCH($A108,BPCiObIC!$A$2:$A$43,0),MATCH(M$4,BPCiObIC!$B$1:$AG$1,0)))</f>
        <v>16632655726997.619</v>
      </c>
      <c r="N108" s="20">
        <f t="array" ref="N108">M108*(1+INDEX(BPCiObIC!$B$2:$AG$43,MATCH($A108,BPCiObIC!$A$2:$A$43,0),MATCH(N$4,BPCiObIC!$B$1:$AG$1,0)))</f>
        <v>17158314989108.387</v>
      </c>
      <c r="O108" s="20">
        <f t="array" ref="O108">N108*(1+INDEX(BPCiObIC!$B$2:$AG$43,MATCH($A108,BPCiObIC!$A$2:$A$43,0),MATCH(O$4,BPCiObIC!$B$1:$AG$1,0)))</f>
        <v>17683974251219.273</v>
      </c>
      <c r="P108" s="20">
        <f t="array" ref="P108">O108*(1+INDEX(BPCiObIC!$B$2:$AG$43,MATCH($A108,BPCiObIC!$A$2:$A$43,0),MATCH(P$4,BPCiObIC!$B$1:$AG$1,0)))</f>
        <v>18209633513330.039</v>
      </c>
      <c r="Q108" s="20">
        <f t="array" ref="Q108">P108*(1+INDEX(BPCiObIC!$B$2:$AG$43,MATCH($A108,BPCiObIC!$A$2:$A$43,0),MATCH(Q$4,BPCiObIC!$B$1:$AG$1,0)))</f>
        <v>18735292775440.926</v>
      </c>
      <c r="R108" s="20">
        <f t="array" ref="R108">Q108*(1+INDEX(BPCiObIC!$B$2:$AG$43,MATCH($A108,BPCiObIC!$A$2:$A$43,0),MATCH(R$4,BPCiObIC!$B$1:$AG$1,0)))</f>
        <v>19260952037551.813</v>
      </c>
      <c r="S108" s="20">
        <f t="array" ref="S108">R108*(1+INDEX(BPCiObIC!$B$2:$AG$43,MATCH($A108,BPCiObIC!$A$2:$A$43,0),MATCH(S$4,BPCiObIC!$B$1:$AG$1,0)))</f>
        <v>19786611299662.578</v>
      </c>
      <c r="T108" s="20">
        <f t="array" ref="T108">S108*(1+INDEX(BPCiObIC!$B$2:$AG$43,MATCH($A108,BPCiObIC!$A$2:$A$43,0),MATCH(T$4,BPCiObIC!$B$1:$AG$1,0)))</f>
        <v>20312270561773.465</v>
      </c>
      <c r="U108" s="20">
        <f t="array" ref="U108">T108*(1+INDEX(BPCiObIC!$B$2:$AG$43,MATCH($A108,BPCiObIC!$A$2:$A$43,0),MATCH(U$4,BPCiObIC!$B$1:$AG$1,0)))</f>
        <v>20837929823884.23</v>
      </c>
      <c r="V108" s="20">
        <f t="array" ref="V108">U108*(1+INDEX(BPCiObIC!$B$2:$AG$43,MATCH($A108,BPCiObIC!$A$2:$A$43,0),MATCH(V$4,BPCiObIC!$B$1:$AG$1,0)))</f>
        <v>21363589085995.117</v>
      </c>
      <c r="W108" s="20">
        <f t="array" ref="W108">V108*(1+INDEX(BPCiObIC!$B$2:$AG$43,MATCH($A108,BPCiObIC!$A$2:$A$43,0),MATCH(W$4,BPCiObIC!$B$1:$AG$1,0)))</f>
        <v>21889248348106.004</v>
      </c>
      <c r="X108" s="20">
        <f t="array" ref="X108">W108*(1+INDEX(BPCiObIC!$B$2:$AG$43,MATCH($A108,BPCiObIC!$A$2:$A$43,0),MATCH(X$4,BPCiObIC!$B$1:$AG$1,0)))</f>
        <v>22414907610216.891</v>
      </c>
      <c r="Y108" s="20">
        <f t="array" ref="Y108">X108*(1+INDEX(BPCiObIC!$B$2:$AG$43,MATCH($A108,BPCiObIC!$A$2:$A$43,0),MATCH(Y$4,BPCiObIC!$B$1:$AG$1,0)))</f>
        <v>22940566872327.539</v>
      </c>
      <c r="Z108" s="20">
        <f t="array" ref="Z108">Y108*(1+INDEX(BPCiObIC!$B$2:$AG$43,MATCH($A108,BPCiObIC!$A$2:$A$43,0),MATCH(Z$4,BPCiObIC!$B$1:$AG$1,0)))</f>
        <v>23466226134438.426</v>
      </c>
      <c r="AA108" s="20">
        <f t="array" ref="AA108">Z108*(1+INDEX(BPCiObIC!$B$2:$AG$43,MATCH($A108,BPCiObIC!$A$2:$A$43,0),MATCH(AA$4,BPCiObIC!$B$1:$AG$1,0)))</f>
        <v>23991885396549.313</v>
      </c>
      <c r="AB108" s="20">
        <f t="array" ref="AB108">AA108*(1+INDEX(BPCiObIC!$B$2:$AG$43,MATCH($A108,BPCiObIC!$A$2:$A$43,0),MATCH(AB$4,BPCiObIC!$B$1:$AG$1,0)))</f>
        <v>24517544658660.199</v>
      </c>
      <c r="AC108" s="20">
        <f t="array" ref="AC108">AB108*(1+INDEX(BPCiObIC!$B$2:$AG$43,MATCH($A108,BPCiObIC!$A$2:$A$43,0),MATCH(AC$4,BPCiObIC!$B$1:$AG$1,0)))</f>
        <v>25043203920771.086</v>
      </c>
      <c r="AD108" s="20">
        <f t="array" ref="AD108">AC108*(1+INDEX(BPCiObIC!$B$2:$AG$43,MATCH($A108,BPCiObIC!$A$2:$A$43,0),MATCH(AD$4,BPCiObIC!$B$1:$AG$1,0)))</f>
        <v>25568863182881.734</v>
      </c>
      <c r="AE108" s="20">
        <f t="array" ref="AE108">AD108*(1+INDEX(BPCiObIC!$B$2:$AG$43,MATCH($A108,BPCiObIC!$A$2:$A$43,0),MATCH(AE$4,BPCiObIC!$B$1:$AG$1,0)))</f>
        <v>26094522444992.621</v>
      </c>
      <c r="AF108" s="20">
        <f t="array" ref="AF108">AE108*(1+INDEX(BPCiObIC!$B$2:$AG$43,MATCH($A108,BPCiObIC!$A$2:$A$43,0),MATCH(AF$4,BPCiObIC!$B$1:$AG$1,0)))</f>
        <v>26620181707103.508</v>
      </c>
      <c r="AG108" s="20">
        <f t="array" ref="AG108">AF108*(1+INDEX(BPCiObIC!$B$2:$AG$43,MATCH($A108,BPCiObIC!$A$2:$A$43,0),MATCH(AG$4,BPCiObIC!$B$1:$AG$1,0)))</f>
        <v>27145840969214.395</v>
      </c>
      <c r="AH108" s="20">
        <f t="array" ref="AH108">AG108*(1+INDEX(BPCiObIC!$B$2:$AG$43,MATCH($A108,BPCiObIC!$A$2:$A$43,0),MATCH(AH$4,BPCiObIC!$B$1:$AG$1,0)))</f>
        <v>27671500231325.281</v>
      </c>
    </row>
    <row r="109" spans="1:34" ht="15.75" customHeight="1" x14ac:dyDescent="0.35">
      <c r="A109" s="3" t="s">
        <v>99</v>
      </c>
      <c r="B109" s="3" t="s">
        <v>88</v>
      </c>
      <c r="C109" s="3" t="s">
        <v>100</v>
      </c>
      <c r="D109" s="33">
        <f>SUM('Bureau of Stat KBLI'!S4:S6)*$E$1</f>
        <v>16052436389622.656</v>
      </c>
      <c r="E109" s="20">
        <f t="array" ref="E109">D109*(1+INDEX(BPCiObIC!$B$2:$AG$43,MATCH($A109,BPCiObIC!$A$2:$A$43,0),MATCH(E$4,BPCiObIC!$B$1:$AG$1,0)))</f>
        <v>16772734870978.268</v>
      </c>
      <c r="F109" s="20">
        <f t="array" ref="F109">E109*(1+INDEX(BPCiObIC!$B$2:$AG$43,MATCH($A109,BPCiObIC!$A$2:$A$43,0),MATCH(F$4,BPCiObIC!$B$1:$AG$1,0)))</f>
        <v>17493033352333.57</v>
      </c>
      <c r="G109" s="20">
        <f t="array" ref="G109">F109*(1+INDEX(BPCiObIC!$B$2:$AG$43,MATCH($A109,BPCiObIC!$A$2:$A$43,0),MATCH(G$4,BPCiObIC!$B$1:$AG$1,0)))</f>
        <v>18213331833689.18</v>
      </c>
      <c r="H109" s="20">
        <f t="array" ref="H109">G109*(1+INDEX(BPCiObIC!$B$2:$AG$43,MATCH($A109,BPCiObIC!$A$2:$A$43,0),MATCH(H$4,BPCiObIC!$B$1:$AG$1,0)))</f>
        <v>18933630315044.793</v>
      </c>
      <c r="I109" s="20">
        <f t="array" ref="I109">H109*(1+INDEX(BPCiObIC!$B$2:$AG$43,MATCH($A109,BPCiObIC!$A$2:$A$43,0),MATCH(I$4,BPCiObIC!$B$1:$AG$1,0)))</f>
        <v>19653928796400.406</v>
      </c>
      <c r="J109" s="20">
        <f t="array" ref="J109">I109*(1+INDEX(BPCiObIC!$B$2:$AG$43,MATCH($A109,BPCiObIC!$A$2:$A$43,0),MATCH(J$4,BPCiObIC!$B$1:$AG$1,0)))</f>
        <v>20374227277756.02</v>
      </c>
      <c r="K109" s="20">
        <f t="array" ref="K109">J109*(1+INDEX(BPCiObIC!$B$2:$AG$43,MATCH($A109,BPCiObIC!$A$2:$A$43,0),MATCH(K$4,BPCiObIC!$B$1:$AG$1,0)))</f>
        <v>21094525759111.633</v>
      </c>
      <c r="L109" s="20">
        <f t="array" ref="L109">K109*(1+INDEX(BPCiObIC!$B$2:$AG$43,MATCH($A109,BPCiObIC!$A$2:$A$43,0),MATCH(L$4,BPCiObIC!$B$1:$AG$1,0)))</f>
        <v>21814824240466.934</v>
      </c>
      <c r="M109" s="20">
        <f t="array" ref="M109">L109*(1+INDEX(BPCiObIC!$B$2:$AG$43,MATCH($A109,BPCiObIC!$A$2:$A$43,0),MATCH(M$4,BPCiObIC!$B$1:$AG$1,0)))</f>
        <v>22535122721822.547</v>
      </c>
      <c r="N109" s="20">
        <f t="array" ref="N109">M109*(1+INDEX(BPCiObIC!$B$2:$AG$43,MATCH($A109,BPCiObIC!$A$2:$A$43,0),MATCH(N$4,BPCiObIC!$B$1:$AG$1,0)))</f>
        <v>23255421203178.16</v>
      </c>
      <c r="O109" s="20">
        <f t="array" ref="O109">N109*(1+INDEX(BPCiObIC!$B$2:$AG$43,MATCH($A109,BPCiObIC!$A$2:$A$43,0),MATCH(O$4,BPCiObIC!$B$1:$AG$1,0)))</f>
        <v>23975719684533.773</v>
      </c>
      <c r="P109" s="20">
        <f t="array" ref="P109">O109*(1+INDEX(BPCiObIC!$B$2:$AG$43,MATCH($A109,BPCiObIC!$A$2:$A$43,0),MATCH(P$4,BPCiObIC!$B$1:$AG$1,0)))</f>
        <v>24696018165889.387</v>
      </c>
      <c r="Q109" s="20">
        <f t="array" ref="Q109">P109*(1+INDEX(BPCiObIC!$B$2:$AG$43,MATCH($A109,BPCiObIC!$A$2:$A$43,0),MATCH(Q$4,BPCiObIC!$B$1:$AG$1,0)))</f>
        <v>25416316647245</v>
      </c>
      <c r="R109" s="20">
        <f t="array" ref="R109">Q109*(1+INDEX(BPCiObIC!$B$2:$AG$43,MATCH($A109,BPCiObIC!$A$2:$A$43,0),MATCH(R$4,BPCiObIC!$B$1:$AG$1,0)))</f>
        <v>26136615128600.301</v>
      </c>
      <c r="S109" s="20">
        <f t="array" ref="S109">R109*(1+INDEX(BPCiObIC!$B$2:$AG$43,MATCH($A109,BPCiObIC!$A$2:$A$43,0),MATCH(S$4,BPCiObIC!$B$1:$AG$1,0)))</f>
        <v>26856913609955.914</v>
      </c>
      <c r="T109" s="20">
        <f t="array" ref="T109">S109*(1+INDEX(BPCiObIC!$B$2:$AG$43,MATCH($A109,BPCiObIC!$A$2:$A$43,0),MATCH(T$4,BPCiObIC!$B$1:$AG$1,0)))</f>
        <v>27577212091311.531</v>
      </c>
      <c r="U109" s="20">
        <f t="array" ref="U109">T109*(1+INDEX(BPCiObIC!$B$2:$AG$43,MATCH($A109,BPCiObIC!$A$2:$A$43,0),MATCH(U$4,BPCiObIC!$B$1:$AG$1,0)))</f>
        <v>28297510572667.145</v>
      </c>
      <c r="V109" s="20">
        <f t="array" ref="V109">U109*(1+INDEX(BPCiObIC!$B$2:$AG$43,MATCH($A109,BPCiObIC!$A$2:$A$43,0),MATCH(V$4,BPCiObIC!$B$1:$AG$1,0)))</f>
        <v>29017809054022.758</v>
      </c>
      <c r="W109" s="20">
        <f t="array" ref="W109">V109*(1+INDEX(BPCiObIC!$B$2:$AG$43,MATCH($A109,BPCiObIC!$A$2:$A$43,0),MATCH(W$4,BPCiObIC!$B$1:$AG$1,0)))</f>
        <v>29738107535378.371</v>
      </c>
      <c r="X109" s="20">
        <f t="array" ref="X109">W109*(1+INDEX(BPCiObIC!$B$2:$AG$43,MATCH($A109,BPCiObIC!$A$2:$A$43,0),MATCH(X$4,BPCiObIC!$B$1:$AG$1,0)))</f>
        <v>30458406016733.672</v>
      </c>
      <c r="Y109" s="20">
        <f t="array" ref="Y109">X109*(1+INDEX(BPCiObIC!$B$2:$AG$43,MATCH($A109,BPCiObIC!$A$2:$A$43,0),MATCH(Y$4,BPCiObIC!$B$1:$AG$1,0)))</f>
        <v>31178704498089.285</v>
      </c>
      <c r="Z109" s="20">
        <f t="array" ref="Z109">Y109*(1+INDEX(BPCiObIC!$B$2:$AG$43,MATCH($A109,BPCiObIC!$A$2:$A$43,0),MATCH(Z$4,BPCiObIC!$B$1:$AG$1,0)))</f>
        <v>31899002979444.902</v>
      </c>
      <c r="AA109" s="20">
        <f t="array" ref="AA109">Z109*(1+INDEX(BPCiObIC!$B$2:$AG$43,MATCH($A109,BPCiObIC!$A$2:$A$43,0),MATCH(AA$4,BPCiObIC!$B$1:$AG$1,0)))</f>
        <v>32619301460800.512</v>
      </c>
      <c r="AB109" s="20">
        <f t="array" ref="AB109">AA109*(1+INDEX(BPCiObIC!$B$2:$AG$43,MATCH($A109,BPCiObIC!$A$2:$A$43,0),MATCH(AB$4,BPCiObIC!$B$1:$AG$1,0)))</f>
        <v>33339599942156.125</v>
      </c>
      <c r="AC109" s="20">
        <f t="array" ref="AC109">AB109*(1+INDEX(BPCiObIC!$B$2:$AG$43,MATCH($A109,BPCiObIC!$A$2:$A$43,0),MATCH(AC$4,BPCiObIC!$B$1:$AG$1,0)))</f>
        <v>34059898423511.742</v>
      </c>
      <c r="AD109" s="20">
        <f t="array" ref="AD109">AC109*(1+INDEX(BPCiObIC!$B$2:$AG$43,MATCH($A109,BPCiObIC!$A$2:$A$43,0),MATCH(AD$4,BPCiObIC!$B$1:$AG$1,0)))</f>
        <v>34780196904867.047</v>
      </c>
      <c r="AE109" s="20">
        <f t="array" ref="AE109">AD109*(1+INDEX(BPCiObIC!$B$2:$AG$43,MATCH($A109,BPCiObIC!$A$2:$A$43,0),MATCH(AE$4,BPCiObIC!$B$1:$AG$1,0)))</f>
        <v>35500495386222.664</v>
      </c>
      <c r="AF109" s="20">
        <f t="array" ref="AF109">AE109*(1+INDEX(BPCiObIC!$B$2:$AG$43,MATCH($A109,BPCiObIC!$A$2:$A$43,0),MATCH(AF$4,BPCiObIC!$B$1:$AG$1,0)))</f>
        <v>36220793867578.273</v>
      </c>
      <c r="AG109" s="20">
        <f t="array" ref="AG109">AF109*(1+INDEX(BPCiObIC!$B$2:$AG$43,MATCH($A109,BPCiObIC!$A$2:$A$43,0),MATCH(AG$4,BPCiObIC!$B$1:$AG$1,0)))</f>
        <v>36941092348933.891</v>
      </c>
      <c r="AH109" s="20">
        <f t="array" ref="AH109">AG109*(1+INDEX(BPCiObIC!$B$2:$AG$43,MATCH($A109,BPCiObIC!$A$2:$A$43,0),MATCH(AH$4,BPCiObIC!$B$1:$AG$1,0)))</f>
        <v>37661390830289.508</v>
      </c>
    </row>
    <row r="110" spans="1:34" ht="15.75" customHeight="1" x14ac:dyDescent="0.35">
      <c r="A110" s="3" t="s">
        <v>101</v>
      </c>
      <c r="B110" s="3" t="s">
        <v>88</v>
      </c>
      <c r="C110" s="3" t="s">
        <v>41</v>
      </c>
      <c r="D110" s="33">
        <f>SUM('Bureau of Stat KBLI'!S7:S9)*$E$1</f>
        <v>6115242277366.0967</v>
      </c>
      <c r="E110" s="20">
        <f t="array" ref="E110">D110*(1+INDEX(BPCiObIC!$B$2:$AG$43,MATCH($A110,BPCiObIC!$A$2:$A$43,0),MATCH(E$4,BPCiObIC!$B$1:$AG$1,0)))</f>
        <v>6383225980657.7539</v>
      </c>
      <c r="F110" s="20">
        <f t="array" ref="F110">E110*(1+INDEX(BPCiObIC!$B$2:$AG$43,MATCH($A110,BPCiObIC!$A$2:$A$43,0),MATCH(F$4,BPCiObIC!$B$1:$AG$1,0)))</f>
        <v>6651209683949.5049</v>
      </c>
      <c r="G110" s="20">
        <f t="array" ref="G110">F110*(1+INDEX(BPCiObIC!$B$2:$AG$43,MATCH($A110,BPCiObIC!$A$2:$A$43,0),MATCH(G$4,BPCiObIC!$B$1:$AG$1,0)))</f>
        <v>6919193387241.2559</v>
      </c>
      <c r="H110" s="20">
        <f t="array" ref="H110">G110*(1+INDEX(BPCiObIC!$B$2:$AG$43,MATCH($A110,BPCiObIC!$A$2:$A$43,0),MATCH(H$4,BPCiObIC!$B$1:$AG$1,0)))</f>
        <v>7187177090532.9131</v>
      </c>
      <c r="I110" s="20">
        <f t="array" ref="I110">H110*(1+INDEX(BPCiObIC!$B$2:$AG$43,MATCH($A110,BPCiObIC!$A$2:$A$43,0),MATCH(I$4,BPCiObIC!$B$1:$AG$1,0)))</f>
        <v>7455160793824.6631</v>
      </c>
      <c r="J110" s="20">
        <f t="array" ref="J110">I110*(1+INDEX(BPCiObIC!$B$2:$AG$43,MATCH($A110,BPCiObIC!$A$2:$A$43,0),MATCH(J$4,BPCiObIC!$B$1:$AG$1,0)))</f>
        <v>7723144497116.4141</v>
      </c>
      <c r="K110" s="20">
        <f t="array" ref="K110">J110*(1+INDEX(BPCiObIC!$B$2:$AG$43,MATCH($A110,BPCiObIC!$A$2:$A$43,0),MATCH(K$4,BPCiObIC!$B$1:$AG$1,0)))</f>
        <v>7991128200408.1641</v>
      </c>
      <c r="L110" s="20">
        <f t="array" ref="L110">K110*(1+INDEX(BPCiObIC!$B$2:$AG$43,MATCH($A110,BPCiObIC!$A$2:$A$43,0),MATCH(L$4,BPCiObIC!$B$1:$AG$1,0)))</f>
        <v>8259111903699.8203</v>
      </c>
      <c r="M110" s="20">
        <f t="array" ref="M110">L110*(1+INDEX(BPCiObIC!$B$2:$AG$43,MATCH($A110,BPCiObIC!$A$2:$A$43,0),MATCH(M$4,BPCiObIC!$B$1:$AG$1,0)))</f>
        <v>8527095606991.5703</v>
      </c>
      <c r="N110" s="20">
        <f t="array" ref="N110">M110*(1+INDEX(BPCiObIC!$B$2:$AG$43,MATCH($A110,BPCiObIC!$A$2:$A$43,0),MATCH(N$4,BPCiObIC!$B$1:$AG$1,0)))</f>
        <v>8795079310283.3203</v>
      </c>
      <c r="O110" s="20">
        <f t="array" ref="O110">N110*(1+INDEX(BPCiObIC!$B$2:$AG$43,MATCH($A110,BPCiObIC!$A$2:$A$43,0),MATCH(O$4,BPCiObIC!$B$1:$AG$1,0)))</f>
        <v>9063063013575.0703</v>
      </c>
      <c r="P110" s="20">
        <f t="array" ref="P110">O110*(1+INDEX(BPCiObIC!$B$2:$AG$43,MATCH($A110,BPCiObIC!$A$2:$A$43,0),MATCH(P$4,BPCiObIC!$B$1:$AG$1,0)))</f>
        <v>9331046716866.7266</v>
      </c>
      <c r="Q110" s="20">
        <f t="array" ref="Q110">P110*(1+INDEX(BPCiObIC!$B$2:$AG$43,MATCH($A110,BPCiObIC!$A$2:$A$43,0),MATCH(Q$4,BPCiObIC!$B$1:$AG$1,0)))</f>
        <v>9599030420158.4766</v>
      </c>
      <c r="R110" s="20">
        <f t="array" ref="R110">Q110*(1+INDEX(BPCiObIC!$B$2:$AG$43,MATCH($A110,BPCiObIC!$A$2:$A$43,0),MATCH(R$4,BPCiObIC!$B$1:$AG$1,0)))</f>
        <v>9867014123450.2266</v>
      </c>
      <c r="S110" s="20">
        <f t="array" ref="S110">R110*(1+INDEX(BPCiObIC!$B$2:$AG$43,MATCH($A110,BPCiObIC!$A$2:$A$43,0),MATCH(S$4,BPCiObIC!$B$1:$AG$1,0)))</f>
        <v>10134997826741.883</v>
      </c>
      <c r="T110" s="20">
        <f t="array" ref="T110">S110*(1+INDEX(BPCiObIC!$B$2:$AG$43,MATCH($A110,BPCiObIC!$A$2:$A$43,0),MATCH(T$4,BPCiObIC!$B$1:$AG$1,0)))</f>
        <v>10402981530033.633</v>
      </c>
      <c r="U110" s="20">
        <f t="array" ref="U110">T110*(1+INDEX(BPCiObIC!$B$2:$AG$43,MATCH($A110,BPCiObIC!$A$2:$A$43,0),MATCH(U$4,BPCiObIC!$B$1:$AG$1,0)))</f>
        <v>10670965233325.383</v>
      </c>
      <c r="V110" s="20">
        <f t="array" ref="V110">U110*(1+INDEX(BPCiObIC!$B$2:$AG$43,MATCH($A110,BPCiObIC!$A$2:$A$43,0),MATCH(V$4,BPCiObIC!$B$1:$AG$1,0)))</f>
        <v>10938948936617.135</v>
      </c>
      <c r="W110" s="20">
        <f t="array" ref="W110">V110*(1+INDEX(BPCiObIC!$B$2:$AG$43,MATCH($A110,BPCiObIC!$A$2:$A$43,0),MATCH(W$4,BPCiObIC!$B$1:$AG$1,0)))</f>
        <v>11206932639908.791</v>
      </c>
      <c r="X110" s="20">
        <f t="array" ref="X110">W110*(1+INDEX(BPCiObIC!$B$2:$AG$43,MATCH($A110,BPCiObIC!$A$2:$A$43,0),MATCH(X$4,BPCiObIC!$B$1:$AG$1,0)))</f>
        <v>11474916343200.541</v>
      </c>
      <c r="Y110" s="20">
        <f t="array" ref="Y110">X110*(1+INDEX(BPCiObIC!$B$2:$AG$43,MATCH($A110,BPCiObIC!$A$2:$A$43,0),MATCH(Y$4,BPCiObIC!$B$1:$AG$1,0)))</f>
        <v>11742900046492.293</v>
      </c>
      <c r="Z110" s="20">
        <f t="array" ref="Z110">Y110*(1+INDEX(BPCiObIC!$B$2:$AG$43,MATCH($A110,BPCiObIC!$A$2:$A$43,0),MATCH(Z$4,BPCiObIC!$B$1:$AG$1,0)))</f>
        <v>12010883749784.043</v>
      </c>
      <c r="AA110" s="20">
        <f t="array" ref="AA110">Z110*(1+INDEX(BPCiObIC!$B$2:$AG$43,MATCH($A110,BPCiObIC!$A$2:$A$43,0),MATCH(AA$4,BPCiObIC!$B$1:$AG$1,0)))</f>
        <v>12278867453075.701</v>
      </c>
      <c r="AB110" s="20">
        <f t="array" ref="AB110">AA110*(1+INDEX(BPCiObIC!$B$2:$AG$43,MATCH($A110,BPCiObIC!$A$2:$A$43,0),MATCH(AB$4,BPCiObIC!$B$1:$AG$1,0)))</f>
        <v>12546851156367.451</v>
      </c>
      <c r="AC110" s="20">
        <f t="array" ref="AC110">AB110*(1+INDEX(BPCiObIC!$B$2:$AG$43,MATCH($A110,BPCiObIC!$A$2:$A$43,0),MATCH(AC$4,BPCiObIC!$B$1:$AG$1,0)))</f>
        <v>12814834859659.203</v>
      </c>
      <c r="AD110" s="20">
        <f t="array" ref="AD110">AC110*(1+INDEX(BPCiObIC!$B$2:$AG$43,MATCH($A110,BPCiObIC!$A$2:$A$43,0),MATCH(AD$4,BPCiObIC!$B$1:$AG$1,0)))</f>
        <v>13082818562950.953</v>
      </c>
      <c r="AE110" s="20">
        <f t="array" ref="AE110">AD110*(1+INDEX(BPCiObIC!$B$2:$AG$43,MATCH($A110,BPCiObIC!$A$2:$A$43,0),MATCH(AE$4,BPCiObIC!$B$1:$AG$1,0)))</f>
        <v>13350802266242.609</v>
      </c>
      <c r="AF110" s="20">
        <f t="array" ref="AF110">AE110*(1+INDEX(BPCiObIC!$B$2:$AG$43,MATCH($A110,BPCiObIC!$A$2:$A$43,0),MATCH(AF$4,BPCiObIC!$B$1:$AG$1,0)))</f>
        <v>13618785969534.359</v>
      </c>
      <c r="AG110" s="20">
        <f t="array" ref="AG110">AF110*(1+INDEX(BPCiObIC!$B$2:$AG$43,MATCH($A110,BPCiObIC!$A$2:$A$43,0),MATCH(AG$4,BPCiObIC!$B$1:$AG$1,0)))</f>
        <v>13886769672826.109</v>
      </c>
      <c r="AH110" s="20">
        <f t="array" ref="AH110">AG110*(1+INDEX(BPCiObIC!$B$2:$AG$43,MATCH($A110,BPCiObIC!$A$2:$A$43,0),MATCH(AH$4,BPCiObIC!$B$1:$AG$1,0)))</f>
        <v>14154753376117.766</v>
      </c>
    </row>
    <row r="111" spans="1:34" ht="15.75" customHeight="1" x14ac:dyDescent="0.35">
      <c r="A111" s="3" t="s">
        <v>102</v>
      </c>
      <c r="B111" s="3" t="s">
        <v>88</v>
      </c>
      <c r="C111" s="3" t="s">
        <v>45</v>
      </c>
      <c r="D111" s="33">
        <f>'Bureau of Stat KBLI'!S10*$E$1</f>
        <v>1670879613297.1375</v>
      </c>
      <c r="E111" s="20">
        <f t="array" ref="E111">D111*(1+INDEX(BPCiObIC!$B$2:$AG$43,MATCH($A111,BPCiObIC!$A$2:$A$43,0),MATCH(E$4,BPCiObIC!$B$1:$AG$1,0)))</f>
        <v>1745922621505.6868</v>
      </c>
      <c r="F111" s="20">
        <f t="array" ref="F111">E111*(1+INDEX(BPCiObIC!$B$2:$AG$43,MATCH($A111,BPCiObIC!$A$2:$A$43,0),MATCH(F$4,BPCiObIC!$B$1:$AG$1,0)))</f>
        <v>1820965629714.2156</v>
      </c>
      <c r="G111" s="20">
        <f t="array" ref="G111">F111*(1+INDEX(BPCiObIC!$B$2:$AG$43,MATCH($A111,BPCiObIC!$A$2:$A$43,0),MATCH(G$4,BPCiObIC!$B$1:$AG$1,0)))</f>
        <v>1896008637922.7646</v>
      </c>
      <c r="H111" s="20">
        <f t="array" ref="H111">G111*(1+INDEX(BPCiObIC!$B$2:$AG$43,MATCH($A111,BPCiObIC!$A$2:$A$43,0),MATCH(H$4,BPCiObIC!$B$1:$AG$1,0)))</f>
        <v>1971051646131.2932</v>
      </c>
      <c r="I111" s="20">
        <f t="array" ref="I111">H111*(1+INDEX(BPCiObIC!$B$2:$AG$43,MATCH($A111,BPCiObIC!$A$2:$A$43,0),MATCH(I$4,BPCiObIC!$B$1:$AG$1,0)))</f>
        <v>2046094654339.8423</v>
      </c>
      <c r="J111" s="20">
        <f t="array" ref="J111">I111*(1+INDEX(BPCiObIC!$B$2:$AG$43,MATCH($A111,BPCiObIC!$A$2:$A$43,0),MATCH(J$4,BPCiObIC!$B$1:$AG$1,0)))</f>
        <v>2121137662548.3713</v>
      </c>
      <c r="K111" s="20">
        <f t="array" ref="K111">J111*(1+INDEX(BPCiObIC!$B$2:$AG$43,MATCH($A111,BPCiObIC!$A$2:$A$43,0),MATCH(K$4,BPCiObIC!$B$1:$AG$1,0)))</f>
        <v>2196180670756.9207</v>
      </c>
      <c r="L111" s="20">
        <f t="array" ref="L111">K111*(1+INDEX(BPCiObIC!$B$2:$AG$43,MATCH($A111,BPCiObIC!$A$2:$A$43,0),MATCH(L$4,BPCiObIC!$B$1:$AG$1,0)))</f>
        <v>2271223678965.4492</v>
      </c>
      <c r="M111" s="20">
        <f t="array" ref="M111">L111*(1+INDEX(BPCiObIC!$B$2:$AG$43,MATCH($A111,BPCiObIC!$A$2:$A$43,0),MATCH(M$4,BPCiObIC!$B$1:$AG$1,0)))</f>
        <v>2346266687173.9985</v>
      </c>
      <c r="N111" s="20">
        <f t="array" ref="N111">M111*(1+INDEX(BPCiObIC!$B$2:$AG$43,MATCH($A111,BPCiObIC!$A$2:$A$43,0),MATCH(N$4,BPCiObIC!$B$1:$AG$1,0)))</f>
        <v>2421309695382.5273</v>
      </c>
      <c r="O111" s="20">
        <f t="array" ref="O111">N111*(1+INDEX(BPCiObIC!$B$2:$AG$43,MATCH($A111,BPCiObIC!$A$2:$A$43,0),MATCH(O$4,BPCiObIC!$B$1:$AG$1,0)))</f>
        <v>2496352703591.0762</v>
      </c>
      <c r="P111" s="20">
        <f t="array" ref="P111">O111*(1+INDEX(BPCiObIC!$B$2:$AG$43,MATCH($A111,BPCiObIC!$A$2:$A$43,0),MATCH(P$4,BPCiObIC!$B$1:$AG$1,0)))</f>
        <v>2571395711799.605</v>
      </c>
      <c r="Q111" s="20">
        <f t="array" ref="Q111">P111*(1+INDEX(BPCiObIC!$B$2:$AG$43,MATCH($A111,BPCiObIC!$A$2:$A$43,0),MATCH(Q$4,BPCiObIC!$B$1:$AG$1,0)))</f>
        <v>2646438720008.1543</v>
      </c>
      <c r="R111" s="20">
        <f t="array" ref="R111">Q111*(1+INDEX(BPCiObIC!$B$2:$AG$43,MATCH($A111,BPCiObIC!$A$2:$A$43,0),MATCH(R$4,BPCiObIC!$B$1:$AG$1,0)))</f>
        <v>2721481728216.6831</v>
      </c>
      <c r="S111" s="20">
        <f t="array" ref="S111">R111*(1+INDEX(BPCiObIC!$B$2:$AG$43,MATCH($A111,BPCiObIC!$A$2:$A$43,0),MATCH(S$4,BPCiObIC!$B$1:$AG$1,0)))</f>
        <v>2796524736425.2319</v>
      </c>
      <c r="T111" s="20">
        <f t="array" ref="T111">S111*(1+INDEX(BPCiObIC!$B$2:$AG$43,MATCH($A111,BPCiObIC!$A$2:$A$43,0),MATCH(T$4,BPCiObIC!$B$1:$AG$1,0)))</f>
        <v>2871567744633.7607</v>
      </c>
      <c r="U111" s="20">
        <f t="array" ref="U111">T111*(1+INDEX(BPCiObIC!$B$2:$AG$43,MATCH($A111,BPCiObIC!$A$2:$A$43,0),MATCH(U$4,BPCiObIC!$B$1:$AG$1,0)))</f>
        <v>2946610752842.3101</v>
      </c>
      <c r="V111" s="20">
        <f t="array" ref="V111">U111*(1+INDEX(BPCiObIC!$B$2:$AG$43,MATCH($A111,BPCiObIC!$A$2:$A$43,0),MATCH(V$4,BPCiObIC!$B$1:$AG$1,0)))</f>
        <v>3021653761050.8389</v>
      </c>
      <c r="W111" s="20">
        <f t="array" ref="W111">V111*(1+INDEX(BPCiObIC!$B$2:$AG$43,MATCH($A111,BPCiObIC!$A$2:$A$43,0),MATCH(W$4,BPCiObIC!$B$1:$AG$1,0)))</f>
        <v>3096696769259.3882</v>
      </c>
      <c r="X111" s="20">
        <f t="array" ref="X111">W111*(1+INDEX(BPCiObIC!$B$2:$AG$43,MATCH($A111,BPCiObIC!$A$2:$A$43,0),MATCH(X$4,BPCiObIC!$B$1:$AG$1,0)))</f>
        <v>3171739777467.917</v>
      </c>
      <c r="Y111" s="20">
        <f t="array" ref="Y111">X111*(1+INDEX(BPCiObIC!$B$2:$AG$43,MATCH($A111,BPCiObIC!$A$2:$A$43,0),MATCH(Y$4,BPCiObIC!$B$1:$AG$1,0)))</f>
        <v>3246782785676.4658</v>
      </c>
      <c r="Z111" s="20">
        <f t="array" ref="Z111">Y111*(1+INDEX(BPCiObIC!$B$2:$AG$43,MATCH($A111,BPCiObIC!$A$2:$A$43,0),MATCH(Z$4,BPCiObIC!$B$1:$AG$1,0)))</f>
        <v>3321825793884.9946</v>
      </c>
      <c r="AA111" s="20">
        <f t="array" ref="AA111">Z111*(1+INDEX(BPCiObIC!$B$2:$AG$43,MATCH($A111,BPCiObIC!$A$2:$A$43,0),MATCH(AA$4,BPCiObIC!$B$1:$AG$1,0)))</f>
        <v>3396868802093.5439</v>
      </c>
      <c r="AB111" s="20">
        <f t="array" ref="AB111">AA111*(1+INDEX(BPCiObIC!$B$2:$AG$43,MATCH($A111,BPCiObIC!$A$2:$A$43,0),MATCH(AB$4,BPCiObIC!$B$1:$AG$1,0)))</f>
        <v>3471911810302.0728</v>
      </c>
      <c r="AC111" s="20">
        <f t="array" ref="AC111">AB111*(1+INDEX(BPCiObIC!$B$2:$AG$43,MATCH($A111,BPCiObIC!$A$2:$A$43,0),MATCH(AC$4,BPCiObIC!$B$1:$AG$1,0)))</f>
        <v>3546954818510.6221</v>
      </c>
      <c r="AD111" s="20">
        <f t="array" ref="AD111">AC111*(1+INDEX(BPCiObIC!$B$2:$AG$43,MATCH($A111,BPCiObIC!$A$2:$A$43,0),MATCH(AD$4,BPCiObIC!$B$1:$AG$1,0)))</f>
        <v>3621997826719.1509</v>
      </c>
      <c r="AE111" s="20">
        <f t="array" ref="AE111">AD111*(1+INDEX(BPCiObIC!$B$2:$AG$43,MATCH($A111,BPCiObIC!$A$2:$A$43,0),MATCH(AE$4,BPCiObIC!$B$1:$AG$1,0)))</f>
        <v>3697040834927.6997</v>
      </c>
      <c r="AF111" s="20">
        <f t="array" ref="AF111">AE111*(1+INDEX(BPCiObIC!$B$2:$AG$43,MATCH($A111,BPCiObIC!$A$2:$A$43,0),MATCH(AF$4,BPCiObIC!$B$1:$AG$1,0)))</f>
        <v>3772083843136.228</v>
      </c>
      <c r="AG111" s="20">
        <f t="array" ref="AG111">AF111*(1+INDEX(BPCiObIC!$B$2:$AG$43,MATCH($A111,BPCiObIC!$A$2:$A$43,0),MATCH(AG$4,BPCiObIC!$B$1:$AG$1,0)))</f>
        <v>3847126851344.7568</v>
      </c>
      <c r="AH111" s="20">
        <f t="array" ref="AH111">AG111*(1+INDEX(BPCiObIC!$B$2:$AG$43,MATCH($A111,BPCiObIC!$A$2:$A$43,0),MATCH(AH$4,BPCiObIC!$B$1:$AG$1,0)))</f>
        <v>3922169859553.3062</v>
      </c>
    </row>
    <row r="112" spans="1:34" ht="15.75" customHeight="1" x14ac:dyDescent="0.35">
      <c r="A112" s="3" t="s">
        <v>103</v>
      </c>
      <c r="B112" s="3" t="s">
        <v>88</v>
      </c>
      <c r="C112" s="3" t="s">
        <v>47</v>
      </c>
      <c r="D112" s="33">
        <f>SUM('Bureau of Stat KBLI'!S11:S12)*$E$1</f>
        <v>1613490943005.2429</v>
      </c>
      <c r="E112" s="20">
        <f t="array" ref="E112">D112*(1+INDEX(BPCiObIC!$B$2:$AG$43,MATCH($A112,BPCiObIC!$A$2:$A$43,0),MATCH(E$4,BPCiObIC!$B$1:$AG$1,0)))</f>
        <v>1686764322141.8088</v>
      </c>
      <c r="F112" s="20">
        <f t="array" ref="F112">E112*(1+INDEX(BPCiObIC!$B$2:$AG$43,MATCH($A112,BPCiObIC!$A$2:$A$43,0),MATCH(F$4,BPCiObIC!$B$1:$AG$1,0)))</f>
        <v>1760037701278.3992</v>
      </c>
      <c r="G112" s="20">
        <f t="array" ref="G112">F112*(1+INDEX(BPCiObIC!$B$2:$AG$43,MATCH($A112,BPCiObIC!$A$2:$A$43,0),MATCH(G$4,BPCiObIC!$B$1:$AG$1,0)))</f>
        <v>1833311080414.9651</v>
      </c>
      <c r="H112" s="20">
        <f t="array" ref="H112">G112*(1+INDEX(BPCiObIC!$B$2:$AG$43,MATCH($A112,BPCiObIC!$A$2:$A$43,0),MATCH(H$4,BPCiObIC!$B$1:$AG$1,0)))</f>
        <v>1906584459551.5313</v>
      </c>
      <c r="I112" s="20">
        <f t="array" ref="I112">H112*(1+INDEX(BPCiObIC!$B$2:$AG$43,MATCH($A112,BPCiObIC!$A$2:$A$43,0),MATCH(I$4,BPCiObIC!$B$1:$AG$1,0)))</f>
        <v>1979857838688.1216</v>
      </c>
      <c r="J112" s="20">
        <f t="array" ref="J112">I112*(1+INDEX(BPCiObIC!$B$2:$AG$43,MATCH($A112,BPCiObIC!$A$2:$A$43,0),MATCH(J$4,BPCiObIC!$B$1:$AG$1,0)))</f>
        <v>2053131217824.6875</v>
      </c>
      <c r="K112" s="20">
        <f t="array" ref="K112">J112*(1+INDEX(BPCiObIC!$B$2:$AG$43,MATCH($A112,BPCiObIC!$A$2:$A$43,0),MATCH(K$4,BPCiObIC!$B$1:$AG$1,0)))</f>
        <v>2126404596961.2534</v>
      </c>
      <c r="L112" s="20">
        <f t="array" ref="L112">K112*(1+INDEX(BPCiObIC!$B$2:$AG$43,MATCH($A112,BPCiObIC!$A$2:$A$43,0),MATCH(L$4,BPCiObIC!$B$1:$AG$1,0)))</f>
        <v>2199677976097.8193</v>
      </c>
      <c r="M112" s="20">
        <f t="array" ref="M112">L112*(1+INDEX(BPCiObIC!$B$2:$AG$43,MATCH($A112,BPCiObIC!$A$2:$A$43,0),MATCH(M$4,BPCiObIC!$B$1:$AG$1,0)))</f>
        <v>2272951355234.4097</v>
      </c>
      <c r="N112" s="20">
        <f t="array" ref="N112">M112*(1+INDEX(BPCiObIC!$B$2:$AG$43,MATCH($A112,BPCiObIC!$A$2:$A$43,0),MATCH(N$4,BPCiObIC!$B$1:$AG$1,0)))</f>
        <v>2346224734370.9756</v>
      </c>
      <c r="O112" s="20">
        <f t="array" ref="O112">N112*(1+INDEX(BPCiObIC!$B$2:$AG$43,MATCH($A112,BPCiObIC!$A$2:$A$43,0),MATCH(O$4,BPCiObIC!$B$1:$AG$1,0)))</f>
        <v>2419498113507.5415</v>
      </c>
      <c r="P112" s="20">
        <f t="array" ref="P112">O112*(1+INDEX(BPCiObIC!$B$2:$AG$43,MATCH($A112,BPCiObIC!$A$2:$A$43,0),MATCH(P$4,BPCiObIC!$B$1:$AG$1,0)))</f>
        <v>2492771492644.1318</v>
      </c>
      <c r="Q112" s="20">
        <f t="array" ref="Q112">P112*(1+INDEX(BPCiObIC!$B$2:$AG$43,MATCH($A112,BPCiObIC!$A$2:$A$43,0),MATCH(Q$4,BPCiObIC!$B$1:$AG$1,0)))</f>
        <v>2566044871780.6978</v>
      </c>
      <c r="R112" s="20">
        <f t="array" ref="R112">Q112*(1+INDEX(BPCiObIC!$B$2:$AG$43,MATCH($A112,BPCiObIC!$A$2:$A$43,0),MATCH(R$4,BPCiObIC!$B$1:$AG$1,0)))</f>
        <v>2639318250917.2642</v>
      </c>
      <c r="S112" s="20">
        <f t="array" ref="S112">R112*(1+INDEX(BPCiObIC!$B$2:$AG$43,MATCH($A112,BPCiObIC!$A$2:$A$43,0),MATCH(S$4,BPCiObIC!$B$1:$AG$1,0)))</f>
        <v>2712591630053.8545</v>
      </c>
      <c r="T112" s="20">
        <f t="array" ref="T112">S112*(1+INDEX(BPCiObIC!$B$2:$AG$43,MATCH($A112,BPCiObIC!$A$2:$A$43,0),MATCH(T$4,BPCiObIC!$B$1:$AG$1,0)))</f>
        <v>2785865009190.4204</v>
      </c>
      <c r="U112" s="20">
        <f t="array" ref="U112">T112*(1+INDEX(BPCiObIC!$B$2:$AG$43,MATCH($A112,BPCiObIC!$A$2:$A$43,0),MATCH(U$4,BPCiObIC!$B$1:$AG$1,0)))</f>
        <v>2859138388326.9863</v>
      </c>
      <c r="V112" s="20">
        <f t="array" ref="V112">U112*(1+INDEX(BPCiObIC!$B$2:$AG$43,MATCH($A112,BPCiObIC!$A$2:$A$43,0),MATCH(V$4,BPCiObIC!$B$1:$AG$1,0)))</f>
        <v>2932411767463.5767</v>
      </c>
      <c r="W112" s="20">
        <f t="array" ref="W112">V112*(1+INDEX(BPCiObIC!$B$2:$AG$43,MATCH($A112,BPCiObIC!$A$2:$A$43,0),MATCH(W$4,BPCiObIC!$B$1:$AG$1,0)))</f>
        <v>3005685146600.1426</v>
      </c>
      <c r="X112" s="20">
        <f t="array" ref="X112">W112*(1+INDEX(BPCiObIC!$B$2:$AG$43,MATCH($A112,BPCiObIC!$A$2:$A$43,0),MATCH(X$4,BPCiObIC!$B$1:$AG$1,0)))</f>
        <v>3078958525736.7085</v>
      </c>
      <c r="Y112" s="20">
        <f t="array" ref="Y112">X112*(1+INDEX(BPCiObIC!$B$2:$AG$43,MATCH($A112,BPCiObIC!$A$2:$A$43,0),MATCH(Y$4,BPCiObIC!$B$1:$AG$1,0)))</f>
        <v>3152231904873.2988</v>
      </c>
      <c r="Z112" s="20">
        <f t="array" ref="Z112">Y112*(1+INDEX(BPCiObIC!$B$2:$AG$43,MATCH($A112,BPCiObIC!$A$2:$A$43,0),MATCH(Z$4,BPCiObIC!$B$1:$AG$1,0)))</f>
        <v>3225505284009.8647</v>
      </c>
      <c r="AA112" s="20">
        <f t="array" ref="AA112">Z112*(1+INDEX(BPCiObIC!$B$2:$AG$43,MATCH($A112,BPCiObIC!$A$2:$A$43,0),MATCH(AA$4,BPCiObIC!$B$1:$AG$1,0)))</f>
        <v>3298778663146.4302</v>
      </c>
      <c r="AB112" s="20">
        <f t="array" ref="AB112">AA112*(1+INDEX(BPCiObIC!$B$2:$AG$43,MATCH($A112,BPCiObIC!$A$2:$A$43,0),MATCH(AB$4,BPCiObIC!$B$1:$AG$1,0)))</f>
        <v>3372052042283.0205</v>
      </c>
      <c r="AC112" s="20">
        <f t="array" ref="AC112">AB112*(1+INDEX(BPCiObIC!$B$2:$AG$43,MATCH($A112,BPCiObIC!$A$2:$A$43,0),MATCH(AC$4,BPCiObIC!$B$1:$AG$1,0)))</f>
        <v>3445325421419.5859</v>
      </c>
      <c r="AD112" s="20">
        <f t="array" ref="AD112">AC112*(1+INDEX(BPCiObIC!$B$2:$AG$43,MATCH($A112,BPCiObIC!$A$2:$A$43,0),MATCH(AD$4,BPCiObIC!$B$1:$AG$1,0)))</f>
        <v>3518598800556.1519</v>
      </c>
      <c r="AE112" s="20">
        <f t="array" ref="AE112">AD112*(1+INDEX(BPCiObIC!$B$2:$AG$43,MATCH($A112,BPCiObIC!$A$2:$A$43,0),MATCH(AE$4,BPCiObIC!$B$1:$AG$1,0)))</f>
        <v>3591872179692.7417</v>
      </c>
      <c r="AF112" s="20">
        <f t="array" ref="AF112">AE112*(1+INDEX(BPCiObIC!$B$2:$AG$43,MATCH($A112,BPCiObIC!$A$2:$A$43,0),MATCH(AF$4,BPCiObIC!$B$1:$AG$1,0)))</f>
        <v>3665145558829.3081</v>
      </c>
      <c r="AG112" s="20">
        <f t="array" ref="AG112">AF112*(1+INDEX(BPCiObIC!$B$2:$AG$43,MATCH($A112,BPCiObIC!$A$2:$A$43,0),MATCH(AG$4,BPCiObIC!$B$1:$AG$1,0)))</f>
        <v>3738418937965.874</v>
      </c>
      <c r="AH112" s="20">
        <f t="array" ref="AH112">AG112*(1+INDEX(BPCiObIC!$B$2:$AG$43,MATCH($A112,BPCiObIC!$A$2:$A$43,0),MATCH(AH$4,BPCiObIC!$B$1:$AG$1,0)))</f>
        <v>3811692317102.4648</v>
      </c>
    </row>
    <row r="113" spans="1:34" ht="15.75" customHeight="1" x14ac:dyDescent="0.35">
      <c r="A113" s="3" t="s">
        <v>104</v>
      </c>
      <c r="B113" s="3" t="s">
        <v>88</v>
      </c>
      <c r="C113" s="3" t="s">
        <v>50</v>
      </c>
      <c r="D113" s="33">
        <f>'Bureau of Stat KBLI'!S13*$E$1</f>
        <v>694632286750.01062</v>
      </c>
      <c r="E113" s="20">
        <f t="array" ref="E113">D113*(1+INDEX(BPCiObIC!$B$2:$AG$43,MATCH($A113,BPCiObIC!$A$2:$A$43,0),MATCH(E$4,BPCiObIC!$B$1:$AG$1,0)))</f>
        <v>725924607026.18591</v>
      </c>
      <c r="F113" s="20">
        <f t="array" ref="F113">E113*(1+INDEX(BPCiObIC!$B$2:$AG$43,MATCH($A113,BPCiObIC!$A$2:$A$43,0),MATCH(F$4,BPCiObIC!$B$1:$AG$1,0)))</f>
        <v>757216927302.37329</v>
      </c>
      <c r="G113" s="20">
        <f t="array" ref="G113">F113*(1+INDEX(BPCiObIC!$B$2:$AG$43,MATCH($A113,BPCiObIC!$A$2:$A$43,0),MATCH(G$4,BPCiObIC!$B$1:$AG$1,0)))</f>
        <v>788509247578.54858</v>
      </c>
      <c r="H113" s="20">
        <f t="array" ref="H113">G113*(1+INDEX(BPCiObIC!$B$2:$AG$43,MATCH($A113,BPCiObIC!$A$2:$A$43,0),MATCH(H$4,BPCiObIC!$B$1:$AG$1,0)))</f>
        <v>819801567854.73608</v>
      </c>
      <c r="I113" s="20">
        <f t="array" ref="I113">H113*(1+INDEX(BPCiObIC!$B$2:$AG$43,MATCH($A113,BPCiObIC!$A$2:$A$43,0),MATCH(I$4,BPCiObIC!$B$1:$AG$1,0)))</f>
        <v>851093888130.92346</v>
      </c>
      <c r="J113" s="20">
        <f t="array" ref="J113">I113*(1+INDEX(BPCiObIC!$B$2:$AG$43,MATCH($A113,BPCiObIC!$A$2:$A$43,0),MATCH(J$4,BPCiObIC!$B$1:$AG$1,0)))</f>
        <v>882386208407.09875</v>
      </c>
      <c r="K113" s="20">
        <f t="array" ref="K113">J113*(1+INDEX(BPCiObIC!$B$2:$AG$43,MATCH($A113,BPCiObIC!$A$2:$A$43,0),MATCH(K$4,BPCiObIC!$B$1:$AG$1,0)))</f>
        <v>913678528683.28625</v>
      </c>
      <c r="L113" s="20">
        <f t="array" ref="L113">K113*(1+INDEX(BPCiObIC!$B$2:$AG$43,MATCH($A113,BPCiObIC!$A$2:$A$43,0),MATCH(L$4,BPCiObIC!$B$1:$AG$1,0)))</f>
        <v>944970848959.46143</v>
      </c>
      <c r="M113" s="20">
        <f t="array" ref="M113">L113*(1+INDEX(BPCiObIC!$B$2:$AG$43,MATCH($A113,BPCiObIC!$A$2:$A$43,0),MATCH(M$4,BPCiObIC!$B$1:$AG$1,0)))</f>
        <v>976263169235.64893</v>
      </c>
      <c r="N113" s="20">
        <f t="array" ref="N113">M113*(1+INDEX(BPCiObIC!$B$2:$AG$43,MATCH($A113,BPCiObIC!$A$2:$A$43,0),MATCH(N$4,BPCiObIC!$B$1:$AG$1,0)))</f>
        <v>1007555489511.8242</v>
      </c>
      <c r="O113" s="20">
        <f t="array" ref="O113">N113*(1+INDEX(BPCiObIC!$B$2:$AG$43,MATCH($A113,BPCiObIC!$A$2:$A$43,0),MATCH(O$4,BPCiObIC!$B$1:$AG$1,0)))</f>
        <v>1038847809788.0117</v>
      </c>
      <c r="P113" s="20">
        <f t="array" ref="P113">O113*(1+INDEX(BPCiObIC!$B$2:$AG$43,MATCH($A113,BPCiObIC!$A$2:$A$43,0),MATCH(P$4,BPCiObIC!$B$1:$AG$1,0)))</f>
        <v>1070140130064.1869</v>
      </c>
      <c r="Q113" s="20">
        <f t="array" ref="Q113">P113*(1+INDEX(BPCiObIC!$B$2:$AG$43,MATCH($A113,BPCiObIC!$A$2:$A$43,0),MATCH(Q$4,BPCiObIC!$B$1:$AG$1,0)))</f>
        <v>1101432450340.3743</v>
      </c>
      <c r="R113" s="20">
        <f t="array" ref="R113">Q113*(1+INDEX(BPCiObIC!$B$2:$AG$43,MATCH($A113,BPCiObIC!$A$2:$A$43,0),MATCH(R$4,BPCiObIC!$B$1:$AG$1,0)))</f>
        <v>1132724770616.5496</v>
      </c>
      <c r="S113" s="20">
        <f t="array" ref="S113">R113*(1+INDEX(BPCiObIC!$B$2:$AG$43,MATCH($A113,BPCiObIC!$A$2:$A$43,0),MATCH(S$4,BPCiObIC!$B$1:$AG$1,0)))</f>
        <v>1164017090892.7371</v>
      </c>
      <c r="T113" s="20">
        <f t="array" ref="T113">S113*(1+INDEX(BPCiObIC!$B$2:$AG$43,MATCH($A113,BPCiObIC!$A$2:$A$43,0),MATCH(T$4,BPCiObIC!$B$1:$AG$1,0)))</f>
        <v>1195309411168.9124</v>
      </c>
      <c r="U113" s="20">
        <f t="array" ref="U113">T113*(1+INDEX(BPCiObIC!$B$2:$AG$43,MATCH($A113,BPCiObIC!$A$2:$A$43,0),MATCH(U$4,BPCiObIC!$B$1:$AG$1,0)))</f>
        <v>1226601731445.0999</v>
      </c>
      <c r="V113" s="20">
        <f t="array" ref="V113">U113*(1+INDEX(BPCiObIC!$B$2:$AG$43,MATCH($A113,BPCiObIC!$A$2:$A$43,0),MATCH(V$4,BPCiObIC!$B$1:$AG$1,0)))</f>
        <v>1257894051721.2871</v>
      </c>
      <c r="W113" s="20">
        <f t="array" ref="W113">V113*(1+INDEX(BPCiObIC!$B$2:$AG$43,MATCH($A113,BPCiObIC!$A$2:$A$43,0),MATCH(W$4,BPCiObIC!$B$1:$AG$1,0)))</f>
        <v>1289186371997.4624</v>
      </c>
      <c r="X113" s="20">
        <f t="array" ref="X113">W113*(1+INDEX(BPCiObIC!$B$2:$AG$43,MATCH($A113,BPCiObIC!$A$2:$A$43,0),MATCH(X$4,BPCiObIC!$B$1:$AG$1,0)))</f>
        <v>1320478692273.6499</v>
      </c>
      <c r="Y113" s="20">
        <f t="array" ref="Y113">X113*(1+INDEX(BPCiObIC!$B$2:$AG$43,MATCH($A113,BPCiObIC!$A$2:$A$43,0),MATCH(Y$4,BPCiObIC!$B$1:$AG$1,0)))</f>
        <v>1351771012549.8254</v>
      </c>
      <c r="Z113" s="20">
        <f t="array" ref="Z113">Y113*(1+INDEX(BPCiObIC!$B$2:$AG$43,MATCH($A113,BPCiObIC!$A$2:$A$43,0),MATCH(Z$4,BPCiObIC!$B$1:$AG$1,0)))</f>
        <v>1383063332826.0129</v>
      </c>
      <c r="AA113" s="20">
        <f t="array" ref="AA113">Z113*(1+INDEX(BPCiObIC!$B$2:$AG$43,MATCH($A113,BPCiObIC!$A$2:$A$43,0),MATCH(AA$4,BPCiObIC!$B$1:$AG$1,0)))</f>
        <v>1414355653102.1882</v>
      </c>
      <c r="AB113" s="20">
        <f t="array" ref="AB113">AA113*(1+INDEX(BPCiObIC!$B$2:$AG$43,MATCH($A113,BPCiObIC!$A$2:$A$43,0),MATCH(AB$4,BPCiObIC!$B$1:$AG$1,0)))</f>
        <v>1445647973378.3755</v>
      </c>
      <c r="AC113" s="20">
        <f t="array" ref="AC113">AB113*(1+INDEX(BPCiObIC!$B$2:$AG$43,MATCH($A113,BPCiObIC!$A$2:$A$43,0),MATCH(AC$4,BPCiObIC!$B$1:$AG$1,0)))</f>
        <v>1476940293654.5508</v>
      </c>
      <c r="AD113" s="20">
        <f t="array" ref="AD113">AC113*(1+INDEX(BPCiObIC!$B$2:$AG$43,MATCH($A113,BPCiObIC!$A$2:$A$43,0),MATCH(AD$4,BPCiObIC!$B$1:$AG$1,0)))</f>
        <v>1508232613930.7383</v>
      </c>
      <c r="AE113" s="20">
        <f t="array" ref="AE113">AD113*(1+INDEX(BPCiObIC!$B$2:$AG$43,MATCH($A113,BPCiObIC!$A$2:$A$43,0),MATCH(AE$4,BPCiObIC!$B$1:$AG$1,0)))</f>
        <v>1539524934206.9138</v>
      </c>
      <c r="AF113" s="20">
        <f t="array" ref="AF113">AE113*(1+INDEX(BPCiObIC!$B$2:$AG$43,MATCH($A113,BPCiObIC!$A$2:$A$43,0),MATCH(AF$4,BPCiObIC!$B$1:$AG$1,0)))</f>
        <v>1570817254483.1011</v>
      </c>
      <c r="AG113" s="20">
        <f t="array" ref="AG113">AF113*(1+INDEX(BPCiObIC!$B$2:$AG$43,MATCH($A113,BPCiObIC!$A$2:$A$43,0),MATCH(AG$4,BPCiObIC!$B$1:$AG$1,0)))</f>
        <v>1602109574759.2886</v>
      </c>
      <c r="AH113" s="20">
        <f t="array" ref="AH113">AG113*(1+INDEX(BPCiObIC!$B$2:$AG$43,MATCH($A113,BPCiObIC!$A$2:$A$43,0),MATCH(AH$4,BPCiObIC!$B$1:$AG$1,0)))</f>
        <v>1633401895035.4639</v>
      </c>
    </row>
    <row r="114" spans="1:34" ht="15.75" customHeight="1" x14ac:dyDescent="0.35">
      <c r="A114" s="3" t="s">
        <v>105</v>
      </c>
      <c r="B114" s="3" t="s">
        <v>88</v>
      </c>
      <c r="C114" s="3" t="s">
        <v>106</v>
      </c>
      <c r="D114" s="33">
        <f>SUM('Bureau of Stat KBLI'!S14:S15)*$E$1</f>
        <v>2453195279918.3413</v>
      </c>
      <c r="E114" s="20">
        <f t="array" ref="E114">D114*(1+INDEX(BPCiObIC!$B$2:$AG$43,MATCH($A114,BPCiObIC!$A$2:$A$43,0),MATCH(E$4,BPCiObIC!$B$1:$AG$1,0)))</f>
        <v>2563373862394.5171</v>
      </c>
      <c r="F114" s="20">
        <f t="array" ref="F114">E114*(1+INDEX(BPCiObIC!$B$2:$AG$43,MATCH($A114,BPCiObIC!$A$2:$A$43,0),MATCH(F$4,BPCiObIC!$B$1:$AG$1,0)))</f>
        <v>2673552444870.7402</v>
      </c>
      <c r="G114" s="20">
        <f t="array" ref="G114">F114*(1+INDEX(BPCiObIC!$B$2:$AG$43,MATCH($A114,BPCiObIC!$A$2:$A$43,0),MATCH(G$4,BPCiObIC!$B$1:$AG$1,0)))</f>
        <v>2783731027346.9634</v>
      </c>
      <c r="H114" s="20">
        <f t="array" ref="H114">G114*(1+INDEX(BPCiObIC!$B$2:$AG$43,MATCH($A114,BPCiObIC!$A$2:$A$43,0),MATCH(H$4,BPCiObIC!$B$1:$AG$1,0)))</f>
        <v>2893909609823.1392</v>
      </c>
      <c r="I114" s="20">
        <f t="array" ref="I114">H114*(1+INDEX(BPCiObIC!$B$2:$AG$43,MATCH($A114,BPCiObIC!$A$2:$A$43,0),MATCH(I$4,BPCiObIC!$B$1:$AG$1,0)))</f>
        <v>3004088192299.3623</v>
      </c>
      <c r="J114" s="20">
        <f t="array" ref="J114">I114*(1+INDEX(BPCiObIC!$B$2:$AG$43,MATCH($A114,BPCiObIC!$A$2:$A$43,0),MATCH(J$4,BPCiObIC!$B$1:$AG$1,0)))</f>
        <v>3114266774775.5854</v>
      </c>
      <c r="K114" s="20">
        <f t="array" ref="K114">J114*(1+INDEX(BPCiObIC!$B$2:$AG$43,MATCH($A114,BPCiObIC!$A$2:$A$43,0),MATCH(K$4,BPCiObIC!$B$1:$AG$1,0)))</f>
        <v>3224445357251.7607</v>
      </c>
      <c r="L114" s="20">
        <f t="array" ref="L114">K114*(1+INDEX(BPCiObIC!$B$2:$AG$43,MATCH($A114,BPCiObIC!$A$2:$A$43,0),MATCH(L$4,BPCiObIC!$B$1:$AG$1,0)))</f>
        <v>3334623939727.9844</v>
      </c>
      <c r="M114" s="20">
        <f t="array" ref="M114">L114*(1+INDEX(BPCiObIC!$B$2:$AG$43,MATCH($A114,BPCiObIC!$A$2:$A$43,0),MATCH(M$4,BPCiObIC!$B$1:$AG$1,0)))</f>
        <v>3444802522204.2075</v>
      </c>
      <c r="N114" s="20">
        <f t="array" ref="N114">M114*(1+INDEX(BPCiObIC!$B$2:$AG$43,MATCH($A114,BPCiObIC!$A$2:$A$43,0),MATCH(N$4,BPCiObIC!$B$1:$AG$1,0)))</f>
        <v>3554981104680.3828</v>
      </c>
      <c r="O114" s="20">
        <f t="array" ref="O114">N114*(1+INDEX(BPCiObIC!$B$2:$AG$43,MATCH($A114,BPCiObIC!$A$2:$A$43,0),MATCH(O$4,BPCiObIC!$B$1:$AG$1,0)))</f>
        <v>3665159687156.606</v>
      </c>
      <c r="P114" s="20">
        <f t="array" ref="P114">O114*(1+INDEX(BPCiObIC!$B$2:$AG$43,MATCH($A114,BPCiObIC!$A$2:$A$43,0),MATCH(P$4,BPCiObIC!$B$1:$AG$1,0)))</f>
        <v>3775338269632.7817</v>
      </c>
      <c r="Q114" s="20">
        <f t="array" ref="Q114">P114*(1+INDEX(BPCiObIC!$B$2:$AG$43,MATCH($A114,BPCiObIC!$A$2:$A$43,0),MATCH(Q$4,BPCiObIC!$B$1:$AG$1,0)))</f>
        <v>3885516852109.0049</v>
      </c>
      <c r="R114" s="20">
        <f t="array" ref="R114">Q114*(1+INDEX(BPCiObIC!$B$2:$AG$43,MATCH($A114,BPCiObIC!$A$2:$A$43,0),MATCH(R$4,BPCiObIC!$B$1:$AG$1,0)))</f>
        <v>3995695434585.228</v>
      </c>
      <c r="S114" s="20">
        <f t="array" ref="S114">R114*(1+INDEX(BPCiObIC!$B$2:$AG$43,MATCH($A114,BPCiObIC!$A$2:$A$43,0),MATCH(S$4,BPCiObIC!$B$1:$AG$1,0)))</f>
        <v>4105874017061.4033</v>
      </c>
      <c r="T114" s="20">
        <f t="array" ref="T114">S114*(1+INDEX(BPCiObIC!$B$2:$AG$43,MATCH($A114,BPCiObIC!$A$2:$A$43,0),MATCH(T$4,BPCiObIC!$B$1:$AG$1,0)))</f>
        <v>4216052599537.6265</v>
      </c>
      <c r="U114" s="20">
        <f t="array" ref="U114">T114*(1+INDEX(BPCiObIC!$B$2:$AG$43,MATCH($A114,BPCiObIC!$A$2:$A$43,0),MATCH(U$4,BPCiObIC!$B$1:$AG$1,0)))</f>
        <v>4326231182013.8501</v>
      </c>
      <c r="V114" s="20">
        <f t="array" ref="V114">U114*(1+INDEX(BPCiObIC!$B$2:$AG$43,MATCH($A114,BPCiObIC!$A$2:$A$43,0),MATCH(V$4,BPCiObIC!$B$1:$AG$1,0)))</f>
        <v>4436409764490.0254</v>
      </c>
      <c r="W114" s="20">
        <f t="array" ref="W114">V114*(1+INDEX(BPCiObIC!$B$2:$AG$43,MATCH($A114,BPCiObIC!$A$2:$A$43,0),MATCH(W$4,BPCiObIC!$B$1:$AG$1,0)))</f>
        <v>4546588346966.249</v>
      </c>
      <c r="X114" s="20">
        <f t="array" ref="X114">W114*(1+INDEX(BPCiObIC!$B$2:$AG$43,MATCH($A114,BPCiObIC!$A$2:$A$43,0),MATCH(X$4,BPCiObIC!$B$1:$AG$1,0)))</f>
        <v>4656766929442.4727</v>
      </c>
      <c r="Y114" s="20">
        <f t="array" ref="Y114">X114*(1+INDEX(BPCiObIC!$B$2:$AG$43,MATCH($A114,BPCiObIC!$A$2:$A$43,0),MATCH(Y$4,BPCiObIC!$B$1:$AG$1,0)))</f>
        <v>4766945511918.6475</v>
      </c>
      <c r="Z114" s="20">
        <f t="array" ref="Z114">Y114*(1+INDEX(BPCiObIC!$B$2:$AG$43,MATCH($A114,BPCiObIC!$A$2:$A$43,0),MATCH(Z$4,BPCiObIC!$B$1:$AG$1,0)))</f>
        <v>4877124094394.8711</v>
      </c>
      <c r="AA114" s="20">
        <f t="array" ref="AA114">Z114*(1+INDEX(BPCiObIC!$B$2:$AG$43,MATCH($A114,BPCiObIC!$A$2:$A$43,0),MATCH(AA$4,BPCiObIC!$B$1:$AG$1,0)))</f>
        <v>4987302676871.0938</v>
      </c>
      <c r="AB114" s="20">
        <f t="array" ref="AB114">AA114*(1+INDEX(BPCiObIC!$B$2:$AG$43,MATCH($A114,BPCiObIC!$A$2:$A$43,0),MATCH(AB$4,BPCiObIC!$B$1:$AG$1,0)))</f>
        <v>5097481259347.2695</v>
      </c>
      <c r="AC114" s="20">
        <f t="array" ref="AC114">AB114*(1+INDEX(BPCiObIC!$B$2:$AG$43,MATCH($A114,BPCiObIC!$A$2:$A$43,0),MATCH(AC$4,BPCiObIC!$B$1:$AG$1,0)))</f>
        <v>5207659841823.4922</v>
      </c>
      <c r="AD114" s="20">
        <f t="array" ref="AD114">AC114*(1+INDEX(BPCiObIC!$B$2:$AG$43,MATCH($A114,BPCiObIC!$A$2:$A$43,0),MATCH(AD$4,BPCiObIC!$B$1:$AG$1,0)))</f>
        <v>5317838424299.7158</v>
      </c>
      <c r="AE114" s="20">
        <f t="array" ref="AE114">AD114*(1+INDEX(BPCiObIC!$B$2:$AG$43,MATCH($A114,BPCiObIC!$A$2:$A$43,0),MATCH(AE$4,BPCiObIC!$B$1:$AG$1,0)))</f>
        <v>5428017006775.8916</v>
      </c>
      <c r="AF114" s="20">
        <f t="array" ref="AF114">AE114*(1+INDEX(BPCiObIC!$B$2:$AG$43,MATCH($A114,BPCiObIC!$A$2:$A$43,0),MATCH(AF$4,BPCiObIC!$B$1:$AG$1,0)))</f>
        <v>5538195589252.1152</v>
      </c>
      <c r="AG114" s="20">
        <f t="array" ref="AG114">AF114*(1+INDEX(BPCiObIC!$B$2:$AG$43,MATCH($A114,BPCiObIC!$A$2:$A$43,0),MATCH(AG$4,BPCiObIC!$B$1:$AG$1,0)))</f>
        <v>5648374171728.3389</v>
      </c>
      <c r="AH114" s="20">
        <f t="array" ref="AH114">AG114*(1+INDEX(BPCiObIC!$B$2:$AG$43,MATCH($A114,BPCiObIC!$A$2:$A$43,0),MATCH(AH$4,BPCiObIC!$B$1:$AG$1,0)))</f>
        <v>5758552754204.5137</v>
      </c>
    </row>
    <row r="115" spans="1:34" ht="15.75" customHeight="1" x14ac:dyDescent="0.35">
      <c r="A115" s="3" t="s">
        <v>107</v>
      </c>
      <c r="B115" s="3" t="s">
        <v>88</v>
      </c>
      <c r="C115" s="3" t="s">
        <v>108</v>
      </c>
      <c r="D115" s="33">
        <f>'Bureau of Stat KBLI'!S16*$E$1</f>
        <v>2206935491506.8184</v>
      </c>
      <c r="E115" s="20">
        <f t="array" ref="E115">D115*(1+INDEX(BPCiObIC!$B$2:$AG$43,MATCH($A115,BPCiObIC!$A$2:$A$43,0),MATCH(E$4,BPCiObIC!$B$1:$AG$1,0)))</f>
        <v>2306054139996.0659</v>
      </c>
      <c r="F115" s="20">
        <f t="array" ref="F115">E115*(1+INDEX(BPCiObIC!$B$2:$AG$43,MATCH($A115,BPCiObIC!$A$2:$A$43,0),MATCH(F$4,BPCiObIC!$B$1:$AG$1,0)))</f>
        <v>2405172788485.3428</v>
      </c>
      <c r="G115" s="20">
        <f t="array" ref="G115">F115*(1+INDEX(BPCiObIC!$B$2:$AG$43,MATCH($A115,BPCiObIC!$A$2:$A$43,0),MATCH(G$4,BPCiObIC!$B$1:$AG$1,0)))</f>
        <v>2504291436974.5903</v>
      </c>
      <c r="H115" s="20">
        <f t="array" ref="H115">G115*(1+INDEX(BPCiObIC!$B$2:$AG$43,MATCH($A115,BPCiObIC!$A$2:$A$43,0),MATCH(H$4,BPCiObIC!$B$1:$AG$1,0)))</f>
        <v>2603410085463.8379</v>
      </c>
      <c r="I115" s="20">
        <f t="array" ref="I115">H115*(1+INDEX(BPCiObIC!$B$2:$AG$43,MATCH($A115,BPCiObIC!$A$2:$A$43,0),MATCH(I$4,BPCiObIC!$B$1:$AG$1,0)))</f>
        <v>2702528733953.0854</v>
      </c>
      <c r="J115" s="20">
        <f t="array" ref="J115">I115*(1+INDEX(BPCiObIC!$B$2:$AG$43,MATCH($A115,BPCiObIC!$A$2:$A$43,0),MATCH(J$4,BPCiObIC!$B$1:$AG$1,0)))</f>
        <v>2801647382442.333</v>
      </c>
      <c r="K115" s="20">
        <f t="array" ref="K115">J115*(1+INDEX(BPCiObIC!$B$2:$AG$43,MATCH($A115,BPCiObIC!$A$2:$A$43,0),MATCH(K$4,BPCiObIC!$B$1:$AG$1,0)))</f>
        <v>2900766030931.6099</v>
      </c>
      <c r="L115" s="20">
        <f t="array" ref="L115">K115*(1+INDEX(BPCiObIC!$B$2:$AG$43,MATCH($A115,BPCiObIC!$A$2:$A$43,0),MATCH(L$4,BPCiObIC!$B$1:$AG$1,0)))</f>
        <v>2999884679420.8569</v>
      </c>
      <c r="M115" s="20">
        <f t="array" ref="M115">L115*(1+INDEX(BPCiObIC!$B$2:$AG$43,MATCH($A115,BPCiObIC!$A$2:$A$43,0),MATCH(M$4,BPCiObIC!$B$1:$AG$1,0)))</f>
        <v>3099003327910.1045</v>
      </c>
      <c r="N115" s="20">
        <f t="array" ref="N115">M115*(1+INDEX(BPCiObIC!$B$2:$AG$43,MATCH($A115,BPCiObIC!$A$2:$A$43,0),MATCH(N$4,BPCiObIC!$B$1:$AG$1,0)))</f>
        <v>3198121976399.3525</v>
      </c>
      <c r="O115" s="20">
        <f t="array" ref="O115">N115*(1+INDEX(BPCiObIC!$B$2:$AG$43,MATCH($A115,BPCiObIC!$A$2:$A$43,0),MATCH(O$4,BPCiObIC!$B$1:$AG$1,0)))</f>
        <v>3297240624888.6001</v>
      </c>
      <c r="P115" s="20">
        <f t="array" ref="P115">O115*(1+INDEX(BPCiObIC!$B$2:$AG$43,MATCH($A115,BPCiObIC!$A$2:$A$43,0),MATCH(P$4,BPCiObIC!$B$1:$AG$1,0)))</f>
        <v>3396359273377.877</v>
      </c>
      <c r="Q115" s="20">
        <f t="array" ref="Q115">P115*(1+INDEX(BPCiObIC!$B$2:$AG$43,MATCH($A115,BPCiObIC!$A$2:$A$43,0),MATCH(Q$4,BPCiObIC!$B$1:$AG$1,0)))</f>
        <v>3495477921867.124</v>
      </c>
      <c r="R115" s="20">
        <f t="array" ref="R115">Q115*(1+INDEX(BPCiObIC!$B$2:$AG$43,MATCH($A115,BPCiObIC!$A$2:$A$43,0),MATCH(R$4,BPCiObIC!$B$1:$AG$1,0)))</f>
        <v>3594596570356.3711</v>
      </c>
      <c r="S115" s="20">
        <f t="array" ref="S115">R115*(1+INDEX(BPCiObIC!$B$2:$AG$43,MATCH($A115,BPCiObIC!$A$2:$A$43,0),MATCH(S$4,BPCiObIC!$B$1:$AG$1,0)))</f>
        <v>3693715218845.6182</v>
      </c>
      <c r="T115" s="20">
        <f t="array" ref="T115">S115*(1+INDEX(BPCiObIC!$B$2:$AG$43,MATCH($A115,BPCiObIC!$A$2:$A$43,0),MATCH(T$4,BPCiObIC!$B$1:$AG$1,0)))</f>
        <v>3792833867334.8662</v>
      </c>
      <c r="U115" s="20">
        <f t="array" ref="U115">T115*(1+INDEX(BPCiObIC!$B$2:$AG$43,MATCH($A115,BPCiObIC!$A$2:$A$43,0),MATCH(U$4,BPCiObIC!$B$1:$AG$1,0)))</f>
        <v>3891952515824.1426</v>
      </c>
      <c r="V115" s="20">
        <f t="array" ref="V115">U115*(1+INDEX(BPCiObIC!$B$2:$AG$43,MATCH($A115,BPCiObIC!$A$2:$A$43,0),MATCH(V$4,BPCiObIC!$B$1:$AG$1,0)))</f>
        <v>3991071164313.3906</v>
      </c>
      <c r="W115" s="20">
        <f t="array" ref="W115">V115*(1+INDEX(BPCiObIC!$B$2:$AG$43,MATCH($A115,BPCiObIC!$A$2:$A$43,0),MATCH(W$4,BPCiObIC!$B$1:$AG$1,0)))</f>
        <v>4090189812802.6382</v>
      </c>
      <c r="X115" s="20">
        <f t="array" ref="X115">W115*(1+INDEX(BPCiObIC!$B$2:$AG$43,MATCH($A115,BPCiObIC!$A$2:$A$43,0),MATCH(X$4,BPCiObIC!$B$1:$AG$1,0)))</f>
        <v>4189308461291.8862</v>
      </c>
      <c r="Y115" s="20">
        <f t="array" ref="Y115">X115*(1+INDEX(BPCiObIC!$B$2:$AG$43,MATCH($A115,BPCiObIC!$A$2:$A$43,0),MATCH(Y$4,BPCiObIC!$B$1:$AG$1,0)))</f>
        <v>4288427109781.1631</v>
      </c>
      <c r="Z115" s="20">
        <f t="array" ref="Z115">Y115*(1+INDEX(BPCiObIC!$B$2:$AG$43,MATCH($A115,BPCiObIC!$A$2:$A$43,0),MATCH(Z$4,BPCiObIC!$B$1:$AG$1,0)))</f>
        <v>4387545758270.4111</v>
      </c>
      <c r="AA115" s="20">
        <f t="array" ref="AA115">Z115*(1+INDEX(BPCiObIC!$B$2:$AG$43,MATCH($A115,BPCiObIC!$A$2:$A$43,0),MATCH(AA$4,BPCiObIC!$B$1:$AG$1,0)))</f>
        <v>4486664406759.6592</v>
      </c>
      <c r="AB115" s="20">
        <f t="array" ref="AB115">AA115*(1+INDEX(BPCiObIC!$B$2:$AG$43,MATCH($A115,BPCiObIC!$A$2:$A$43,0),MATCH(AB$4,BPCiObIC!$B$1:$AG$1,0)))</f>
        <v>4585783055248.9072</v>
      </c>
      <c r="AC115" s="20">
        <f t="array" ref="AC115">AB115*(1+INDEX(BPCiObIC!$B$2:$AG$43,MATCH($A115,BPCiObIC!$A$2:$A$43,0),MATCH(AC$4,BPCiObIC!$B$1:$AG$1,0)))</f>
        <v>4684901703738.1553</v>
      </c>
      <c r="AD115" s="20">
        <f t="array" ref="AD115">AC115*(1+INDEX(BPCiObIC!$B$2:$AG$43,MATCH($A115,BPCiObIC!$A$2:$A$43,0),MATCH(AD$4,BPCiObIC!$B$1:$AG$1,0)))</f>
        <v>4784020352227.4316</v>
      </c>
      <c r="AE115" s="20">
        <f t="array" ref="AE115">AD115*(1+INDEX(BPCiObIC!$B$2:$AG$43,MATCH($A115,BPCiObIC!$A$2:$A$43,0),MATCH(AE$4,BPCiObIC!$B$1:$AG$1,0)))</f>
        <v>4883139000716.6797</v>
      </c>
      <c r="AF115" s="20">
        <f t="array" ref="AF115">AE115*(1+INDEX(BPCiObIC!$B$2:$AG$43,MATCH($A115,BPCiObIC!$A$2:$A$43,0),MATCH(AF$4,BPCiObIC!$B$1:$AG$1,0)))</f>
        <v>4982257649205.9268</v>
      </c>
      <c r="AG115" s="20">
        <f t="array" ref="AG115">AF115*(1+INDEX(BPCiObIC!$B$2:$AG$43,MATCH($A115,BPCiObIC!$A$2:$A$43,0),MATCH(AG$4,BPCiObIC!$B$1:$AG$1,0)))</f>
        <v>5081376297695.1748</v>
      </c>
      <c r="AH115" s="20">
        <f t="array" ref="AH115">AG115*(1+INDEX(BPCiObIC!$B$2:$AG$43,MATCH($A115,BPCiObIC!$A$2:$A$43,0),MATCH(AH$4,BPCiObIC!$B$1:$AG$1,0)))</f>
        <v>5180494946184.4229</v>
      </c>
    </row>
    <row r="116" spans="1:34" ht="15.75" customHeight="1" x14ac:dyDescent="0.35">
      <c r="A116" s="3" t="s">
        <v>109</v>
      </c>
      <c r="B116" s="3" t="s">
        <v>88</v>
      </c>
      <c r="C116" s="3" t="s">
        <v>110</v>
      </c>
      <c r="D116" s="33">
        <f>SUM(SUMIFS('BIFUBC Output_energy'!G:G,'BIFUBC Output_energy'!A:A,B116,'BIFUBC Output_energy'!B:B,C116),SUMIFS('BIFUBC Output_nonenergy'!E:E,'BIFUBC Output_nonenergy'!A:A,B116,'BIFUBC Output_nonenergy'!B:B,C116))</f>
        <v>0</v>
      </c>
      <c r="E116" s="20">
        <f t="array" ref="E116">D116*(1+INDEX(BPCiObIC!$B$2:$AG$43,MATCH($A116,BPCiObIC!$A$2:$A$43,0),MATCH(E$4,BPCiObIC!$B$1:$AG$1,0)))</f>
        <v>0</v>
      </c>
      <c r="F116" s="20">
        <f t="array" ref="F116">E116*(1+INDEX(BPCiObIC!$B$2:$AG$43,MATCH($A116,BPCiObIC!$A$2:$A$43,0),MATCH(F$4,BPCiObIC!$B$1:$AG$1,0)))</f>
        <v>0</v>
      </c>
      <c r="G116" s="20">
        <f t="array" ref="G116">F116*(1+INDEX(BPCiObIC!$B$2:$AG$43,MATCH($A116,BPCiObIC!$A$2:$A$43,0),MATCH(G$4,BPCiObIC!$B$1:$AG$1,0)))</f>
        <v>0</v>
      </c>
      <c r="H116" s="20">
        <f t="array" ref="H116">G116*(1+INDEX(BPCiObIC!$B$2:$AG$43,MATCH($A116,BPCiObIC!$A$2:$A$43,0),MATCH(H$4,BPCiObIC!$B$1:$AG$1,0)))</f>
        <v>0</v>
      </c>
      <c r="I116" s="20">
        <f t="array" ref="I116">H116*(1+INDEX(BPCiObIC!$B$2:$AG$43,MATCH($A116,BPCiObIC!$A$2:$A$43,0),MATCH(I$4,BPCiObIC!$B$1:$AG$1,0)))</f>
        <v>0</v>
      </c>
      <c r="J116" s="20">
        <f t="array" ref="J116">I116*(1+INDEX(BPCiObIC!$B$2:$AG$43,MATCH($A116,BPCiObIC!$A$2:$A$43,0),MATCH(J$4,BPCiObIC!$B$1:$AG$1,0)))</f>
        <v>0</v>
      </c>
      <c r="K116" s="20">
        <f t="array" ref="K116">J116*(1+INDEX(BPCiObIC!$B$2:$AG$43,MATCH($A116,BPCiObIC!$A$2:$A$43,0),MATCH(K$4,BPCiObIC!$B$1:$AG$1,0)))</f>
        <v>0</v>
      </c>
      <c r="L116" s="20">
        <f t="array" ref="L116">K116*(1+INDEX(BPCiObIC!$B$2:$AG$43,MATCH($A116,BPCiObIC!$A$2:$A$43,0),MATCH(L$4,BPCiObIC!$B$1:$AG$1,0)))</f>
        <v>0</v>
      </c>
      <c r="M116" s="20">
        <f t="array" ref="M116">L116*(1+INDEX(BPCiObIC!$B$2:$AG$43,MATCH($A116,BPCiObIC!$A$2:$A$43,0),MATCH(M$4,BPCiObIC!$B$1:$AG$1,0)))</f>
        <v>0</v>
      </c>
      <c r="N116" s="20">
        <f t="array" ref="N116">M116*(1+INDEX(BPCiObIC!$B$2:$AG$43,MATCH($A116,BPCiObIC!$A$2:$A$43,0),MATCH(N$4,BPCiObIC!$B$1:$AG$1,0)))</f>
        <v>0</v>
      </c>
      <c r="O116" s="20">
        <f t="array" ref="O116">N116*(1+INDEX(BPCiObIC!$B$2:$AG$43,MATCH($A116,BPCiObIC!$A$2:$A$43,0),MATCH(O$4,BPCiObIC!$B$1:$AG$1,0)))</f>
        <v>0</v>
      </c>
      <c r="P116" s="20">
        <f t="array" ref="P116">O116*(1+INDEX(BPCiObIC!$B$2:$AG$43,MATCH($A116,BPCiObIC!$A$2:$A$43,0),MATCH(P$4,BPCiObIC!$B$1:$AG$1,0)))</f>
        <v>0</v>
      </c>
      <c r="Q116" s="20">
        <f t="array" ref="Q116">P116*(1+INDEX(BPCiObIC!$B$2:$AG$43,MATCH($A116,BPCiObIC!$A$2:$A$43,0),MATCH(Q$4,BPCiObIC!$B$1:$AG$1,0)))</f>
        <v>0</v>
      </c>
      <c r="R116" s="20">
        <f t="array" ref="R116">Q116*(1+INDEX(BPCiObIC!$B$2:$AG$43,MATCH($A116,BPCiObIC!$A$2:$A$43,0),MATCH(R$4,BPCiObIC!$B$1:$AG$1,0)))</f>
        <v>0</v>
      </c>
      <c r="S116" s="20">
        <f t="array" ref="S116">R116*(1+INDEX(BPCiObIC!$B$2:$AG$43,MATCH($A116,BPCiObIC!$A$2:$A$43,0),MATCH(S$4,BPCiObIC!$B$1:$AG$1,0)))</f>
        <v>0</v>
      </c>
      <c r="T116" s="20">
        <f t="array" ref="T116">S116*(1+INDEX(BPCiObIC!$B$2:$AG$43,MATCH($A116,BPCiObIC!$A$2:$A$43,0),MATCH(T$4,BPCiObIC!$B$1:$AG$1,0)))</f>
        <v>0</v>
      </c>
      <c r="U116" s="20">
        <f t="array" ref="U116">T116*(1+INDEX(BPCiObIC!$B$2:$AG$43,MATCH($A116,BPCiObIC!$A$2:$A$43,0),MATCH(U$4,BPCiObIC!$B$1:$AG$1,0)))</f>
        <v>0</v>
      </c>
      <c r="V116" s="20">
        <f t="array" ref="V116">U116*(1+INDEX(BPCiObIC!$B$2:$AG$43,MATCH($A116,BPCiObIC!$A$2:$A$43,0),MATCH(V$4,BPCiObIC!$B$1:$AG$1,0)))</f>
        <v>0</v>
      </c>
      <c r="W116" s="20">
        <f t="array" ref="W116">V116*(1+INDEX(BPCiObIC!$B$2:$AG$43,MATCH($A116,BPCiObIC!$A$2:$A$43,0),MATCH(W$4,BPCiObIC!$B$1:$AG$1,0)))</f>
        <v>0</v>
      </c>
      <c r="X116" s="20">
        <f t="array" ref="X116">W116*(1+INDEX(BPCiObIC!$B$2:$AG$43,MATCH($A116,BPCiObIC!$A$2:$A$43,0),MATCH(X$4,BPCiObIC!$B$1:$AG$1,0)))</f>
        <v>0</v>
      </c>
      <c r="Y116" s="20">
        <f t="array" ref="Y116">X116*(1+INDEX(BPCiObIC!$B$2:$AG$43,MATCH($A116,BPCiObIC!$A$2:$A$43,0),MATCH(Y$4,BPCiObIC!$B$1:$AG$1,0)))</f>
        <v>0</v>
      </c>
      <c r="Z116" s="20">
        <f t="array" ref="Z116">Y116*(1+INDEX(BPCiObIC!$B$2:$AG$43,MATCH($A116,BPCiObIC!$A$2:$A$43,0),MATCH(Z$4,BPCiObIC!$B$1:$AG$1,0)))</f>
        <v>0</v>
      </c>
      <c r="AA116" s="20">
        <f t="array" ref="AA116">Z116*(1+INDEX(BPCiObIC!$B$2:$AG$43,MATCH($A116,BPCiObIC!$A$2:$A$43,0),MATCH(AA$4,BPCiObIC!$B$1:$AG$1,0)))</f>
        <v>0</v>
      </c>
      <c r="AB116" s="20">
        <f t="array" ref="AB116">AA116*(1+INDEX(BPCiObIC!$B$2:$AG$43,MATCH($A116,BPCiObIC!$A$2:$A$43,0),MATCH(AB$4,BPCiObIC!$B$1:$AG$1,0)))</f>
        <v>0</v>
      </c>
      <c r="AC116" s="20">
        <f t="array" ref="AC116">AB116*(1+INDEX(BPCiObIC!$B$2:$AG$43,MATCH($A116,BPCiObIC!$A$2:$A$43,0),MATCH(AC$4,BPCiObIC!$B$1:$AG$1,0)))</f>
        <v>0</v>
      </c>
      <c r="AD116" s="20">
        <f t="array" ref="AD116">AC116*(1+INDEX(BPCiObIC!$B$2:$AG$43,MATCH($A116,BPCiObIC!$A$2:$A$43,0),MATCH(AD$4,BPCiObIC!$B$1:$AG$1,0)))</f>
        <v>0</v>
      </c>
      <c r="AE116" s="20">
        <f t="array" ref="AE116">AD116*(1+INDEX(BPCiObIC!$B$2:$AG$43,MATCH($A116,BPCiObIC!$A$2:$A$43,0),MATCH(AE$4,BPCiObIC!$B$1:$AG$1,0)))</f>
        <v>0</v>
      </c>
      <c r="AF116" s="20">
        <f t="array" ref="AF116">AE116*(1+INDEX(BPCiObIC!$B$2:$AG$43,MATCH($A116,BPCiObIC!$A$2:$A$43,0),MATCH(AF$4,BPCiObIC!$B$1:$AG$1,0)))</f>
        <v>0</v>
      </c>
      <c r="AG116" s="20">
        <f t="array" ref="AG116">AF116*(1+INDEX(BPCiObIC!$B$2:$AG$43,MATCH($A116,BPCiObIC!$A$2:$A$43,0),MATCH(AG$4,BPCiObIC!$B$1:$AG$1,0)))</f>
        <v>0</v>
      </c>
      <c r="AH116" s="20">
        <f t="array" ref="AH116">AG116*(1+INDEX(BPCiObIC!$B$2:$AG$43,MATCH($A116,BPCiObIC!$A$2:$A$43,0),MATCH(AH$4,BPCiObIC!$B$1:$AG$1,0)))</f>
        <v>0</v>
      </c>
    </row>
    <row r="117" spans="1:34" ht="15.75" customHeight="1" x14ac:dyDescent="0.35">
      <c r="A117" s="3" t="s">
        <v>111</v>
      </c>
      <c r="B117" s="3" t="s">
        <v>88</v>
      </c>
      <c r="C117" s="3" t="s">
        <v>112</v>
      </c>
      <c r="D117" s="33">
        <f>SUM(SUMIFS('BIFUBC Output_energy'!G:G,'BIFUBC Output_energy'!A:A,B117,'BIFUBC Output_energy'!B:B,C117),SUMIFS('BIFUBC Output_nonenergy'!E:E,'BIFUBC Output_nonenergy'!A:A,B117,'BIFUBC Output_nonenergy'!B:B,C117))</f>
        <v>7939868800000</v>
      </c>
      <c r="E117" s="20">
        <f t="array" ref="E117">D117*(1+INDEX(BPCiObIC!$B$2:$AG$43,MATCH($A117,BPCiObIC!$A$2:$A$43,0),MATCH(E$4,BPCiObIC!$B$1:$AG$1,0)))</f>
        <v>8296467562505.1855</v>
      </c>
      <c r="F117" s="20">
        <f t="array" ref="F117">E117*(1+INDEX(BPCiObIC!$B$2:$AG$43,MATCH($A117,BPCiObIC!$A$2:$A$43,0),MATCH(F$4,BPCiObIC!$B$1:$AG$1,0)))</f>
        <v>8653066325010.3711</v>
      </c>
      <c r="G117" s="20">
        <f t="array" ref="G117">F117*(1+INDEX(BPCiObIC!$B$2:$AG$43,MATCH($A117,BPCiObIC!$A$2:$A$43,0),MATCH(G$4,BPCiObIC!$B$1:$AG$1,0)))</f>
        <v>9009665087515.6504</v>
      </c>
      <c r="H117" s="20">
        <f t="array" ref="H117">G117*(1+INDEX(BPCiObIC!$B$2:$AG$43,MATCH($A117,BPCiObIC!$A$2:$A$43,0),MATCH(H$4,BPCiObIC!$B$1:$AG$1,0)))</f>
        <v>9366263850020.8359</v>
      </c>
      <c r="I117" s="20">
        <f t="array" ref="I117">H117*(1+INDEX(BPCiObIC!$B$2:$AG$43,MATCH($A117,BPCiObIC!$A$2:$A$43,0),MATCH(I$4,BPCiObIC!$B$1:$AG$1,0)))</f>
        <v>9722862612526.0215</v>
      </c>
      <c r="J117" s="20">
        <f t="array" ref="J117">I117*(1+INDEX(BPCiObIC!$B$2:$AG$43,MATCH($A117,BPCiObIC!$A$2:$A$43,0),MATCH(J$4,BPCiObIC!$B$1:$AG$1,0)))</f>
        <v>10079461375031.207</v>
      </c>
      <c r="K117" s="20">
        <f t="array" ref="K117">J117*(1+INDEX(BPCiObIC!$B$2:$AG$43,MATCH($A117,BPCiObIC!$A$2:$A$43,0),MATCH(K$4,BPCiObIC!$B$1:$AG$1,0)))</f>
        <v>10436060137536.486</v>
      </c>
      <c r="L117" s="20">
        <f t="array" ref="L117">K117*(1+INDEX(BPCiObIC!$B$2:$AG$43,MATCH($A117,BPCiObIC!$A$2:$A$43,0),MATCH(L$4,BPCiObIC!$B$1:$AG$1,0)))</f>
        <v>10792658900041.674</v>
      </c>
      <c r="M117" s="20">
        <f t="array" ref="M117">L117*(1+INDEX(BPCiObIC!$B$2:$AG$43,MATCH($A117,BPCiObIC!$A$2:$A$43,0),MATCH(M$4,BPCiObIC!$B$1:$AG$1,0)))</f>
        <v>11149257662546.859</v>
      </c>
      <c r="N117" s="20">
        <f t="array" ref="N117">M117*(1+INDEX(BPCiObIC!$B$2:$AG$43,MATCH($A117,BPCiObIC!$A$2:$A$43,0),MATCH(N$4,BPCiObIC!$B$1:$AG$1,0)))</f>
        <v>11505856425052.139</v>
      </c>
      <c r="O117" s="20">
        <f t="array" ref="O117">N117*(1+INDEX(BPCiObIC!$B$2:$AG$43,MATCH($A117,BPCiObIC!$A$2:$A$43,0),MATCH(O$4,BPCiObIC!$B$1:$AG$1,0)))</f>
        <v>11862455187557.324</v>
      </c>
      <c r="P117" s="20">
        <f t="array" ref="P117">O117*(1+INDEX(BPCiObIC!$B$2:$AG$43,MATCH($A117,BPCiObIC!$A$2:$A$43,0),MATCH(P$4,BPCiObIC!$B$1:$AG$1,0)))</f>
        <v>12219053950062.512</v>
      </c>
      <c r="Q117" s="20">
        <f t="array" ref="Q117">P117*(1+INDEX(BPCiObIC!$B$2:$AG$43,MATCH($A117,BPCiObIC!$A$2:$A$43,0),MATCH(Q$4,BPCiObIC!$B$1:$AG$1,0)))</f>
        <v>12575652712567.791</v>
      </c>
      <c r="R117" s="20">
        <f t="array" ref="R117">Q117*(1+INDEX(BPCiObIC!$B$2:$AG$43,MATCH($A117,BPCiObIC!$A$2:$A$43,0),MATCH(R$4,BPCiObIC!$B$1:$AG$1,0)))</f>
        <v>12932251475072.977</v>
      </c>
      <c r="S117" s="20">
        <f t="array" ref="S117">R117*(1+INDEX(BPCiObIC!$B$2:$AG$43,MATCH($A117,BPCiObIC!$A$2:$A$43,0),MATCH(S$4,BPCiObIC!$B$1:$AG$1,0)))</f>
        <v>13288850237578.162</v>
      </c>
      <c r="T117" s="20">
        <f t="array" ref="T117">S117*(1+INDEX(BPCiObIC!$B$2:$AG$43,MATCH($A117,BPCiObIC!$A$2:$A$43,0),MATCH(T$4,BPCiObIC!$B$1:$AG$1,0)))</f>
        <v>13645449000083.348</v>
      </c>
      <c r="U117" s="20">
        <f t="array" ref="U117">T117*(1+INDEX(BPCiObIC!$B$2:$AG$43,MATCH($A117,BPCiObIC!$A$2:$A$43,0),MATCH(U$4,BPCiObIC!$B$1:$AG$1,0)))</f>
        <v>14002047762588.627</v>
      </c>
      <c r="V117" s="20">
        <f t="array" ref="V117">U117*(1+INDEX(BPCiObIC!$B$2:$AG$43,MATCH($A117,BPCiObIC!$A$2:$A$43,0),MATCH(V$4,BPCiObIC!$B$1:$AG$1,0)))</f>
        <v>14358646525093.813</v>
      </c>
      <c r="W117" s="20">
        <f t="array" ref="W117">V117*(1+INDEX(BPCiObIC!$B$2:$AG$43,MATCH($A117,BPCiObIC!$A$2:$A$43,0),MATCH(W$4,BPCiObIC!$B$1:$AG$1,0)))</f>
        <v>14715245287598.998</v>
      </c>
      <c r="X117" s="20">
        <f t="array" ref="X117">W117*(1+INDEX(BPCiObIC!$B$2:$AG$43,MATCH($A117,BPCiObIC!$A$2:$A$43,0),MATCH(X$4,BPCiObIC!$B$1:$AG$1,0)))</f>
        <v>15071844050104.279</v>
      </c>
      <c r="Y117" s="20">
        <f t="array" ref="Y117">X117*(1+INDEX(BPCiObIC!$B$2:$AG$43,MATCH($A117,BPCiObIC!$A$2:$A$43,0),MATCH(Y$4,BPCiObIC!$B$1:$AG$1,0)))</f>
        <v>15428442812609.463</v>
      </c>
      <c r="Z117" s="20">
        <f t="array" ref="Z117">Y117*(1+INDEX(BPCiObIC!$B$2:$AG$43,MATCH($A117,BPCiObIC!$A$2:$A$43,0),MATCH(Z$4,BPCiObIC!$B$1:$AG$1,0)))</f>
        <v>15785041575114.65</v>
      </c>
      <c r="AA117" s="20">
        <f t="array" ref="AA117">Z117*(1+INDEX(BPCiObIC!$B$2:$AG$43,MATCH($A117,BPCiObIC!$A$2:$A$43,0),MATCH(AA$4,BPCiObIC!$B$1:$AG$1,0)))</f>
        <v>16141640337619.932</v>
      </c>
      <c r="AB117" s="20">
        <f t="array" ref="AB117">AA117*(1+INDEX(BPCiObIC!$B$2:$AG$43,MATCH($A117,BPCiObIC!$A$2:$A$43,0),MATCH(AB$4,BPCiObIC!$B$1:$AG$1,0)))</f>
        <v>16498239100125.117</v>
      </c>
      <c r="AC117" s="20">
        <f t="array" ref="AC117">AB117*(1+INDEX(BPCiObIC!$B$2:$AG$43,MATCH($A117,BPCiObIC!$A$2:$A$43,0),MATCH(AC$4,BPCiObIC!$B$1:$AG$1,0)))</f>
        <v>16854837862630.301</v>
      </c>
      <c r="AD117" s="20">
        <f t="array" ref="AD117">AC117*(1+INDEX(BPCiObIC!$B$2:$AG$43,MATCH($A117,BPCiObIC!$A$2:$A$43,0),MATCH(AD$4,BPCiObIC!$B$1:$AG$1,0)))</f>
        <v>17211436625135.486</v>
      </c>
      <c r="AE117" s="20">
        <f t="array" ref="AE117">AD117*(1+INDEX(BPCiObIC!$B$2:$AG$43,MATCH($A117,BPCiObIC!$A$2:$A$43,0),MATCH(AE$4,BPCiObIC!$B$1:$AG$1,0)))</f>
        <v>17568035387640.764</v>
      </c>
      <c r="AF117" s="20">
        <f t="array" ref="AF117">AE117*(1+INDEX(BPCiObIC!$B$2:$AG$43,MATCH($A117,BPCiObIC!$A$2:$A$43,0),MATCH(AF$4,BPCiObIC!$B$1:$AG$1,0)))</f>
        <v>17924634150145.949</v>
      </c>
      <c r="AG117" s="20">
        <f t="array" ref="AG117">AF117*(1+INDEX(BPCiObIC!$B$2:$AG$43,MATCH($A117,BPCiObIC!$A$2:$A$43,0),MATCH(AG$4,BPCiObIC!$B$1:$AG$1,0)))</f>
        <v>18281232912651.137</v>
      </c>
      <c r="AH117" s="20">
        <f t="array" ref="AH117">AG117*(1+INDEX(BPCiObIC!$B$2:$AG$43,MATCH($A117,BPCiObIC!$A$2:$A$43,0),MATCH(AH$4,BPCiObIC!$B$1:$AG$1,0)))</f>
        <v>18637831675156.414</v>
      </c>
    </row>
    <row r="118" spans="1:34" ht="15.75" customHeight="1" x14ac:dyDescent="0.35">
      <c r="A118" s="3" t="s">
        <v>113</v>
      </c>
      <c r="B118" s="3" t="s">
        <v>88</v>
      </c>
      <c r="C118" s="3" t="s">
        <v>59</v>
      </c>
      <c r="D118" s="33">
        <f>SUM(SUMIFS('BIFUBC Output_energy'!G:G,'BIFUBC Output_energy'!A:A,B118,'BIFUBC Output_energy'!B:B,C118),SUMIFS('BIFUBC Output_nonenergy'!E:E,'BIFUBC Output_nonenergy'!A:A,B118,'BIFUBC Output_nonenergy'!B:B,C118))</f>
        <v>2597897216000</v>
      </c>
      <c r="E118" s="20">
        <f t="array" ref="E118">D118*(1+INDEX(BPCiObIC!$B$2:$AG$43,MATCH($A118,BPCiObIC!$A$2:$A$43,0),MATCH(E$4,BPCiObIC!$B$1:$AG$1,0)))</f>
        <v>2714468493766.6978</v>
      </c>
      <c r="F118" s="20">
        <f t="array" ref="F118">E118*(1+INDEX(BPCiObIC!$B$2:$AG$43,MATCH($A118,BPCiObIC!$A$2:$A$43,0),MATCH(F$4,BPCiObIC!$B$1:$AG$1,0)))</f>
        <v>2831039771533.3955</v>
      </c>
      <c r="G118" s="20">
        <f t="array" ref="G118">F118*(1+INDEX(BPCiObIC!$B$2:$AG$43,MATCH($A118,BPCiObIC!$A$2:$A$43,0),MATCH(G$4,BPCiObIC!$B$1:$AG$1,0)))</f>
        <v>2947611049300.0933</v>
      </c>
      <c r="H118" s="20">
        <f t="array" ref="H118">G118*(1+INDEX(BPCiObIC!$B$2:$AG$43,MATCH($A118,BPCiObIC!$A$2:$A$43,0),MATCH(H$4,BPCiObIC!$B$1:$AG$1,0)))</f>
        <v>3064182327066.791</v>
      </c>
      <c r="I118" s="20">
        <f t="array" ref="I118">H118*(1+INDEX(BPCiObIC!$B$2:$AG$43,MATCH($A118,BPCiObIC!$A$2:$A$43,0),MATCH(I$4,BPCiObIC!$B$1:$AG$1,0)))</f>
        <v>3180753604833.4888</v>
      </c>
      <c r="J118" s="20">
        <f t="array" ref="J118">I118*(1+INDEX(BPCiObIC!$B$2:$AG$43,MATCH($A118,BPCiObIC!$A$2:$A$43,0),MATCH(J$4,BPCiObIC!$B$1:$AG$1,0)))</f>
        <v>3297324882600.1865</v>
      </c>
      <c r="K118" s="20">
        <f t="array" ref="K118">J118*(1+INDEX(BPCiObIC!$B$2:$AG$43,MATCH($A118,BPCiObIC!$A$2:$A$43,0),MATCH(K$4,BPCiObIC!$B$1:$AG$1,0)))</f>
        <v>3413896160366.8433</v>
      </c>
      <c r="L118" s="20">
        <f t="array" ref="L118">K118*(1+INDEX(BPCiObIC!$B$2:$AG$43,MATCH($A118,BPCiObIC!$A$2:$A$43,0),MATCH(L$4,BPCiObIC!$B$1:$AG$1,0)))</f>
        <v>3530467438133.5415</v>
      </c>
      <c r="M118" s="20">
        <f t="array" ref="M118">L118*(1+INDEX(BPCiObIC!$B$2:$AG$43,MATCH($A118,BPCiObIC!$A$2:$A$43,0),MATCH(M$4,BPCiObIC!$B$1:$AG$1,0)))</f>
        <v>3647038715900.2393</v>
      </c>
      <c r="N118" s="20">
        <f t="array" ref="N118">M118*(1+INDEX(BPCiObIC!$B$2:$AG$43,MATCH($A118,BPCiObIC!$A$2:$A$43,0),MATCH(N$4,BPCiObIC!$B$1:$AG$1,0)))</f>
        <v>3763609993666.9375</v>
      </c>
      <c r="O118" s="20">
        <f t="array" ref="O118">N118*(1+INDEX(BPCiObIC!$B$2:$AG$43,MATCH($A118,BPCiObIC!$A$2:$A$43,0),MATCH(O$4,BPCiObIC!$B$1:$AG$1,0)))</f>
        <v>3880181271433.6353</v>
      </c>
      <c r="P118" s="20">
        <f t="array" ref="P118">O118*(1+INDEX(BPCiObIC!$B$2:$AG$43,MATCH($A118,BPCiObIC!$A$2:$A$43,0),MATCH(P$4,BPCiObIC!$B$1:$AG$1,0)))</f>
        <v>3996752549200.333</v>
      </c>
      <c r="Q118" s="20">
        <f t="array" ref="Q118">P118*(1+INDEX(BPCiObIC!$B$2:$AG$43,MATCH($A118,BPCiObIC!$A$2:$A$43,0),MATCH(Q$4,BPCiObIC!$B$1:$AG$1,0)))</f>
        <v>4113323826967.0308</v>
      </c>
      <c r="R118" s="20">
        <f t="array" ref="R118">Q118*(1+INDEX(BPCiObIC!$B$2:$AG$43,MATCH($A118,BPCiObIC!$A$2:$A$43,0),MATCH(R$4,BPCiObIC!$B$1:$AG$1,0)))</f>
        <v>4229895104733.7285</v>
      </c>
      <c r="S118" s="20">
        <f t="array" ref="S118">R118*(1+INDEX(BPCiObIC!$B$2:$AG$43,MATCH($A118,BPCiObIC!$A$2:$A$43,0),MATCH(S$4,BPCiObIC!$B$1:$AG$1,0)))</f>
        <v>4346466382500.3853</v>
      </c>
      <c r="T118" s="20">
        <f t="array" ref="T118">S118*(1+INDEX(BPCiObIC!$B$2:$AG$43,MATCH($A118,BPCiObIC!$A$2:$A$43,0),MATCH(T$4,BPCiObIC!$B$1:$AG$1,0)))</f>
        <v>4463037660267.083</v>
      </c>
      <c r="U118" s="20">
        <f t="array" ref="U118">T118*(1+INDEX(BPCiObIC!$B$2:$AG$43,MATCH($A118,BPCiObIC!$A$2:$A$43,0),MATCH(U$4,BPCiObIC!$B$1:$AG$1,0)))</f>
        <v>4579608938033.7803</v>
      </c>
      <c r="V118" s="20">
        <f t="array" ref="V118">U118*(1+INDEX(BPCiObIC!$B$2:$AG$43,MATCH($A118,BPCiObIC!$A$2:$A$43,0),MATCH(V$4,BPCiObIC!$B$1:$AG$1,0)))</f>
        <v>4696180215800.4775</v>
      </c>
      <c r="W118" s="20">
        <f t="array" ref="W118">V118*(1+INDEX(BPCiObIC!$B$2:$AG$43,MATCH($A118,BPCiObIC!$A$2:$A$43,0),MATCH(W$4,BPCiObIC!$B$1:$AG$1,0)))</f>
        <v>4812751493567.1748</v>
      </c>
      <c r="X118" s="20">
        <f t="array" ref="X118">W118*(1+INDEX(BPCiObIC!$B$2:$AG$43,MATCH($A118,BPCiObIC!$A$2:$A$43,0),MATCH(X$4,BPCiObIC!$B$1:$AG$1,0)))</f>
        <v>4929322771333.8721</v>
      </c>
      <c r="Y118" s="20">
        <f t="array" ref="Y118">X118*(1+INDEX(BPCiObIC!$B$2:$AG$43,MATCH($A118,BPCiObIC!$A$2:$A$43,0),MATCH(Y$4,BPCiObIC!$B$1:$AG$1,0)))</f>
        <v>5045894049100.5703</v>
      </c>
      <c r="Z118" s="20">
        <f t="array" ref="Z118">Y118*(1+INDEX(BPCiObIC!$B$2:$AG$43,MATCH($A118,BPCiObIC!$A$2:$A$43,0),MATCH(Z$4,BPCiObIC!$B$1:$AG$1,0)))</f>
        <v>5162465326867.2676</v>
      </c>
      <c r="AA118" s="20">
        <f t="array" ref="AA118">Z118*(1+INDEX(BPCiObIC!$B$2:$AG$43,MATCH($A118,BPCiObIC!$A$2:$A$43,0),MATCH(AA$4,BPCiObIC!$B$1:$AG$1,0)))</f>
        <v>5279036604633.9658</v>
      </c>
      <c r="AB118" s="20">
        <f t="array" ref="AB118">AA118*(1+INDEX(BPCiObIC!$B$2:$AG$43,MATCH($A118,BPCiObIC!$A$2:$A$43,0),MATCH(AB$4,BPCiObIC!$B$1:$AG$1,0)))</f>
        <v>5395607882400.623</v>
      </c>
      <c r="AC118" s="20">
        <f t="array" ref="AC118">AB118*(1+INDEX(BPCiObIC!$B$2:$AG$43,MATCH($A118,BPCiObIC!$A$2:$A$43,0),MATCH(AC$4,BPCiObIC!$B$1:$AG$1,0)))</f>
        <v>5512179160167.3213</v>
      </c>
      <c r="AD118" s="20">
        <f t="array" ref="AD118">AC118*(1+INDEX(BPCiObIC!$B$2:$AG$43,MATCH($A118,BPCiObIC!$A$2:$A$43,0),MATCH(AD$4,BPCiObIC!$B$1:$AG$1,0)))</f>
        <v>5628750437934.0195</v>
      </c>
      <c r="AE118" s="20">
        <f t="array" ref="AE118">AD118*(1+INDEX(BPCiObIC!$B$2:$AG$43,MATCH($A118,BPCiObIC!$A$2:$A$43,0),MATCH(AE$4,BPCiObIC!$B$1:$AG$1,0)))</f>
        <v>5745321715700.7168</v>
      </c>
      <c r="AF118" s="20">
        <f t="array" ref="AF118">AE118*(1+INDEX(BPCiObIC!$B$2:$AG$43,MATCH($A118,BPCiObIC!$A$2:$A$43,0),MATCH(AF$4,BPCiObIC!$B$1:$AG$1,0)))</f>
        <v>5861892993467.4141</v>
      </c>
      <c r="AG118" s="20">
        <f t="array" ref="AG118">AF118*(1+INDEX(BPCiObIC!$B$2:$AG$43,MATCH($A118,BPCiObIC!$A$2:$A$43,0),MATCH(AG$4,BPCiObIC!$B$1:$AG$1,0)))</f>
        <v>5978464271234.1123</v>
      </c>
      <c r="AH118" s="20">
        <f t="array" ref="AH118">AG118*(1+INDEX(BPCiObIC!$B$2:$AG$43,MATCH($A118,BPCiObIC!$A$2:$A$43,0),MATCH(AH$4,BPCiObIC!$B$1:$AG$1,0)))</f>
        <v>6095035549000.8105</v>
      </c>
    </row>
    <row r="119" spans="1:34" ht="15.75" customHeight="1" x14ac:dyDescent="0.35">
      <c r="A119" s="3" t="s">
        <v>114</v>
      </c>
      <c r="B119" s="3" t="s">
        <v>88</v>
      </c>
      <c r="C119" s="3" t="s">
        <v>84</v>
      </c>
      <c r="D119" s="33">
        <f>SUM(SUMIFS('BIFUBC Output_energy'!G:G,'BIFUBC Output_energy'!A:A,B119,'BIFUBC Output_energy'!B:B,C119),SUMIFS('BIFUBC Output_nonenergy'!E:E,'BIFUBC Output_nonenergy'!A:A,B119,'BIFUBC Output_nonenergy'!B:B,C119))</f>
        <v>0</v>
      </c>
      <c r="E119" s="20">
        <f t="array" ref="E119">D119*(1+INDEX(BPCiObIC!$B$2:$AG$43,MATCH($A119,BPCiObIC!$A$2:$A$43,0),MATCH(E$4,BPCiObIC!$B$1:$AG$1,0)))</f>
        <v>0</v>
      </c>
      <c r="F119" s="20">
        <f t="array" ref="F119">E119*(1+INDEX(BPCiObIC!$B$2:$AG$43,MATCH($A119,BPCiObIC!$A$2:$A$43,0),MATCH(F$4,BPCiObIC!$B$1:$AG$1,0)))</f>
        <v>0</v>
      </c>
      <c r="G119" s="20">
        <f t="array" ref="G119">F119*(1+INDEX(BPCiObIC!$B$2:$AG$43,MATCH($A119,BPCiObIC!$A$2:$A$43,0),MATCH(G$4,BPCiObIC!$B$1:$AG$1,0)))</f>
        <v>0</v>
      </c>
      <c r="H119" s="20">
        <f t="array" ref="H119">G119*(1+INDEX(BPCiObIC!$B$2:$AG$43,MATCH($A119,BPCiObIC!$A$2:$A$43,0),MATCH(H$4,BPCiObIC!$B$1:$AG$1,0)))</f>
        <v>0</v>
      </c>
      <c r="I119" s="20">
        <f t="array" ref="I119">H119*(1+INDEX(BPCiObIC!$B$2:$AG$43,MATCH($A119,BPCiObIC!$A$2:$A$43,0),MATCH(I$4,BPCiObIC!$B$1:$AG$1,0)))</f>
        <v>0</v>
      </c>
      <c r="J119" s="20">
        <f t="array" ref="J119">I119*(1+INDEX(BPCiObIC!$B$2:$AG$43,MATCH($A119,BPCiObIC!$A$2:$A$43,0),MATCH(J$4,BPCiObIC!$B$1:$AG$1,0)))</f>
        <v>0</v>
      </c>
      <c r="K119" s="20">
        <f t="array" ref="K119">J119*(1+INDEX(BPCiObIC!$B$2:$AG$43,MATCH($A119,BPCiObIC!$A$2:$A$43,0),MATCH(K$4,BPCiObIC!$B$1:$AG$1,0)))</f>
        <v>0</v>
      </c>
      <c r="L119" s="20">
        <f t="array" ref="L119">K119*(1+INDEX(BPCiObIC!$B$2:$AG$43,MATCH($A119,BPCiObIC!$A$2:$A$43,0),MATCH(L$4,BPCiObIC!$B$1:$AG$1,0)))</f>
        <v>0</v>
      </c>
      <c r="M119" s="20">
        <f t="array" ref="M119">L119*(1+INDEX(BPCiObIC!$B$2:$AG$43,MATCH($A119,BPCiObIC!$A$2:$A$43,0),MATCH(M$4,BPCiObIC!$B$1:$AG$1,0)))</f>
        <v>0</v>
      </c>
      <c r="N119" s="20">
        <f t="array" ref="N119">M119*(1+INDEX(BPCiObIC!$B$2:$AG$43,MATCH($A119,BPCiObIC!$A$2:$A$43,0),MATCH(N$4,BPCiObIC!$B$1:$AG$1,0)))</f>
        <v>0</v>
      </c>
      <c r="O119" s="20">
        <f t="array" ref="O119">N119*(1+INDEX(BPCiObIC!$B$2:$AG$43,MATCH($A119,BPCiObIC!$A$2:$A$43,0),MATCH(O$4,BPCiObIC!$B$1:$AG$1,0)))</f>
        <v>0</v>
      </c>
      <c r="P119" s="20">
        <f t="array" ref="P119">O119*(1+INDEX(BPCiObIC!$B$2:$AG$43,MATCH($A119,BPCiObIC!$A$2:$A$43,0),MATCH(P$4,BPCiObIC!$B$1:$AG$1,0)))</f>
        <v>0</v>
      </c>
      <c r="Q119" s="20">
        <f t="array" ref="Q119">P119*(1+INDEX(BPCiObIC!$B$2:$AG$43,MATCH($A119,BPCiObIC!$A$2:$A$43,0),MATCH(Q$4,BPCiObIC!$B$1:$AG$1,0)))</f>
        <v>0</v>
      </c>
      <c r="R119" s="20">
        <f t="array" ref="R119">Q119*(1+INDEX(BPCiObIC!$B$2:$AG$43,MATCH($A119,BPCiObIC!$A$2:$A$43,0),MATCH(R$4,BPCiObIC!$B$1:$AG$1,0)))</f>
        <v>0</v>
      </c>
      <c r="S119" s="20">
        <f t="array" ref="S119">R119*(1+INDEX(BPCiObIC!$B$2:$AG$43,MATCH($A119,BPCiObIC!$A$2:$A$43,0),MATCH(S$4,BPCiObIC!$B$1:$AG$1,0)))</f>
        <v>0</v>
      </c>
      <c r="T119" s="20">
        <f t="array" ref="T119">S119*(1+INDEX(BPCiObIC!$B$2:$AG$43,MATCH($A119,BPCiObIC!$A$2:$A$43,0),MATCH(T$4,BPCiObIC!$B$1:$AG$1,0)))</f>
        <v>0</v>
      </c>
      <c r="U119" s="20">
        <f t="array" ref="U119">T119*(1+INDEX(BPCiObIC!$B$2:$AG$43,MATCH($A119,BPCiObIC!$A$2:$A$43,0),MATCH(U$4,BPCiObIC!$B$1:$AG$1,0)))</f>
        <v>0</v>
      </c>
      <c r="V119" s="20">
        <f t="array" ref="V119">U119*(1+INDEX(BPCiObIC!$B$2:$AG$43,MATCH($A119,BPCiObIC!$A$2:$A$43,0),MATCH(V$4,BPCiObIC!$B$1:$AG$1,0)))</f>
        <v>0</v>
      </c>
      <c r="W119" s="20">
        <f t="array" ref="W119">V119*(1+INDEX(BPCiObIC!$B$2:$AG$43,MATCH($A119,BPCiObIC!$A$2:$A$43,0),MATCH(W$4,BPCiObIC!$B$1:$AG$1,0)))</f>
        <v>0</v>
      </c>
      <c r="X119" s="20">
        <f t="array" ref="X119">W119*(1+INDEX(BPCiObIC!$B$2:$AG$43,MATCH($A119,BPCiObIC!$A$2:$A$43,0),MATCH(X$4,BPCiObIC!$B$1:$AG$1,0)))</f>
        <v>0</v>
      </c>
      <c r="Y119" s="20">
        <f t="array" ref="Y119">X119*(1+INDEX(BPCiObIC!$B$2:$AG$43,MATCH($A119,BPCiObIC!$A$2:$A$43,0),MATCH(Y$4,BPCiObIC!$B$1:$AG$1,0)))</f>
        <v>0</v>
      </c>
      <c r="Z119" s="20">
        <f t="array" ref="Z119">Y119*(1+INDEX(BPCiObIC!$B$2:$AG$43,MATCH($A119,BPCiObIC!$A$2:$A$43,0),MATCH(Z$4,BPCiObIC!$B$1:$AG$1,0)))</f>
        <v>0</v>
      </c>
      <c r="AA119" s="20">
        <f t="array" ref="AA119">Z119*(1+INDEX(BPCiObIC!$B$2:$AG$43,MATCH($A119,BPCiObIC!$A$2:$A$43,0),MATCH(AA$4,BPCiObIC!$B$1:$AG$1,0)))</f>
        <v>0</v>
      </c>
      <c r="AB119" s="20">
        <f t="array" ref="AB119">AA119*(1+INDEX(BPCiObIC!$B$2:$AG$43,MATCH($A119,BPCiObIC!$A$2:$A$43,0),MATCH(AB$4,BPCiObIC!$B$1:$AG$1,0)))</f>
        <v>0</v>
      </c>
      <c r="AC119" s="20">
        <f t="array" ref="AC119">AB119*(1+INDEX(BPCiObIC!$B$2:$AG$43,MATCH($A119,BPCiObIC!$A$2:$A$43,0),MATCH(AC$4,BPCiObIC!$B$1:$AG$1,0)))</f>
        <v>0</v>
      </c>
      <c r="AD119" s="20">
        <f t="array" ref="AD119">AC119*(1+INDEX(BPCiObIC!$B$2:$AG$43,MATCH($A119,BPCiObIC!$A$2:$A$43,0),MATCH(AD$4,BPCiObIC!$B$1:$AG$1,0)))</f>
        <v>0</v>
      </c>
      <c r="AE119" s="20">
        <f t="array" ref="AE119">AD119*(1+INDEX(BPCiObIC!$B$2:$AG$43,MATCH($A119,BPCiObIC!$A$2:$A$43,0),MATCH(AE$4,BPCiObIC!$B$1:$AG$1,0)))</f>
        <v>0</v>
      </c>
      <c r="AF119" s="20">
        <f t="array" ref="AF119">AE119*(1+INDEX(BPCiObIC!$B$2:$AG$43,MATCH($A119,BPCiObIC!$A$2:$A$43,0),MATCH(AF$4,BPCiObIC!$B$1:$AG$1,0)))</f>
        <v>0</v>
      </c>
      <c r="AG119" s="20">
        <f t="array" ref="AG119">AF119*(1+INDEX(BPCiObIC!$B$2:$AG$43,MATCH($A119,BPCiObIC!$A$2:$A$43,0),MATCH(AG$4,BPCiObIC!$B$1:$AG$1,0)))</f>
        <v>0</v>
      </c>
      <c r="AH119" s="20">
        <f t="array" ref="AH119">AG119*(1+INDEX(BPCiObIC!$B$2:$AG$43,MATCH($A119,BPCiObIC!$A$2:$A$43,0),MATCH(AH$4,BPCiObIC!$B$1:$AG$1,0)))</f>
        <v>0</v>
      </c>
    </row>
    <row r="120" spans="1:34" ht="15.75" customHeight="1" x14ac:dyDescent="0.35">
      <c r="A120" s="3" t="s">
        <v>115</v>
      </c>
      <c r="B120" s="3" t="s">
        <v>88</v>
      </c>
      <c r="C120" s="3" t="s">
        <v>116</v>
      </c>
      <c r="D120" s="33">
        <f>'Bureau of Stat KBLI'!S19*$E$1</f>
        <v>672041923095.32458</v>
      </c>
      <c r="E120" s="20">
        <f t="array" ref="E120">D120*(1+INDEX(BPCiObIC!$B$2:$AG$43,MATCH($A120,BPCiObIC!$A$2:$A$43,0),MATCH(E$4,BPCiObIC!$B$1:$AG$1,0)))</f>
        <v>702224889321.26904</v>
      </c>
      <c r="F120" s="20">
        <f t="array" ref="F120">E120*(1+INDEX(BPCiObIC!$B$2:$AG$43,MATCH($A120,BPCiObIC!$A$2:$A$43,0),MATCH(F$4,BPCiObIC!$B$1:$AG$1,0)))</f>
        <v>732407855547.21338</v>
      </c>
      <c r="G120" s="20">
        <f t="array" ref="G120">F120*(1+INDEX(BPCiObIC!$B$2:$AG$43,MATCH($A120,BPCiObIC!$A$2:$A$43,0),MATCH(G$4,BPCiObIC!$B$1:$AG$1,0)))</f>
        <v>762590821773.16785</v>
      </c>
      <c r="H120" s="20">
        <f t="array" ref="H120">G120*(1+INDEX(BPCiObIC!$B$2:$AG$43,MATCH($A120,BPCiObIC!$A$2:$A$43,0),MATCH(H$4,BPCiObIC!$B$1:$AG$1,0)))</f>
        <v>792773787999.1123</v>
      </c>
      <c r="I120" s="20">
        <f t="array" ref="I120">H120*(1+INDEX(BPCiObIC!$B$2:$AG$43,MATCH($A120,BPCiObIC!$A$2:$A$43,0),MATCH(I$4,BPCiObIC!$B$1:$AG$1,0)))</f>
        <v>822956754225.05676</v>
      </c>
      <c r="J120" s="20">
        <f t="array" ref="J120">I120*(1+INDEX(BPCiObIC!$B$2:$AG$43,MATCH($A120,BPCiObIC!$A$2:$A$43,0),MATCH(J$4,BPCiObIC!$B$1:$AG$1,0)))</f>
        <v>853139720451.01123</v>
      </c>
      <c r="K120" s="20">
        <f t="array" ref="K120">J120*(1+INDEX(BPCiObIC!$B$2:$AG$43,MATCH($A120,BPCiObIC!$A$2:$A$43,0),MATCH(K$4,BPCiObIC!$B$1:$AG$1,0)))</f>
        <v>883322686676.95557</v>
      </c>
      <c r="L120" s="20">
        <f t="array" ref="L120">K120*(1+INDEX(BPCiObIC!$B$2:$AG$43,MATCH($A120,BPCiObIC!$A$2:$A$43,0),MATCH(L$4,BPCiObIC!$B$1:$AG$1,0)))</f>
        <v>913505652902.91003</v>
      </c>
      <c r="M120" s="20">
        <f t="array" ref="M120">L120*(1+INDEX(BPCiObIC!$B$2:$AG$43,MATCH($A120,BPCiObIC!$A$2:$A$43,0),MATCH(M$4,BPCiObIC!$B$1:$AG$1,0)))</f>
        <v>943688619128.85449</v>
      </c>
      <c r="N120" s="20">
        <f t="array" ref="N120">M120*(1+INDEX(BPCiObIC!$B$2:$AG$43,MATCH($A120,BPCiObIC!$A$2:$A$43,0),MATCH(N$4,BPCiObIC!$B$1:$AG$1,0)))</f>
        <v>973871585354.79883</v>
      </c>
      <c r="O120" s="20">
        <f t="array" ref="O120">N120*(1+INDEX(BPCiObIC!$B$2:$AG$43,MATCH($A120,BPCiObIC!$A$2:$A$43,0),MATCH(O$4,BPCiObIC!$B$1:$AG$1,0)))</f>
        <v>1004054551580.7533</v>
      </c>
      <c r="P120" s="20">
        <f t="array" ref="P120">O120*(1+INDEX(BPCiObIC!$B$2:$AG$43,MATCH($A120,BPCiObIC!$A$2:$A$43,0),MATCH(P$4,BPCiObIC!$B$1:$AG$1,0)))</f>
        <v>1034237517806.6976</v>
      </c>
      <c r="Q120" s="20">
        <f t="array" ref="Q120">P120*(1+INDEX(BPCiObIC!$B$2:$AG$43,MATCH($A120,BPCiObIC!$A$2:$A$43,0),MATCH(Q$4,BPCiObIC!$B$1:$AG$1,0)))</f>
        <v>1064420484032.642</v>
      </c>
      <c r="R120" s="20">
        <f t="array" ref="R120">Q120*(1+INDEX(BPCiObIC!$B$2:$AG$43,MATCH($A120,BPCiObIC!$A$2:$A$43,0),MATCH(R$4,BPCiObIC!$B$1:$AG$1,0)))</f>
        <v>1094603450258.5964</v>
      </c>
      <c r="S120" s="20">
        <f t="array" ref="S120">R120*(1+INDEX(BPCiObIC!$B$2:$AG$43,MATCH($A120,BPCiObIC!$A$2:$A$43,0),MATCH(S$4,BPCiObIC!$B$1:$AG$1,0)))</f>
        <v>1124786416484.5408</v>
      </c>
      <c r="T120" s="20">
        <f t="array" ref="T120">S120*(1+INDEX(BPCiObIC!$B$2:$AG$43,MATCH($A120,BPCiObIC!$A$2:$A$43,0),MATCH(T$4,BPCiObIC!$B$1:$AG$1,0)))</f>
        <v>1154969382710.4954</v>
      </c>
      <c r="U120" s="20">
        <f t="array" ref="U120">T120*(1+INDEX(BPCiObIC!$B$2:$AG$43,MATCH($A120,BPCiObIC!$A$2:$A$43,0),MATCH(U$4,BPCiObIC!$B$1:$AG$1,0)))</f>
        <v>1185152348936.4397</v>
      </c>
      <c r="V120" s="20">
        <f t="array" ref="V120">U120*(1+INDEX(BPCiObIC!$B$2:$AG$43,MATCH($A120,BPCiObIC!$A$2:$A$43,0),MATCH(V$4,BPCiObIC!$B$1:$AG$1,0)))</f>
        <v>1215335315162.384</v>
      </c>
      <c r="W120" s="20">
        <f t="array" ref="W120">V120*(1+INDEX(BPCiObIC!$B$2:$AG$43,MATCH($A120,BPCiObIC!$A$2:$A$43,0),MATCH(W$4,BPCiObIC!$B$1:$AG$1,0)))</f>
        <v>1245518281388.3386</v>
      </c>
      <c r="X120" s="20">
        <f t="array" ref="X120">W120*(1+INDEX(BPCiObIC!$B$2:$AG$43,MATCH($A120,BPCiObIC!$A$2:$A$43,0),MATCH(X$4,BPCiObIC!$B$1:$AG$1,0)))</f>
        <v>1275701247614.283</v>
      </c>
      <c r="Y120" s="20">
        <f t="array" ref="Y120">X120*(1+INDEX(BPCiObIC!$B$2:$AG$43,MATCH($A120,BPCiObIC!$A$2:$A$43,0),MATCH(Y$4,BPCiObIC!$B$1:$AG$1,0)))</f>
        <v>1305884213840.2273</v>
      </c>
      <c r="Z120" s="20">
        <f t="array" ref="Z120">Y120*(1+INDEX(BPCiObIC!$B$2:$AG$43,MATCH($A120,BPCiObIC!$A$2:$A$43,0),MATCH(Z$4,BPCiObIC!$B$1:$AG$1,0)))</f>
        <v>1336067180066.1819</v>
      </c>
      <c r="AA120" s="20">
        <f t="array" ref="AA120">Z120*(1+INDEX(BPCiObIC!$B$2:$AG$43,MATCH($A120,BPCiObIC!$A$2:$A$43,0),MATCH(AA$4,BPCiObIC!$B$1:$AG$1,0)))</f>
        <v>1366250146292.1262</v>
      </c>
      <c r="AB120" s="20">
        <f t="array" ref="AB120">AA120*(1+INDEX(BPCiObIC!$B$2:$AG$43,MATCH($A120,BPCiObIC!$A$2:$A$43,0),MATCH(AB$4,BPCiObIC!$B$1:$AG$1,0)))</f>
        <v>1396433112518.0808</v>
      </c>
      <c r="AC120" s="20">
        <f t="array" ref="AC120">AB120*(1+INDEX(BPCiObIC!$B$2:$AG$43,MATCH($A120,BPCiObIC!$A$2:$A$43,0),MATCH(AC$4,BPCiObIC!$B$1:$AG$1,0)))</f>
        <v>1426616078744.0251</v>
      </c>
      <c r="AD120" s="20">
        <f t="array" ref="AD120">AC120*(1+INDEX(BPCiObIC!$B$2:$AG$43,MATCH($A120,BPCiObIC!$A$2:$A$43,0),MATCH(AD$4,BPCiObIC!$B$1:$AG$1,0)))</f>
        <v>1456799044969.9697</v>
      </c>
      <c r="AE120" s="20">
        <f t="array" ref="AE120">AD120*(1+INDEX(BPCiObIC!$B$2:$AG$43,MATCH($A120,BPCiObIC!$A$2:$A$43,0),MATCH(AE$4,BPCiObIC!$B$1:$AG$1,0)))</f>
        <v>1486982011195.9243</v>
      </c>
      <c r="AF120" s="20">
        <f t="array" ref="AF120">AE120*(1+INDEX(BPCiObIC!$B$2:$AG$43,MATCH($A120,BPCiObIC!$A$2:$A$43,0),MATCH(AF$4,BPCiObIC!$B$1:$AG$1,0)))</f>
        <v>1517164977421.8689</v>
      </c>
      <c r="AG120" s="20">
        <f t="array" ref="AG120">AF120*(1+INDEX(BPCiObIC!$B$2:$AG$43,MATCH($A120,BPCiObIC!$A$2:$A$43,0),MATCH(AG$4,BPCiObIC!$B$1:$AG$1,0)))</f>
        <v>1547347943647.8132</v>
      </c>
      <c r="AH120" s="20">
        <f t="array" ref="AH120">AG120*(1+INDEX(BPCiObIC!$B$2:$AG$43,MATCH($A120,BPCiObIC!$A$2:$A$43,0),MATCH(AH$4,BPCiObIC!$B$1:$AG$1,0)))</f>
        <v>1577530909873.7676</v>
      </c>
    </row>
    <row r="121" spans="1:34" ht="15.75" customHeight="1" x14ac:dyDescent="0.35">
      <c r="A121" s="3" t="s">
        <v>117</v>
      </c>
      <c r="B121" s="3" t="s">
        <v>88</v>
      </c>
      <c r="C121" s="3" t="s">
        <v>118</v>
      </c>
      <c r="D121" s="33">
        <f>'Bureau of Stat KBLI'!S20*$E$1</f>
        <v>194979566235.345</v>
      </c>
      <c r="E121" s="20">
        <f t="array" ref="E121">D121*(1+INDEX(BPCiObIC!$B$2:$AG$43,MATCH($A121,BPCiObIC!$A$2:$A$43,0),MATCH(E$4,BPCiObIC!$B$1:$AG$1,0)))</f>
        <v>203029544422.59027</v>
      </c>
      <c r="F121" s="20">
        <f t="array" ref="F121">E121*(1+INDEX(BPCiObIC!$B$2:$AG$43,MATCH($A121,BPCiObIC!$A$2:$A$43,0),MATCH(F$4,BPCiObIC!$B$1:$AG$1,0)))</f>
        <v>211079522609.83554</v>
      </c>
      <c r="G121" s="20">
        <f t="array" ref="G121">F121*(1+INDEX(BPCiObIC!$B$2:$AG$43,MATCH($A121,BPCiObIC!$A$2:$A$43,0),MATCH(G$4,BPCiObIC!$B$1:$AG$1,0)))</f>
        <v>219129500797.0787</v>
      </c>
      <c r="H121" s="20">
        <f t="array" ref="H121">G121*(1+INDEX(BPCiObIC!$B$2:$AG$43,MATCH($A121,BPCiObIC!$A$2:$A$43,0),MATCH(H$4,BPCiObIC!$B$1:$AG$1,0)))</f>
        <v>227179478984.32397</v>
      </c>
      <c r="I121" s="20">
        <f t="array" ref="I121">H121*(1+INDEX(BPCiObIC!$B$2:$AG$43,MATCH($A121,BPCiObIC!$A$2:$A$43,0),MATCH(I$4,BPCiObIC!$B$1:$AG$1,0)))</f>
        <v>235229457171.56921</v>
      </c>
      <c r="J121" s="20">
        <f t="array" ref="J121">I121*(1+INDEX(BPCiObIC!$B$2:$AG$43,MATCH($A121,BPCiObIC!$A$2:$A$43,0),MATCH(J$4,BPCiObIC!$B$1:$AG$1,0)))</f>
        <v>243279435358.81241</v>
      </c>
      <c r="K121" s="20">
        <f t="array" ref="K121">J121*(1+INDEX(BPCiObIC!$B$2:$AG$43,MATCH($A121,BPCiObIC!$A$2:$A$43,0),MATCH(K$4,BPCiObIC!$B$1:$AG$1,0)))</f>
        <v>251329413546.05768</v>
      </c>
      <c r="L121" s="20">
        <f t="array" ref="L121">K121*(1+INDEX(BPCiObIC!$B$2:$AG$43,MATCH($A121,BPCiObIC!$A$2:$A$43,0),MATCH(L$4,BPCiObIC!$B$1:$AG$1,0)))</f>
        <v>259379391733.30295</v>
      </c>
      <c r="M121" s="20">
        <f t="array" ref="M121">L121*(1+INDEX(BPCiObIC!$B$2:$AG$43,MATCH($A121,BPCiObIC!$A$2:$A$43,0),MATCH(M$4,BPCiObIC!$B$1:$AG$1,0)))</f>
        <v>267429369920.54614</v>
      </c>
      <c r="N121" s="20">
        <f t="array" ref="N121">M121*(1+INDEX(BPCiObIC!$B$2:$AG$43,MATCH($A121,BPCiObIC!$A$2:$A$43,0),MATCH(N$4,BPCiObIC!$B$1:$AG$1,0)))</f>
        <v>275479348107.79138</v>
      </c>
      <c r="O121" s="20">
        <f t="array" ref="O121">N121*(1+INDEX(BPCiObIC!$B$2:$AG$43,MATCH($A121,BPCiObIC!$A$2:$A$43,0),MATCH(O$4,BPCiObIC!$B$1:$AG$1,0)))</f>
        <v>283529326295.03668</v>
      </c>
      <c r="P121" s="20">
        <f t="array" ref="P121">O121*(1+INDEX(BPCiObIC!$B$2:$AG$43,MATCH($A121,BPCiObIC!$A$2:$A$43,0),MATCH(P$4,BPCiObIC!$B$1:$AG$1,0)))</f>
        <v>291579304482.27991</v>
      </c>
      <c r="Q121" s="20">
        <f t="array" ref="Q121">P121*(1+INDEX(BPCiObIC!$B$2:$AG$43,MATCH($A121,BPCiObIC!$A$2:$A$43,0),MATCH(Q$4,BPCiObIC!$B$1:$AG$1,0)))</f>
        <v>299629282669.52515</v>
      </c>
      <c r="R121" s="20">
        <f t="array" ref="R121">Q121*(1+INDEX(BPCiObIC!$B$2:$AG$43,MATCH($A121,BPCiObIC!$A$2:$A$43,0),MATCH(R$4,BPCiObIC!$B$1:$AG$1,0)))</f>
        <v>307679260856.77039</v>
      </c>
      <c r="S121" s="20">
        <f t="array" ref="S121">R121*(1+INDEX(BPCiObIC!$B$2:$AG$43,MATCH($A121,BPCiObIC!$A$2:$A$43,0),MATCH(S$4,BPCiObIC!$B$1:$AG$1,0)))</f>
        <v>315729239044.01361</v>
      </c>
      <c r="T121" s="20">
        <f t="array" ref="T121">S121*(1+INDEX(BPCiObIC!$B$2:$AG$43,MATCH($A121,BPCiObIC!$A$2:$A$43,0),MATCH(T$4,BPCiObIC!$B$1:$AG$1,0)))</f>
        <v>323779217231.25885</v>
      </c>
      <c r="U121" s="20">
        <f t="array" ref="U121">T121*(1+INDEX(BPCiObIC!$B$2:$AG$43,MATCH($A121,BPCiObIC!$A$2:$A$43,0),MATCH(U$4,BPCiObIC!$B$1:$AG$1,0)))</f>
        <v>331829195418.50409</v>
      </c>
      <c r="V121" s="20">
        <f t="array" ref="V121">U121*(1+INDEX(BPCiObIC!$B$2:$AG$43,MATCH($A121,BPCiObIC!$A$2:$A$43,0),MATCH(V$4,BPCiObIC!$B$1:$AG$1,0)))</f>
        <v>339879173605.74725</v>
      </c>
      <c r="W121" s="20">
        <f t="array" ref="W121">V121*(1+INDEX(BPCiObIC!$B$2:$AG$43,MATCH($A121,BPCiObIC!$A$2:$A$43,0),MATCH(W$4,BPCiObIC!$B$1:$AG$1,0)))</f>
        <v>347929151792.99249</v>
      </c>
      <c r="X121" s="20">
        <f t="array" ref="X121">W121*(1+INDEX(BPCiObIC!$B$2:$AG$43,MATCH($A121,BPCiObIC!$A$2:$A$43,0),MATCH(X$4,BPCiObIC!$B$1:$AG$1,0)))</f>
        <v>355979129980.23773</v>
      </c>
      <c r="Y121" s="20">
        <f t="array" ref="Y121">X121*(1+INDEX(BPCiObIC!$B$2:$AG$43,MATCH($A121,BPCiObIC!$A$2:$A$43,0),MATCH(Y$4,BPCiObIC!$B$1:$AG$1,0)))</f>
        <v>364029108167.4809</v>
      </c>
      <c r="Z121" s="20">
        <f t="array" ref="Z121">Y121*(1+INDEX(BPCiObIC!$B$2:$AG$43,MATCH($A121,BPCiObIC!$A$2:$A$43,0),MATCH(Z$4,BPCiObIC!$B$1:$AG$1,0)))</f>
        <v>372079086354.72614</v>
      </c>
      <c r="AA121" s="20">
        <f t="array" ref="AA121">Z121*(1+INDEX(BPCiObIC!$B$2:$AG$43,MATCH($A121,BPCiObIC!$A$2:$A$43,0),MATCH(AA$4,BPCiObIC!$B$1:$AG$1,0)))</f>
        <v>380129064541.97137</v>
      </c>
      <c r="AB121" s="20">
        <f t="array" ref="AB121">AA121*(1+INDEX(BPCiObIC!$B$2:$AG$43,MATCH($A121,BPCiObIC!$A$2:$A$43,0),MATCH(AB$4,BPCiObIC!$B$1:$AG$1,0)))</f>
        <v>388179042729.21454</v>
      </c>
      <c r="AC121" s="20">
        <f t="array" ref="AC121">AB121*(1+INDEX(BPCiObIC!$B$2:$AG$43,MATCH($A121,BPCiObIC!$A$2:$A$43,0),MATCH(AC$4,BPCiObIC!$B$1:$AG$1,0)))</f>
        <v>396229020916.45984</v>
      </c>
      <c r="AD121" s="20">
        <f t="array" ref="AD121">AC121*(1+INDEX(BPCiObIC!$B$2:$AG$43,MATCH($A121,BPCiObIC!$A$2:$A$43,0),MATCH(AD$4,BPCiObIC!$B$1:$AG$1,0)))</f>
        <v>404278999103.70508</v>
      </c>
      <c r="AE121" s="20">
        <f t="array" ref="AE121">AD121*(1+INDEX(BPCiObIC!$B$2:$AG$43,MATCH($A121,BPCiObIC!$A$2:$A$43,0),MATCH(AE$4,BPCiObIC!$B$1:$AG$1,0)))</f>
        <v>412328977290.94824</v>
      </c>
      <c r="AF121" s="20">
        <f t="array" ref="AF121">AE121*(1+INDEX(BPCiObIC!$B$2:$AG$43,MATCH($A121,BPCiObIC!$A$2:$A$43,0),MATCH(AF$4,BPCiObIC!$B$1:$AG$1,0)))</f>
        <v>420378955478.19348</v>
      </c>
      <c r="AG121" s="20">
        <f t="array" ref="AG121">AF121*(1+INDEX(BPCiObIC!$B$2:$AG$43,MATCH($A121,BPCiObIC!$A$2:$A$43,0),MATCH(AG$4,BPCiObIC!$B$1:$AG$1,0)))</f>
        <v>428428933665.43872</v>
      </c>
      <c r="AH121" s="20">
        <f t="array" ref="AH121">AG121*(1+INDEX(BPCiObIC!$B$2:$AG$43,MATCH($A121,BPCiObIC!$A$2:$A$43,0),MATCH(AH$4,BPCiObIC!$B$1:$AG$1,0)))</f>
        <v>436478911852.68188</v>
      </c>
    </row>
    <row r="122" spans="1:34" ht="15.75" customHeight="1" x14ac:dyDescent="0.35">
      <c r="A122" s="3" t="s">
        <v>119</v>
      </c>
      <c r="B122" s="3" t="s">
        <v>88</v>
      </c>
      <c r="C122" s="3" t="s">
        <v>120</v>
      </c>
      <c r="D122" s="33">
        <f>'Bureau of Stat KBLI'!S21*$E$1</f>
        <v>413831277848.5578</v>
      </c>
      <c r="E122" s="20">
        <f t="array" ref="E122">D122*(1+INDEX(BPCiObIC!$B$2:$AG$43,MATCH($A122,BPCiObIC!$A$2:$A$43,0),MATCH(E$4,BPCiObIC!$B$1:$AG$1,0)))</f>
        <v>432598812443.28668</v>
      </c>
      <c r="F122" s="20">
        <f t="array" ref="F122">E122*(1+INDEX(BPCiObIC!$B$2:$AG$43,MATCH($A122,BPCiObIC!$A$2:$A$43,0),MATCH(F$4,BPCiObIC!$B$1:$AG$1,0)))</f>
        <v>451366347038.01556</v>
      </c>
      <c r="G122" s="20">
        <f t="array" ref="G122">F122*(1+INDEX(BPCiObIC!$B$2:$AG$43,MATCH($A122,BPCiObIC!$A$2:$A$43,0),MATCH(G$4,BPCiObIC!$B$1:$AG$1,0)))</f>
        <v>470133881632.73895</v>
      </c>
      <c r="H122" s="20">
        <f t="array" ref="H122">G122*(1+INDEX(BPCiObIC!$B$2:$AG$43,MATCH($A122,BPCiObIC!$A$2:$A$43,0),MATCH(H$4,BPCiObIC!$B$1:$AG$1,0)))</f>
        <v>488901416227.46783</v>
      </c>
      <c r="I122" s="20">
        <f t="array" ref="I122">H122*(1+INDEX(BPCiObIC!$B$2:$AG$43,MATCH($A122,BPCiObIC!$A$2:$A$43,0),MATCH(I$4,BPCiObIC!$B$1:$AG$1,0)))</f>
        <v>507668950822.19672</v>
      </c>
      <c r="J122" s="20">
        <f t="array" ref="J122">I122*(1+INDEX(BPCiObIC!$B$2:$AG$43,MATCH($A122,BPCiObIC!$A$2:$A$43,0),MATCH(J$4,BPCiObIC!$B$1:$AG$1,0)))</f>
        <v>526436485416.9256</v>
      </c>
      <c r="K122" s="20">
        <f t="array" ref="K122">J122*(1+INDEX(BPCiObIC!$B$2:$AG$43,MATCH($A122,BPCiObIC!$A$2:$A$43,0),MATCH(K$4,BPCiObIC!$B$1:$AG$1,0)))</f>
        <v>545204020011.64886</v>
      </c>
      <c r="L122" s="20">
        <f t="array" ref="L122">K122*(1+INDEX(BPCiObIC!$B$2:$AG$43,MATCH($A122,BPCiObIC!$A$2:$A$43,0),MATCH(L$4,BPCiObIC!$B$1:$AG$1,0)))</f>
        <v>563971554606.37781</v>
      </c>
      <c r="M122" s="20">
        <f t="array" ref="M122">L122*(1+INDEX(BPCiObIC!$B$2:$AG$43,MATCH($A122,BPCiObIC!$A$2:$A$43,0),MATCH(M$4,BPCiObIC!$B$1:$AG$1,0)))</f>
        <v>582739089201.10669</v>
      </c>
      <c r="N122" s="20">
        <f t="array" ref="N122">M122*(1+INDEX(BPCiObIC!$B$2:$AG$43,MATCH($A122,BPCiObIC!$A$2:$A$43,0),MATCH(N$4,BPCiObIC!$B$1:$AG$1,0)))</f>
        <v>601506623795.83557</v>
      </c>
      <c r="O122" s="20">
        <f t="array" ref="O122">N122*(1+INDEX(BPCiObIC!$B$2:$AG$43,MATCH($A122,BPCiObIC!$A$2:$A$43,0),MATCH(O$4,BPCiObIC!$B$1:$AG$1,0)))</f>
        <v>620274158390.55896</v>
      </c>
      <c r="P122" s="20">
        <f t="array" ref="P122">O122*(1+INDEX(BPCiObIC!$B$2:$AG$43,MATCH($A122,BPCiObIC!$A$2:$A$43,0),MATCH(P$4,BPCiObIC!$B$1:$AG$1,0)))</f>
        <v>639041692985.28784</v>
      </c>
      <c r="Q122" s="20">
        <f t="array" ref="Q122">P122*(1+INDEX(BPCiObIC!$B$2:$AG$43,MATCH($A122,BPCiObIC!$A$2:$A$43,0),MATCH(Q$4,BPCiObIC!$B$1:$AG$1,0)))</f>
        <v>657809227580.01672</v>
      </c>
      <c r="R122" s="20">
        <f t="array" ref="R122">Q122*(1+INDEX(BPCiObIC!$B$2:$AG$43,MATCH($A122,BPCiObIC!$A$2:$A$43,0),MATCH(R$4,BPCiObIC!$B$1:$AG$1,0)))</f>
        <v>676576762174.74561</v>
      </c>
      <c r="S122" s="20">
        <f t="array" ref="S122">R122*(1+INDEX(BPCiObIC!$B$2:$AG$43,MATCH($A122,BPCiObIC!$A$2:$A$43,0),MATCH(S$4,BPCiObIC!$B$1:$AG$1,0)))</f>
        <v>695344296769.46899</v>
      </c>
      <c r="T122" s="20">
        <f t="array" ref="T122">S122*(1+INDEX(BPCiObIC!$B$2:$AG$43,MATCH($A122,BPCiObIC!$A$2:$A$43,0),MATCH(T$4,BPCiObIC!$B$1:$AG$1,0)))</f>
        <v>714111831364.19788</v>
      </c>
      <c r="U122" s="20">
        <f t="array" ref="U122">T122*(1+INDEX(BPCiObIC!$B$2:$AG$43,MATCH($A122,BPCiObIC!$A$2:$A$43,0),MATCH(U$4,BPCiObIC!$B$1:$AG$1,0)))</f>
        <v>732879365958.92676</v>
      </c>
      <c r="V122" s="20">
        <f t="array" ref="V122">U122*(1+INDEX(BPCiObIC!$B$2:$AG$43,MATCH($A122,BPCiObIC!$A$2:$A$43,0),MATCH(V$4,BPCiObIC!$B$1:$AG$1,0)))</f>
        <v>751646900553.65564</v>
      </c>
      <c r="W122" s="20">
        <f t="array" ref="W122">V122*(1+INDEX(BPCiObIC!$B$2:$AG$43,MATCH($A122,BPCiObIC!$A$2:$A$43,0),MATCH(W$4,BPCiObIC!$B$1:$AG$1,0)))</f>
        <v>770414435148.37903</v>
      </c>
      <c r="X122" s="20">
        <f t="array" ref="X122">W122*(1+INDEX(BPCiObIC!$B$2:$AG$43,MATCH($A122,BPCiObIC!$A$2:$A$43,0),MATCH(X$4,BPCiObIC!$B$1:$AG$1,0)))</f>
        <v>789181969743.10791</v>
      </c>
      <c r="Y122" s="20">
        <f t="array" ref="Y122">X122*(1+INDEX(BPCiObIC!$B$2:$AG$43,MATCH($A122,BPCiObIC!$A$2:$A$43,0),MATCH(Y$4,BPCiObIC!$B$1:$AG$1,0)))</f>
        <v>807949504337.83679</v>
      </c>
      <c r="Z122" s="20">
        <f t="array" ref="Z122">Y122*(1+INDEX(BPCiObIC!$B$2:$AG$43,MATCH($A122,BPCiObIC!$A$2:$A$43,0),MATCH(Z$4,BPCiObIC!$B$1:$AG$1,0)))</f>
        <v>826717038932.5658</v>
      </c>
      <c r="AA122" s="20">
        <f t="array" ref="AA122">Z122*(1+INDEX(BPCiObIC!$B$2:$AG$43,MATCH($A122,BPCiObIC!$A$2:$A$43,0),MATCH(AA$4,BPCiObIC!$B$1:$AG$1,0)))</f>
        <v>845484573527.28906</v>
      </c>
      <c r="AB122" s="20">
        <f t="array" ref="AB122">AA122*(1+INDEX(BPCiObIC!$B$2:$AG$43,MATCH($A122,BPCiObIC!$A$2:$A$43,0),MATCH(AB$4,BPCiObIC!$B$1:$AG$1,0)))</f>
        <v>864252108122.01807</v>
      </c>
      <c r="AC122" s="20">
        <f t="array" ref="AC122">AB122*(1+INDEX(BPCiObIC!$B$2:$AG$43,MATCH($A122,BPCiObIC!$A$2:$A$43,0),MATCH(AC$4,BPCiObIC!$B$1:$AG$1,0)))</f>
        <v>883019642716.74695</v>
      </c>
      <c r="AD122" s="20">
        <f t="array" ref="AD122">AC122*(1+INDEX(BPCiObIC!$B$2:$AG$43,MATCH($A122,BPCiObIC!$A$2:$A$43,0),MATCH(AD$4,BPCiObIC!$B$1:$AG$1,0)))</f>
        <v>901787177311.47595</v>
      </c>
      <c r="AE122" s="20">
        <f t="array" ref="AE122">AD122*(1+INDEX(BPCiObIC!$B$2:$AG$43,MATCH($A122,BPCiObIC!$A$2:$A$43,0),MATCH(AE$4,BPCiObIC!$B$1:$AG$1,0)))</f>
        <v>920554711906.19934</v>
      </c>
      <c r="AF122" s="20">
        <f t="array" ref="AF122">AE122*(1+INDEX(BPCiObIC!$B$2:$AG$43,MATCH($A122,BPCiObIC!$A$2:$A$43,0),MATCH(AF$4,BPCiObIC!$B$1:$AG$1,0)))</f>
        <v>939322246500.92822</v>
      </c>
      <c r="AG122" s="20">
        <f t="array" ref="AG122">AF122*(1+INDEX(BPCiObIC!$B$2:$AG$43,MATCH($A122,BPCiObIC!$A$2:$A$43,0),MATCH(AG$4,BPCiObIC!$B$1:$AG$1,0)))</f>
        <v>958089781095.6571</v>
      </c>
      <c r="AH122" s="20">
        <f t="array" ref="AH122">AG122*(1+INDEX(BPCiObIC!$B$2:$AG$43,MATCH($A122,BPCiObIC!$A$2:$A$43,0),MATCH(AH$4,BPCiObIC!$B$1:$AG$1,0)))</f>
        <v>976857315690.38049</v>
      </c>
    </row>
    <row r="123" spans="1:34" ht="15.75" customHeight="1" x14ac:dyDescent="0.35">
      <c r="A123" s="3" t="s">
        <v>121</v>
      </c>
      <c r="B123" s="3" t="s">
        <v>88</v>
      </c>
      <c r="C123" s="3" t="s">
        <v>122</v>
      </c>
      <c r="D123" s="33">
        <f>'Bureau of Stat KBLI'!S22*$E$1</f>
        <v>660521010301.23511</v>
      </c>
      <c r="E123" s="20">
        <f t="array" ref="E123">D123*(1+INDEX(BPCiObIC!$B$2:$AG$43,MATCH($A123,BPCiObIC!$A$2:$A$43,0),MATCH(E$4,BPCiObIC!$B$1:$AG$1,0)))</f>
        <v>690186600248.703</v>
      </c>
      <c r="F123" s="20">
        <f t="array" ref="F123">E123*(1+INDEX(BPCiObIC!$B$2:$AG$43,MATCH($A123,BPCiObIC!$A$2:$A$43,0),MATCH(F$4,BPCiObIC!$B$1:$AG$1,0)))</f>
        <v>719852190196.1709</v>
      </c>
      <c r="G123" s="20">
        <f t="array" ref="G123">F123*(1+INDEX(BPCiObIC!$B$2:$AG$43,MATCH($A123,BPCiObIC!$A$2:$A$43,0),MATCH(G$4,BPCiObIC!$B$1:$AG$1,0)))</f>
        <v>749517780143.6499</v>
      </c>
      <c r="H123" s="20">
        <f t="array" ref="H123">G123*(1+INDEX(BPCiObIC!$B$2:$AG$43,MATCH($A123,BPCiObIC!$A$2:$A$43,0),MATCH(H$4,BPCiObIC!$B$1:$AG$1,0)))</f>
        <v>779183370091.1178</v>
      </c>
      <c r="I123" s="20">
        <f t="array" ref="I123">H123*(1+INDEX(BPCiObIC!$B$2:$AG$43,MATCH($A123,BPCiObIC!$A$2:$A$43,0),MATCH(I$4,BPCiObIC!$B$1:$AG$1,0)))</f>
        <v>808848960038.58569</v>
      </c>
      <c r="J123" s="20">
        <f t="array" ref="J123">I123*(1+INDEX(BPCiObIC!$B$2:$AG$43,MATCH($A123,BPCiObIC!$A$2:$A$43,0),MATCH(J$4,BPCiObIC!$B$1:$AG$1,0)))</f>
        <v>838514549986.05359</v>
      </c>
      <c r="K123" s="20">
        <f t="array" ref="K123">J123*(1+INDEX(BPCiObIC!$B$2:$AG$43,MATCH($A123,BPCiObIC!$A$2:$A$43,0),MATCH(K$4,BPCiObIC!$B$1:$AG$1,0)))</f>
        <v>868180139933.52148</v>
      </c>
      <c r="L123" s="20">
        <f t="array" ref="L123">K123*(1+INDEX(BPCiObIC!$B$2:$AG$43,MATCH($A123,BPCiObIC!$A$2:$A$43,0),MATCH(L$4,BPCiObIC!$B$1:$AG$1,0)))</f>
        <v>897845729880.98938</v>
      </c>
      <c r="M123" s="20">
        <f t="array" ref="M123">L123*(1+INDEX(BPCiObIC!$B$2:$AG$43,MATCH($A123,BPCiObIC!$A$2:$A$43,0),MATCH(M$4,BPCiObIC!$B$1:$AG$1,0)))</f>
        <v>927511319828.46838</v>
      </c>
      <c r="N123" s="20">
        <f t="array" ref="N123">M123*(1+INDEX(BPCiObIC!$B$2:$AG$43,MATCH($A123,BPCiObIC!$A$2:$A$43,0),MATCH(N$4,BPCiObIC!$B$1:$AG$1,0)))</f>
        <v>957176909775.93628</v>
      </c>
      <c r="O123" s="20">
        <f t="array" ref="O123">N123*(1+INDEX(BPCiObIC!$B$2:$AG$43,MATCH($A123,BPCiObIC!$A$2:$A$43,0),MATCH(O$4,BPCiObIC!$B$1:$AG$1,0)))</f>
        <v>986842499723.40417</v>
      </c>
      <c r="P123" s="20">
        <f t="array" ref="P123">O123*(1+INDEX(BPCiObIC!$B$2:$AG$43,MATCH($A123,BPCiObIC!$A$2:$A$43,0),MATCH(P$4,BPCiObIC!$B$1:$AG$1,0)))</f>
        <v>1016508089670.8719</v>
      </c>
      <c r="Q123" s="20">
        <f t="array" ref="Q123">P123*(1+INDEX(BPCiObIC!$B$2:$AG$43,MATCH($A123,BPCiObIC!$A$2:$A$43,0),MATCH(Q$4,BPCiObIC!$B$1:$AG$1,0)))</f>
        <v>1046173679618.34</v>
      </c>
      <c r="R123" s="20">
        <f t="array" ref="R123">Q123*(1+INDEX(BPCiObIC!$B$2:$AG$43,MATCH($A123,BPCiObIC!$A$2:$A$43,0),MATCH(R$4,BPCiObIC!$B$1:$AG$1,0)))</f>
        <v>1075839269565.8191</v>
      </c>
      <c r="S123" s="20">
        <f t="array" ref="S123">R123*(1+INDEX(BPCiObIC!$B$2:$AG$43,MATCH($A123,BPCiObIC!$A$2:$A$43,0),MATCH(S$4,BPCiObIC!$B$1:$AG$1,0)))</f>
        <v>1105504859513.2871</v>
      </c>
      <c r="T123" s="20">
        <f t="array" ref="T123">S123*(1+INDEX(BPCiObIC!$B$2:$AG$43,MATCH($A123,BPCiObIC!$A$2:$A$43,0),MATCH(T$4,BPCiObIC!$B$1:$AG$1,0)))</f>
        <v>1135170449460.7551</v>
      </c>
      <c r="U123" s="20">
        <f t="array" ref="U123">T123*(1+INDEX(BPCiObIC!$B$2:$AG$43,MATCH($A123,BPCiObIC!$A$2:$A$43,0),MATCH(U$4,BPCiObIC!$B$1:$AG$1,0)))</f>
        <v>1164836039408.2229</v>
      </c>
      <c r="V123" s="20">
        <f t="array" ref="V123">U123*(1+INDEX(BPCiObIC!$B$2:$AG$43,MATCH($A123,BPCiObIC!$A$2:$A$43,0),MATCH(V$4,BPCiObIC!$B$1:$AG$1,0)))</f>
        <v>1194501629355.6907</v>
      </c>
      <c r="W123" s="20">
        <f t="array" ref="W123">V123*(1+INDEX(BPCiObIC!$B$2:$AG$43,MATCH($A123,BPCiObIC!$A$2:$A$43,0),MATCH(W$4,BPCiObIC!$B$1:$AG$1,0)))</f>
        <v>1224167219303.1587</v>
      </c>
      <c r="X123" s="20">
        <f t="array" ref="X123">W123*(1+INDEX(BPCiObIC!$B$2:$AG$43,MATCH($A123,BPCiObIC!$A$2:$A$43,0),MATCH(X$4,BPCiObIC!$B$1:$AG$1,0)))</f>
        <v>1253832809250.6377</v>
      </c>
      <c r="Y123" s="20">
        <f t="array" ref="Y123">X123*(1+INDEX(BPCiObIC!$B$2:$AG$43,MATCH($A123,BPCiObIC!$A$2:$A$43,0),MATCH(Y$4,BPCiObIC!$B$1:$AG$1,0)))</f>
        <v>1283498399198.1057</v>
      </c>
      <c r="Z123" s="20">
        <f t="array" ref="Z123">Y123*(1+INDEX(BPCiObIC!$B$2:$AG$43,MATCH($A123,BPCiObIC!$A$2:$A$43,0),MATCH(Z$4,BPCiObIC!$B$1:$AG$1,0)))</f>
        <v>1313163989145.5737</v>
      </c>
      <c r="AA123" s="20">
        <f t="array" ref="AA123">Z123*(1+INDEX(BPCiObIC!$B$2:$AG$43,MATCH($A123,BPCiObIC!$A$2:$A$43,0),MATCH(AA$4,BPCiObIC!$B$1:$AG$1,0)))</f>
        <v>1342829579093.0417</v>
      </c>
      <c r="AB123" s="20">
        <f t="array" ref="AB123">AA123*(1+INDEX(BPCiObIC!$B$2:$AG$43,MATCH($A123,BPCiObIC!$A$2:$A$43,0),MATCH(AB$4,BPCiObIC!$B$1:$AG$1,0)))</f>
        <v>1372495169040.5098</v>
      </c>
      <c r="AC123" s="20">
        <f t="array" ref="AC123">AB123*(1+INDEX(BPCiObIC!$B$2:$AG$43,MATCH($A123,BPCiObIC!$A$2:$A$43,0),MATCH(AC$4,BPCiObIC!$B$1:$AG$1,0)))</f>
        <v>1402160758987.9778</v>
      </c>
      <c r="AD123" s="20">
        <f t="array" ref="AD123">AC123*(1+INDEX(BPCiObIC!$B$2:$AG$43,MATCH($A123,BPCiObIC!$A$2:$A$43,0),MATCH(AD$4,BPCiObIC!$B$1:$AG$1,0)))</f>
        <v>1431826348935.4568</v>
      </c>
      <c r="AE123" s="20">
        <f t="array" ref="AE123">AD123*(1+INDEX(BPCiObIC!$B$2:$AG$43,MATCH($A123,BPCiObIC!$A$2:$A$43,0),MATCH(AE$4,BPCiObIC!$B$1:$AG$1,0)))</f>
        <v>1461491938882.9248</v>
      </c>
      <c r="AF123" s="20">
        <f t="array" ref="AF123">AE123*(1+INDEX(BPCiObIC!$B$2:$AG$43,MATCH($A123,BPCiObIC!$A$2:$A$43,0),MATCH(AF$4,BPCiObIC!$B$1:$AG$1,0)))</f>
        <v>1491157528830.3926</v>
      </c>
      <c r="AG123" s="20">
        <f t="array" ref="AG123">AF123*(1+INDEX(BPCiObIC!$B$2:$AG$43,MATCH($A123,BPCiObIC!$A$2:$A$43,0),MATCH(AG$4,BPCiObIC!$B$1:$AG$1,0)))</f>
        <v>1520823118777.8604</v>
      </c>
      <c r="AH123" s="20">
        <f t="array" ref="AH123">AG123*(1+INDEX(BPCiObIC!$B$2:$AG$43,MATCH($A123,BPCiObIC!$A$2:$A$43,0),MATCH(AH$4,BPCiObIC!$B$1:$AG$1,0)))</f>
        <v>1550488708725.3281</v>
      </c>
    </row>
    <row r="124" spans="1:34" ht="15.75" customHeight="1" x14ac:dyDescent="0.35">
      <c r="A124" s="3" t="s">
        <v>123</v>
      </c>
      <c r="B124" s="3" t="s">
        <v>88</v>
      </c>
      <c r="C124" s="3" t="s">
        <v>124</v>
      </c>
      <c r="D124" s="33">
        <f>'Bureau of Stat KBLI'!S23*$E$1</f>
        <v>10704632300590.98</v>
      </c>
      <c r="E124" s="20">
        <f t="array" ref="E124">D124*(1+INDEX(BPCiObIC!$B$2:$AG$43,MATCH($A124,BPCiObIC!$A$2:$A$43,0),MATCH(E$4,BPCiObIC!$B$1:$AG$1,0)))</f>
        <v>11185401810603.768</v>
      </c>
      <c r="F124" s="20">
        <f t="array" ref="F124">E124*(1+INDEX(BPCiObIC!$B$2:$AG$43,MATCH($A124,BPCiObIC!$A$2:$A$43,0),MATCH(F$4,BPCiObIC!$B$1:$AG$1,0)))</f>
        <v>11666171320616.428</v>
      </c>
      <c r="G124" s="20">
        <f t="array" ref="G124">F124*(1+INDEX(BPCiObIC!$B$2:$AG$43,MATCH($A124,BPCiObIC!$A$2:$A$43,0),MATCH(G$4,BPCiObIC!$B$1:$AG$1,0)))</f>
        <v>12146940830629.215</v>
      </c>
      <c r="H124" s="20">
        <f t="array" ref="H124">G124*(1+INDEX(BPCiObIC!$B$2:$AG$43,MATCH($A124,BPCiObIC!$A$2:$A$43,0),MATCH(H$4,BPCiObIC!$B$1:$AG$1,0)))</f>
        <v>12627710340641.875</v>
      </c>
      <c r="I124" s="20">
        <f t="array" ref="I124">H124*(1+INDEX(BPCiObIC!$B$2:$AG$43,MATCH($A124,BPCiObIC!$A$2:$A$43,0),MATCH(I$4,BPCiObIC!$B$1:$AG$1,0)))</f>
        <v>13108479850654.662</v>
      </c>
      <c r="J124" s="20">
        <f t="array" ref="J124">I124*(1+INDEX(BPCiObIC!$B$2:$AG$43,MATCH($A124,BPCiObIC!$A$2:$A$43,0),MATCH(J$4,BPCiObIC!$B$1:$AG$1,0)))</f>
        <v>13589249360667.322</v>
      </c>
      <c r="K124" s="20">
        <f t="array" ref="K124">J124*(1+INDEX(BPCiObIC!$B$2:$AG$43,MATCH($A124,BPCiObIC!$A$2:$A$43,0),MATCH(K$4,BPCiObIC!$B$1:$AG$1,0)))</f>
        <v>14070018870680.109</v>
      </c>
      <c r="L124" s="20">
        <f t="array" ref="L124">K124*(1+INDEX(BPCiObIC!$B$2:$AG$43,MATCH($A124,BPCiObIC!$A$2:$A$43,0),MATCH(L$4,BPCiObIC!$B$1:$AG$1,0)))</f>
        <v>14550788380692.77</v>
      </c>
      <c r="M124" s="20">
        <f t="array" ref="M124">L124*(1+INDEX(BPCiObIC!$B$2:$AG$43,MATCH($A124,BPCiObIC!$A$2:$A$43,0),MATCH(M$4,BPCiObIC!$B$1:$AG$1,0)))</f>
        <v>15031557890705.557</v>
      </c>
      <c r="N124" s="20">
        <f t="array" ref="N124">M124*(1+INDEX(BPCiObIC!$B$2:$AG$43,MATCH($A124,BPCiObIC!$A$2:$A$43,0),MATCH(N$4,BPCiObIC!$B$1:$AG$1,0)))</f>
        <v>15512327400718.344</v>
      </c>
      <c r="O124" s="20">
        <f t="array" ref="O124">N124*(1+INDEX(BPCiObIC!$B$2:$AG$43,MATCH($A124,BPCiObIC!$A$2:$A$43,0),MATCH(O$4,BPCiObIC!$B$1:$AG$1,0)))</f>
        <v>15993096910731.006</v>
      </c>
      <c r="P124" s="20">
        <f t="array" ref="P124">O124*(1+INDEX(BPCiObIC!$B$2:$AG$43,MATCH($A124,BPCiObIC!$A$2:$A$43,0),MATCH(P$4,BPCiObIC!$B$1:$AG$1,0)))</f>
        <v>16473866420743.795</v>
      </c>
      <c r="Q124" s="20">
        <f t="array" ref="Q124">P124*(1+INDEX(BPCiObIC!$B$2:$AG$43,MATCH($A124,BPCiObIC!$A$2:$A$43,0),MATCH(Q$4,BPCiObIC!$B$1:$AG$1,0)))</f>
        <v>16954635930756.455</v>
      </c>
      <c r="R124" s="20">
        <f t="array" ref="R124">Q124*(1+INDEX(BPCiObIC!$B$2:$AG$43,MATCH($A124,BPCiObIC!$A$2:$A$43,0),MATCH(R$4,BPCiObIC!$B$1:$AG$1,0)))</f>
        <v>17435405440769.242</v>
      </c>
      <c r="S124" s="20">
        <f t="array" ref="S124">R124*(1+INDEX(BPCiObIC!$B$2:$AG$43,MATCH($A124,BPCiObIC!$A$2:$A$43,0),MATCH(S$4,BPCiObIC!$B$1:$AG$1,0)))</f>
        <v>17916174950781.902</v>
      </c>
      <c r="T124" s="20">
        <f t="array" ref="T124">S124*(1+INDEX(BPCiObIC!$B$2:$AG$43,MATCH($A124,BPCiObIC!$A$2:$A$43,0),MATCH(T$4,BPCiObIC!$B$1:$AG$1,0)))</f>
        <v>18396944460794.691</v>
      </c>
      <c r="U124" s="20">
        <f t="array" ref="U124">T124*(1+INDEX(BPCiObIC!$B$2:$AG$43,MATCH($A124,BPCiObIC!$A$2:$A$43,0),MATCH(U$4,BPCiObIC!$B$1:$AG$1,0)))</f>
        <v>18877713970807.352</v>
      </c>
      <c r="V124" s="20">
        <f t="array" ref="V124">U124*(1+INDEX(BPCiObIC!$B$2:$AG$43,MATCH($A124,BPCiObIC!$A$2:$A$43,0),MATCH(V$4,BPCiObIC!$B$1:$AG$1,0)))</f>
        <v>19358483480820.137</v>
      </c>
      <c r="W124" s="20">
        <f t="array" ref="W124">V124*(1+INDEX(BPCiObIC!$B$2:$AG$43,MATCH($A124,BPCiObIC!$A$2:$A$43,0),MATCH(W$4,BPCiObIC!$B$1:$AG$1,0)))</f>
        <v>19839252990832.797</v>
      </c>
      <c r="X124" s="20">
        <f t="array" ref="X124">W124*(1+INDEX(BPCiObIC!$B$2:$AG$43,MATCH($A124,BPCiObIC!$A$2:$A$43,0),MATCH(X$4,BPCiObIC!$B$1:$AG$1,0)))</f>
        <v>20320022500845.586</v>
      </c>
      <c r="Y124" s="20">
        <f t="array" ref="Y124">X124*(1+INDEX(BPCiObIC!$B$2:$AG$43,MATCH($A124,BPCiObIC!$A$2:$A$43,0),MATCH(Y$4,BPCiObIC!$B$1:$AG$1,0)))</f>
        <v>20800792010858.246</v>
      </c>
      <c r="Z124" s="20">
        <f t="array" ref="Z124">Y124*(1+INDEX(BPCiObIC!$B$2:$AG$43,MATCH($A124,BPCiObIC!$A$2:$A$43,0),MATCH(Z$4,BPCiObIC!$B$1:$AG$1,0)))</f>
        <v>21281561520871.031</v>
      </c>
      <c r="AA124" s="20">
        <f t="array" ref="AA124">Z124*(1+INDEX(BPCiObIC!$B$2:$AG$43,MATCH($A124,BPCiObIC!$A$2:$A$43,0),MATCH(AA$4,BPCiObIC!$B$1:$AG$1,0)))</f>
        <v>21762331030883.691</v>
      </c>
      <c r="AB124" s="20">
        <f t="array" ref="AB124">AA124*(1+INDEX(BPCiObIC!$B$2:$AG$43,MATCH($A124,BPCiObIC!$A$2:$A$43,0),MATCH(AB$4,BPCiObIC!$B$1:$AG$1,0)))</f>
        <v>22243100540896.48</v>
      </c>
      <c r="AC124" s="20">
        <f t="array" ref="AC124">AB124*(1+INDEX(BPCiObIC!$B$2:$AG$43,MATCH($A124,BPCiObIC!$A$2:$A$43,0),MATCH(AC$4,BPCiObIC!$B$1:$AG$1,0)))</f>
        <v>22723870050909.141</v>
      </c>
      <c r="AD124" s="20">
        <f t="array" ref="AD124">AC124*(1+INDEX(BPCiObIC!$B$2:$AG$43,MATCH($A124,BPCiObIC!$A$2:$A$43,0),MATCH(AD$4,BPCiObIC!$B$1:$AG$1,0)))</f>
        <v>23204639560921.93</v>
      </c>
      <c r="AE124" s="20">
        <f t="array" ref="AE124">AD124*(1+INDEX(BPCiObIC!$B$2:$AG$43,MATCH($A124,BPCiObIC!$A$2:$A$43,0),MATCH(AE$4,BPCiObIC!$B$1:$AG$1,0)))</f>
        <v>23685409070934.59</v>
      </c>
      <c r="AF124" s="20">
        <f t="array" ref="AF124">AE124*(1+INDEX(BPCiObIC!$B$2:$AG$43,MATCH($A124,BPCiObIC!$A$2:$A$43,0),MATCH(AF$4,BPCiObIC!$B$1:$AG$1,0)))</f>
        <v>24166178580947.375</v>
      </c>
      <c r="AG124" s="20">
        <f t="array" ref="AG124">AF124*(1+INDEX(BPCiObIC!$B$2:$AG$43,MATCH($A124,BPCiObIC!$A$2:$A$43,0),MATCH(AG$4,BPCiObIC!$B$1:$AG$1,0)))</f>
        <v>24646948090960.16</v>
      </c>
      <c r="AH124" s="20">
        <f t="array" ref="AH124">AG124*(1+INDEX(BPCiObIC!$B$2:$AG$43,MATCH($A124,BPCiObIC!$A$2:$A$43,0),MATCH(AH$4,BPCiObIC!$B$1:$AG$1,0)))</f>
        <v>25127717600972.816</v>
      </c>
    </row>
    <row r="125" spans="1:34" ht="15.75" customHeight="1" x14ac:dyDescent="0.35">
      <c r="A125" s="3" t="s">
        <v>125</v>
      </c>
      <c r="B125" s="3" t="s">
        <v>88</v>
      </c>
      <c r="C125" s="3" t="s">
        <v>126</v>
      </c>
      <c r="D125" s="33">
        <f>'Bureau of Stat KBLI'!S24*$E$1</f>
        <v>940805364074.39941</v>
      </c>
      <c r="E125" s="20">
        <f t="array" ref="E125">D125*(1+INDEX(BPCiObIC!$B$2:$AG$43,MATCH($A125,BPCiObIC!$A$2:$A$43,0),MATCH(E$4,BPCiObIC!$B$1:$AG$1,0)))</f>
        <v>980916254837.2074</v>
      </c>
      <c r="F125" s="20">
        <f t="array" ref="F125">E125*(1+INDEX(BPCiObIC!$B$2:$AG$43,MATCH($A125,BPCiObIC!$A$2:$A$43,0),MATCH(F$4,BPCiObIC!$B$1:$AG$1,0)))</f>
        <v>1021027145600.0282</v>
      </c>
      <c r="G125" s="20">
        <f t="array" ref="G125">F125*(1+INDEX(BPCiObIC!$B$2:$AG$43,MATCH($A125,BPCiObIC!$A$2:$A$43,0),MATCH(G$4,BPCiObIC!$B$1:$AG$1,0)))</f>
        <v>1061138036362.8361</v>
      </c>
      <c r="H125" s="20">
        <f t="array" ref="H125">G125*(1+INDEX(BPCiObIC!$B$2:$AG$43,MATCH($A125,BPCiObIC!$A$2:$A$43,0),MATCH(H$4,BPCiObIC!$B$1:$AG$1,0)))</f>
        <v>1101248927125.644</v>
      </c>
      <c r="I125" s="20">
        <f t="array" ref="I125">H125*(1+INDEX(BPCiObIC!$B$2:$AG$43,MATCH($A125,BPCiObIC!$A$2:$A$43,0),MATCH(I$4,BPCiObIC!$B$1:$AG$1,0)))</f>
        <v>1141359817888.4519</v>
      </c>
      <c r="J125" s="20">
        <f t="array" ref="J125">I125*(1+INDEX(BPCiObIC!$B$2:$AG$43,MATCH($A125,BPCiObIC!$A$2:$A$43,0),MATCH(J$4,BPCiObIC!$B$1:$AG$1,0)))</f>
        <v>1181470708651.2598</v>
      </c>
      <c r="K125" s="20">
        <f t="array" ref="K125">J125*(1+INDEX(BPCiObIC!$B$2:$AG$43,MATCH($A125,BPCiObIC!$A$2:$A$43,0),MATCH(K$4,BPCiObIC!$B$1:$AG$1,0)))</f>
        <v>1221581599414.0676</v>
      </c>
      <c r="L125" s="20">
        <f t="array" ref="L125">K125*(1+INDEX(BPCiObIC!$B$2:$AG$43,MATCH($A125,BPCiObIC!$A$2:$A$43,0),MATCH(L$4,BPCiObIC!$B$1:$AG$1,0)))</f>
        <v>1261692490176.8887</v>
      </c>
      <c r="M125" s="20">
        <f t="array" ref="M125">L125*(1+INDEX(BPCiObIC!$B$2:$AG$43,MATCH($A125,BPCiObIC!$A$2:$A$43,0),MATCH(M$4,BPCiObIC!$B$1:$AG$1,0)))</f>
        <v>1301803380939.6965</v>
      </c>
      <c r="N125" s="20">
        <f t="array" ref="N125">M125*(1+INDEX(BPCiObIC!$B$2:$AG$43,MATCH($A125,BPCiObIC!$A$2:$A$43,0),MATCH(N$4,BPCiObIC!$B$1:$AG$1,0)))</f>
        <v>1341914271702.5044</v>
      </c>
      <c r="O125" s="20">
        <f t="array" ref="O125">N125*(1+INDEX(BPCiObIC!$B$2:$AG$43,MATCH($A125,BPCiObIC!$A$2:$A$43,0),MATCH(O$4,BPCiObIC!$B$1:$AG$1,0)))</f>
        <v>1382025162465.3123</v>
      </c>
      <c r="P125" s="20">
        <f t="array" ref="P125">O125*(1+INDEX(BPCiObIC!$B$2:$AG$43,MATCH($A125,BPCiObIC!$A$2:$A$43,0),MATCH(P$4,BPCiObIC!$B$1:$AG$1,0)))</f>
        <v>1422136053228.1204</v>
      </c>
      <c r="Q125" s="20">
        <f t="array" ref="Q125">P125*(1+INDEX(BPCiObIC!$B$2:$AG$43,MATCH($A125,BPCiObIC!$A$2:$A$43,0),MATCH(Q$4,BPCiObIC!$B$1:$AG$1,0)))</f>
        <v>1462246943990.9285</v>
      </c>
      <c r="R125" s="20">
        <f t="array" ref="R125">Q125*(1+INDEX(BPCiObIC!$B$2:$AG$43,MATCH($A125,BPCiObIC!$A$2:$A$43,0),MATCH(R$4,BPCiObIC!$B$1:$AG$1,0)))</f>
        <v>1502357834753.7493</v>
      </c>
      <c r="S125" s="20">
        <f t="array" ref="S125">R125*(1+INDEX(BPCiObIC!$B$2:$AG$43,MATCH($A125,BPCiObIC!$A$2:$A$43,0),MATCH(S$4,BPCiObIC!$B$1:$AG$1,0)))</f>
        <v>1542468725516.5571</v>
      </c>
      <c r="T125" s="20">
        <f t="array" ref="T125">S125*(1+INDEX(BPCiObIC!$B$2:$AG$43,MATCH($A125,BPCiObIC!$A$2:$A$43,0),MATCH(T$4,BPCiObIC!$B$1:$AG$1,0)))</f>
        <v>1582579616279.365</v>
      </c>
      <c r="U125" s="20">
        <f t="array" ref="U125">T125*(1+INDEX(BPCiObIC!$B$2:$AG$43,MATCH($A125,BPCiObIC!$A$2:$A$43,0),MATCH(U$4,BPCiObIC!$B$1:$AG$1,0)))</f>
        <v>1622690507042.1729</v>
      </c>
      <c r="V125" s="20">
        <f t="array" ref="V125">U125*(1+INDEX(BPCiObIC!$B$2:$AG$43,MATCH($A125,BPCiObIC!$A$2:$A$43,0),MATCH(V$4,BPCiObIC!$B$1:$AG$1,0)))</f>
        <v>1662801397804.9807</v>
      </c>
      <c r="W125" s="20">
        <f t="array" ref="W125">V125*(1+INDEX(BPCiObIC!$B$2:$AG$43,MATCH($A125,BPCiObIC!$A$2:$A$43,0),MATCH(W$4,BPCiObIC!$B$1:$AG$1,0)))</f>
        <v>1702912288567.7886</v>
      </c>
      <c r="X125" s="20">
        <f t="array" ref="X125">W125*(1+INDEX(BPCiObIC!$B$2:$AG$43,MATCH($A125,BPCiObIC!$A$2:$A$43,0),MATCH(X$4,BPCiObIC!$B$1:$AG$1,0)))</f>
        <v>1743023179330.6094</v>
      </c>
      <c r="Y125" s="20">
        <f t="array" ref="Y125">X125*(1+INDEX(BPCiObIC!$B$2:$AG$43,MATCH($A125,BPCiObIC!$A$2:$A$43,0),MATCH(Y$4,BPCiObIC!$B$1:$AG$1,0)))</f>
        <v>1783134070093.4172</v>
      </c>
      <c r="Z125" s="20">
        <f t="array" ref="Z125">Y125*(1+INDEX(BPCiObIC!$B$2:$AG$43,MATCH($A125,BPCiObIC!$A$2:$A$43,0),MATCH(Z$4,BPCiObIC!$B$1:$AG$1,0)))</f>
        <v>1823244960856.2251</v>
      </c>
      <c r="AA125" s="20">
        <f t="array" ref="AA125">Z125*(1+INDEX(BPCiObIC!$B$2:$AG$43,MATCH($A125,BPCiObIC!$A$2:$A$43,0),MATCH(AA$4,BPCiObIC!$B$1:$AG$1,0)))</f>
        <v>1863355851619.0332</v>
      </c>
      <c r="AB125" s="20">
        <f t="array" ref="AB125">AA125*(1+INDEX(BPCiObIC!$B$2:$AG$43,MATCH($A125,BPCiObIC!$A$2:$A$43,0),MATCH(AB$4,BPCiObIC!$B$1:$AG$1,0)))</f>
        <v>1903466742381.8413</v>
      </c>
      <c r="AC125" s="20">
        <f t="array" ref="AC125">AB125*(1+INDEX(BPCiObIC!$B$2:$AG$43,MATCH($A125,BPCiObIC!$A$2:$A$43,0),MATCH(AC$4,BPCiObIC!$B$1:$AG$1,0)))</f>
        <v>1943577633144.6494</v>
      </c>
      <c r="AD125" s="20">
        <f t="array" ref="AD125">AC125*(1+INDEX(BPCiObIC!$B$2:$AG$43,MATCH($A125,BPCiObIC!$A$2:$A$43,0),MATCH(AD$4,BPCiObIC!$B$1:$AG$1,0)))</f>
        <v>1983688523907.4702</v>
      </c>
      <c r="AE125" s="20">
        <f t="array" ref="AE125">AD125*(1+INDEX(BPCiObIC!$B$2:$AG$43,MATCH($A125,BPCiObIC!$A$2:$A$43,0),MATCH(AE$4,BPCiObIC!$B$1:$AG$1,0)))</f>
        <v>2023799414670.2783</v>
      </c>
      <c r="AF125" s="20">
        <f t="array" ref="AF125">AE125*(1+INDEX(BPCiObIC!$B$2:$AG$43,MATCH($A125,BPCiObIC!$A$2:$A$43,0),MATCH(AF$4,BPCiObIC!$B$1:$AG$1,0)))</f>
        <v>2063910305433.0862</v>
      </c>
      <c r="AG125" s="20">
        <f t="array" ref="AG125">AF125*(1+INDEX(BPCiObIC!$B$2:$AG$43,MATCH($A125,BPCiObIC!$A$2:$A$43,0),MATCH(AG$4,BPCiObIC!$B$1:$AG$1,0)))</f>
        <v>2104021196195.8943</v>
      </c>
      <c r="AH125" s="20">
        <f t="array" ref="AH125">AG125*(1+INDEX(BPCiObIC!$B$2:$AG$43,MATCH($A125,BPCiObIC!$A$2:$A$43,0),MATCH(AH$4,BPCiObIC!$B$1:$AG$1,0)))</f>
        <v>2144132086958.7021</v>
      </c>
    </row>
    <row r="126" spans="1:34" ht="15.75" customHeight="1" x14ac:dyDescent="0.35">
      <c r="A126" s="3" t="s">
        <v>127</v>
      </c>
      <c r="B126" s="3" t="s">
        <v>88</v>
      </c>
      <c r="C126" s="3" t="s">
        <v>128</v>
      </c>
      <c r="D126" s="33">
        <f>SUM('Bureau of Stat KBLI'!S25:S26)*$E$1</f>
        <v>519482474009.57813</v>
      </c>
      <c r="E126" s="20">
        <f t="array" ref="E126">D126*(1+INDEX(BPCiObIC!$B$2:$AG$43,MATCH($A126,BPCiObIC!$A$2:$A$43,0),MATCH(E$4,BPCiObIC!$B$1:$AG$1,0)))</f>
        <v>543185666741.41492</v>
      </c>
      <c r="F126" s="20">
        <f t="array" ref="F126">E126*(1+INDEX(BPCiObIC!$B$2:$AG$43,MATCH($A126,BPCiObIC!$A$2:$A$43,0),MATCH(F$4,BPCiObIC!$B$1:$AG$1,0)))</f>
        <v>566888859473.26013</v>
      </c>
      <c r="G126" s="20">
        <f t="array" ref="G126">F126*(1+INDEX(BPCiObIC!$B$2:$AG$43,MATCH($A126,BPCiObIC!$A$2:$A$43,0),MATCH(G$4,BPCiObIC!$B$1:$AG$1,0)))</f>
        <v>590592052205.0968</v>
      </c>
      <c r="H126" s="20">
        <f t="array" ref="H126">G126*(1+INDEX(BPCiObIC!$B$2:$AG$43,MATCH($A126,BPCiObIC!$A$2:$A$43,0),MATCH(H$4,BPCiObIC!$B$1:$AG$1,0)))</f>
        <v>614295244936.93347</v>
      </c>
      <c r="I126" s="20">
        <f t="array" ref="I126">H126*(1+INDEX(BPCiObIC!$B$2:$AG$43,MATCH($A126,BPCiObIC!$A$2:$A$43,0),MATCH(I$4,BPCiObIC!$B$1:$AG$1,0)))</f>
        <v>637998437668.77869</v>
      </c>
      <c r="J126" s="20">
        <f t="array" ref="J126">I126*(1+INDEX(BPCiObIC!$B$2:$AG$43,MATCH($A126,BPCiObIC!$A$2:$A$43,0),MATCH(J$4,BPCiObIC!$B$1:$AG$1,0)))</f>
        <v>661701630400.61548</v>
      </c>
      <c r="K126" s="20">
        <f t="array" ref="K126">J126*(1+INDEX(BPCiObIC!$B$2:$AG$43,MATCH($A126,BPCiObIC!$A$2:$A$43,0),MATCH(K$4,BPCiObIC!$B$1:$AG$1,0)))</f>
        <v>685404823132.46069</v>
      </c>
      <c r="L126" s="20">
        <f t="array" ref="L126">K126*(1+INDEX(BPCiObIC!$B$2:$AG$43,MATCH($A126,BPCiObIC!$A$2:$A$43,0),MATCH(L$4,BPCiObIC!$B$1:$AG$1,0)))</f>
        <v>709108015864.29749</v>
      </c>
      <c r="M126" s="20">
        <f t="array" ref="M126">L126*(1+INDEX(BPCiObIC!$B$2:$AG$43,MATCH($A126,BPCiObIC!$A$2:$A$43,0),MATCH(M$4,BPCiObIC!$B$1:$AG$1,0)))</f>
        <v>732811208596.13416</v>
      </c>
      <c r="N126" s="20">
        <f t="array" ref="N126">M126*(1+INDEX(BPCiObIC!$B$2:$AG$43,MATCH($A126,BPCiObIC!$A$2:$A$43,0),MATCH(N$4,BPCiObIC!$B$1:$AG$1,0)))</f>
        <v>756514401327.97937</v>
      </c>
      <c r="O126" s="20">
        <f t="array" ref="O126">N126*(1+INDEX(BPCiObIC!$B$2:$AG$43,MATCH($A126,BPCiObIC!$A$2:$A$43,0),MATCH(O$4,BPCiObIC!$B$1:$AG$1,0)))</f>
        <v>780217594059.81616</v>
      </c>
      <c r="P126" s="20">
        <f t="array" ref="P126">O126*(1+INDEX(BPCiObIC!$B$2:$AG$43,MATCH($A126,BPCiObIC!$A$2:$A$43,0),MATCH(P$4,BPCiObIC!$B$1:$AG$1,0)))</f>
        <v>803920786791.65295</v>
      </c>
      <c r="Q126" s="20">
        <f t="array" ref="Q126">P126*(1+INDEX(BPCiObIC!$B$2:$AG$43,MATCH($A126,BPCiObIC!$A$2:$A$43,0),MATCH(Q$4,BPCiObIC!$B$1:$AG$1,0)))</f>
        <v>827623979523.49817</v>
      </c>
      <c r="R126" s="20">
        <f t="array" ref="R126">Q126*(1+INDEX(BPCiObIC!$B$2:$AG$43,MATCH($A126,BPCiObIC!$A$2:$A$43,0),MATCH(R$4,BPCiObIC!$B$1:$AG$1,0)))</f>
        <v>851327172255.33496</v>
      </c>
      <c r="S126" s="20">
        <f t="array" ref="S126">R126*(1+INDEX(BPCiObIC!$B$2:$AG$43,MATCH($A126,BPCiObIC!$A$2:$A$43,0),MATCH(S$4,BPCiObIC!$B$1:$AG$1,0)))</f>
        <v>875030364987.17163</v>
      </c>
      <c r="T126" s="20">
        <f t="array" ref="T126">S126*(1+INDEX(BPCiObIC!$B$2:$AG$43,MATCH($A126,BPCiObIC!$A$2:$A$43,0),MATCH(T$4,BPCiObIC!$B$1:$AG$1,0)))</f>
        <v>898733557719.01672</v>
      </c>
      <c r="U126" s="20">
        <f t="array" ref="U126">T126*(1+INDEX(BPCiObIC!$B$2:$AG$43,MATCH($A126,BPCiObIC!$A$2:$A$43,0),MATCH(U$4,BPCiObIC!$B$1:$AG$1,0)))</f>
        <v>922436750450.85352</v>
      </c>
      <c r="V126" s="20">
        <f t="array" ref="V126">U126*(1+INDEX(BPCiObIC!$B$2:$AG$43,MATCH($A126,BPCiObIC!$A$2:$A$43,0),MATCH(V$4,BPCiObIC!$B$1:$AG$1,0)))</f>
        <v>946139943182.69019</v>
      </c>
      <c r="W126" s="20">
        <f t="array" ref="W126">V126*(1+INDEX(BPCiObIC!$B$2:$AG$43,MATCH($A126,BPCiObIC!$A$2:$A$43,0),MATCH(W$4,BPCiObIC!$B$1:$AG$1,0)))</f>
        <v>969843135914.53528</v>
      </c>
      <c r="X126" s="20">
        <f t="array" ref="X126">W126*(1+INDEX(BPCiObIC!$B$2:$AG$43,MATCH($A126,BPCiObIC!$A$2:$A$43,0),MATCH(X$4,BPCiObIC!$B$1:$AG$1,0)))</f>
        <v>993546328646.37207</v>
      </c>
      <c r="Y126" s="20">
        <f t="array" ref="Y126">X126*(1+INDEX(BPCiObIC!$B$2:$AG$43,MATCH($A126,BPCiObIC!$A$2:$A$43,0),MATCH(Y$4,BPCiObIC!$B$1:$AG$1,0)))</f>
        <v>1017249521378.2174</v>
      </c>
      <c r="Z126" s="20">
        <f t="array" ref="Z126">Y126*(1+INDEX(BPCiObIC!$B$2:$AG$43,MATCH($A126,BPCiObIC!$A$2:$A$43,0),MATCH(Z$4,BPCiObIC!$B$1:$AG$1,0)))</f>
        <v>1040952714110.0542</v>
      </c>
      <c r="AA126" s="20">
        <f t="array" ref="AA126">Z126*(1+INDEX(BPCiObIC!$B$2:$AG$43,MATCH($A126,BPCiObIC!$A$2:$A$43,0),MATCH(AA$4,BPCiObIC!$B$1:$AG$1,0)))</f>
        <v>1064655906841.891</v>
      </c>
      <c r="AB126" s="20">
        <f t="array" ref="AB126">AA126*(1+INDEX(BPCiObIC!$B$2:$AG$43,MATCH($A126,BPCiObIC!$A$2:$A$43,0),MATCH(AB$4,BPCiObIC!$B$1:$AG$1,0)))</f>
        <v>1088359099573.7361</v>
      </c>
      <c r="AC126" s="20">
        <f t="array" ref="AC126">AB126*(1+INDEX(BPCiObIC!$B$2:$AG$43,MATCH($A126,BPCiObIC!$A$2:$A$43,0),MATCH(AC$4,BPCiObIC!$B$1:$AG$1,0)))</f>
        <v>1112062292305.5728</v>
      </c>
      <c r="AD126" s="20">
        <f t="array" ref="AD126">AC126*(1+INDEX(BPCiObIC!$B$2:$AG$43,MATCH($A126,BPCiObIC!$A$2:$A$43,0),MATCH(AD$4,BPCiObIC!$B$1:$AG$1,0)))</f>
        <v>1135765485037.4094</v>
      </c>
      <c r="AE126" s="20">
        <f t="array" ref="AE126">AD126*(1+INDEX(BPCiObIC!$B$2:$AG$43,MATCH($A126,BPCiObIC!$A$2:$A$43,0),MATCH(AE$4,BPCiObIC!$B$1:$AG$1,0)))</f>
        <v>1159468677769.2546</v>
      </c>
      <c r="AF126" s="20">
        <f t="array" ref="AF126">AE126*(1+INDEX(BPCiObIC!$B$2:$AG$43,MATCH($A126,BPCiObIC!$A$2:$A$43,0),MATCH(AF$4,BPCiObIC!$B$1:$AG$1,0)))</f>
        <v>1183171870501.0916</v>
      </c>
      <c r="AG126" s="20">
        <f t="array" ref="AG126">AF126*(1+INDEX(BPCiObIC!$B$2:$AG$43,MATCH($A126,BPCiObIC!$A$2:$A$43,0),MATCH(AG$4,BPCiObIC!$B$1:$AG$1,0)))</f>
        <v>1206875063232.9282</v>
      </c>
      <c r="AH126" s="20">
        <f t="array" ref="AH126">AG126*(1+INDEX(BPCiObIC!$B$2:$AG$43,MATCH($A126,BPCiObIC!$A$2:$A$43,0),MATCH(AH$4,BPCiObIC!$B$1:$AG$1,0)))</f>
        <v>1230578255964.7734</v>
      </c>
    </row>
    <row r="127" spans="1:34" ht="15.75" customHeight="1" x14ac:dyDescent="0.35">
      <c r="A127" s="3" t="s">
        <v>129</v>
      </c>
      <c r="B127" s="3" t="s">
        <v>88</v>
      </c>
      <c r="C127" s="3" t="s">
        <v>81</v>
      </c>
      <c r="D127" s="33">
        <f>SUM(SUMIFS('BIFUBC Output_energy'!G:G,'BIFUBC Output_energy'!A:A,B127,'BIFUBC Output_energy'!B:B,C127),SUMIFS('BIFUBC Output_nonenergy'!E:E,'BIFUBC Output_nonenergy'!A:A,B127,'BIFUBC Output_nonenergy'!B:B,C127))</f>
        <v>0</v>
      </c>
      <c r="E127" s="20">
        <f t="array" ref="E127">D127*(1+INDEX(BPCiObIC!$B$2:$AG$43,MATCH($A127,BPCiObIC!$A$2:$A$43,0),MATCH(E$4,BPCiObIC!$B$1:$AG$1,0)))</f>
        <v>0</v>
      </c>
      <c r="F127" s="20">
        <f t="array" ref="F127">E127*(1+INDEX(BPCiObIC!$B$2:$AG$43,MATCH($A127,BPCiObIC!$A$2:$A$43,0),MATCH(F$4,BPCiObIC!$B$1:$AG$1,0)))</f>
        <v>0</v>
      </c>
      <c r="G127" s="20">
        <f t="array" ref="G127">F127*(1+INDEX(BPCiObIC!$B$2:$AG$43,MATCH($A127,BPCiObIC!$A$2:$A$43,0),MATCH(G$4,BPCiObIC!$B$1:$AG$1,0)))</f>
        <v>0</v>
      </c>
      <c r="H127" s="20">
        <f t="array" ref="H127">G127*(1+INDEX(BPCiObIC!$B$2:$AG$43,MATCH($A127,BPCiObIC!$A$2:$A$43,0),MATCH(H$4,BPCiObIC!$B$1:$AG$1,0)))</f>
        <v>0</v>
      </c>
      <c r="I127" s="20">
        <f t="array" ref="I127">H127*(1+INDEX(BPCiObIC!$B$2:$AG$43,MATCH($A127,BPCiObIC!$A$2:$A$43,0),MATCH(I$4,BPCiObIC!$B$1:$AG$1,0)))</f>
        <v>0</v>
      </c>
      <c r="J127" s="20">
        <f t="array" ref="J127">I127*(1+INDEX(BPCiObIC!$B$2:$AG$43,MATCH($A127,BPCiObIC!$A$2:$A$43,0),MATCH(J$4,BPCiObIC!$B$1:$AG$1,0)))</f>
        <v>0</v>
      </c>
      <c r="K127" s="20">
        <f t="array" ref="K127">J127*(1+INDEX(BPCiObIC!$B$2:$AG$43,MATCH($A127,BPCiObIC!$A$2:$A$43,0),MATCH(K$4,BPCiObIC!$B$1:$AG$1,0)))</f>
        <v>0</v>
      </c>
      <c r="L127" s="20">
        <f t="array" ref="L127">K127*(1+INDEX(BPCiObIC!$B$2:$AG$43,MATCH($A127,BPCiObIC!$A$2:$A$43,0),MATCH(L$4,BPCiObIC!$B$1:$AG$1,0)))</f>
        <v>0</v>
      </c>
      <c r="M127" s="20">
        <f t="array" ref="M127">L127*(1+INDEX(BPCiObIC!$B$2:$AG$43,MATCH($A127,BPCiObIC!$A$2:$A$43,0),MATCH(M$4,BPCiObIC!$B$1:$AG$1,0)))</f>
        <v>0</v>
      </c>
      <c r="N127" s="20">
        <f t="array" ref="N127">M127*(1+INDEX(BPCiObIC!$B$2:$AG$43,MATCH($A127,BPCiObIC!$A$2:$A$43,0),MATCH(N$4,BPCiObIC!$B$1:$AG$1,0)))</f>
        <v>0</v>
      </c>
      <c r="O127" s="20">
        <f t="array" ref="O127">N127*(1+INDEX(BPCiObIC!$B$2:$AG$43,MATCH($A127,BPCiObIC!$A$2:$A$43,0),MATCH(O$4,BPCiObIC!$B$1:$AG$1,0)))</f>
        <v>0</v>
      </c>
      <c r="P127" s="20">
        <f t="array" ref="P127">O127*(1+INDEX(BPCiObIC!$B$2:$AG$43,MATCH($A127,BPCiObIC!$A$2:$A$43,0),MATCH(P$4,BPCiObIC!$B$1:$AG$1,0)))</f>
        <v>0</v>
      </c>
      <c r="Q127" s="20">
        <f t="array" ref="Q127">P127*(1+INDEX(BPCiObIC!$B$2:$AG$43,MATCH($A127,BPCiObIC!$A$2:$A$43,0),MATCH(Q$4,BPCiObIC!$B$1:$AG$1,0)))</f>
        <v>0</v>
      </c>
      <c r="R127" s="20">
        <f t="array" ref="R127">Q127*(1+INDEX(BPCiObIC!$B$2:$AG$43,MATCH($A127,BPCiObIC!$A$2:$A$43,0),MATCH(R$4,BPCiObIC!$B$1:$AG$1,0)))</f>
        <v>0</v>
      </c>
      <c r="S127" s="20">
        <f t="array" ref="S127">R127*(1+INDEX(BPCiObIC!$B$2:$AG$43,MATCH($A127,BPCiObIC!$A$2:$A$43,0),MATCH(S$4,BPCiObIC!$B$1:$AG$1,0)))</f>
        <v>0</v>
      </c>
      <c r="T127" s="20">
        <f t="array" ref="T127">S127*(1+INDEX(BPCiObIC!$B$2:$AG$43,MATCH($A127,BPCiObIC!$A$2:$A$43,0),MATCH(T$4,BPCiObIC!$B$1:$AG$1,0)))</f>
        <v>0</v>
      </c>
      <c r="U127" s="20">
        <f t="array" ref="U127">T127*(1+INDEX(BPCiObIC!$B$2:$AG$43,MATCH($A127,BPCiObIC!$A$2:$A$43,0),MATCH(U$4,BPCiObIC!$B$1:$AG$1,0)))</f>
        <v>0</v>
      </c>
      <c r="V127" s="20">
        <f t="array" ref="V127">U127*(1+INDEX(BPCiObIC!$B$2:$AG$43,MATCH($A127,BPCiObIC!$A$2:$A$43,0),MATCH(V$4,BPCiObIC!$B$1:$AG$1,0)))</f>
        <v>0</v>
      </c>
      <c r="W127" s="20">
        <f t="array" ref="W127">V127*(1+INDEX(BPCiObIC!$B$2:$AG$43,MATCH($A127,BPCiObIC!$A$2:$A$43,0),MATCH(W$4,BPCiObIC!$B$1:$AG$1,0)))</f>
        <v>0</v>
      </c>
      <c r="X127" s="20">
        <f t="array" ref="X127">W127*(1+INDEX(BPCiObIC!$B$2:$AG$43,MATCH($A127,BPCiObIC!$A$2:$A$43,0),MATCH(X$4,BPCiObIC!$B$1:$AG$1,0)))</f>
        <v>0</v>
      </c>
      <c r="Y127" s="20">
        <f t="array" ref="Y127">X127*(1+INDEX(BPCiObIC!$B$2:$AG$43,MATCH($A127,BPCiObIC!$A$2:$A$43,0),MATCH(Y$4,BPCiObIC!$B$1:$AG$1,0)))</f>
        <v>0</v>
      </c>
      <c r="Z127" s="20">
        <f t="array" ref="Z127">Y127*(1+INDEX(BPCiObIC!$B$2:$AG$43,MATCH($A127,BPCiObIC!$A$2:$A$43,0),MATCH(Z$4,BPCiObIC!$B$1:$AG$1,0)))</f>
        <v>0</v>
      </c>
      <c r="AA127" s="20">
        <f t="array" ref="AA127">Z127*(1+INDEX(BPCiObIC!$B$2:$AG$43,MATCH($A127,BPCiObIC!$A$2:$A$43,0),MATCH(AA$4,BPCiObIC!$B$1:$AG$1,0)))</f>
        <v>0</v>
      </c>
      <c r="AB127" s="20">
        <f t="array" ref="AB127">AA127*(1+INDEX(BPCiObIC!$B$2:$AG$43,MATCH($A127,BPCiObIC!$A$2:$A$43,0),MATCH(AB$4,BPCiObIC!$B$1:$AG$1,0)))</f>
        <v>0</v>
      </c>
      <c r="AC127" s="20">
        <f t="array" ref="AC127">AB127*(1+INDEX(BPCiObIC!$B$2:$AG$43,MATCH($A127,BPCiObIC!$A$2:$A$43,0),MATCH(AC$4,BPCiObIC!$B$1:$AG$1,0)))</f>
        <v>0</v>
      </c>
      <c r="AD127" s="20">
        <f t="array" ref="AD127">AC127*(1+INDEX(BPCiObIC!$B$2:$AG$43,MATCH($A127,BPCiObIC!$A$2:$A$43,0),MATCH(AD$4,BPCiObIC!$B$1:$AG$1,0)))</f>
        <v>0</v>
      </c>
      <c r="AE127" s="20">
        <f t="array" ref="AE127">AD127*(1+INDEX(BPCiObIC!$B$2:$AG$43,MATCH($A127,BPCiObIC!$A$2:$A$43,0),MATCH(AE$4,BPCiObIC!$B$1:$AG$1,0)))</f>
        <v>0</v>
      </c>
      <c r="AF127" s="20">
        <f t="array" ref="AF127">AE127*(1+INDEX(BPCiObIC!$B$2:$AG$43,MATCH($A127,BPCiObIC!$A$2:$A$43,0),MATCH(AF$4,BPCiObIC!$B$1:$AG$1,0)))</f>
        <v>0</v>
      </c>
      <c r="AG127" s="20">
        <f t="array" ref="AG127">AF127*(1+INDEX(BPCiObIC!$B$2:$AG$43,MATCH($A127,BPCiObIC!$A$2:$A$43,0),MATCH(AG$4,BPCiObIC!$B$1:$AG$1,0)))</f>
        <v>0</v>
      </c>
      <c r="AH127" s="20">
        <f t="array" ref="AH127">AG127*(1+INDEX(BPCiObIC!$B$2:$AG$43,MATCH($A127,BPCiObIC!$A$2:$A$43,0),MATCH(AH$4,BPCiObIC!$B$1:$AG$1,0)))</f>
        <v>0</v>
      </c>
    </row>
    <row r="128" spans="1:34" ht="15.75" customHeight="1" x14ac:dyDescent="0.35">
      <c r="A128" s="3" t="s">
        <v>130</v>
      </c>
      <c r="B128" s="3" t="s">
        <v>88</v>
      </c>
      <c r="C128" s="3" t="s">
        <v>131</v>
      </c>
      <c r="D128" s="33">
        <f>'China BIFUbC'!C125*('Population comparison'!$B$2/'Population comparison'!$B$3)</f>
        <v>299600993008.27075</v>
      </c>
      <c r="E128" s="20">
        <f t="array" ref="E128">D128*(1+INDEX(BPCiObIC!$B$2:$AG$43,MATCH($A128,BPCiObIC!$A$2:$A$43,0),MATCH(E$4,BPCiObIC!$B$1:$AG$1,0)))</f>
        <v>312805623200.61639</v>
      </c>
      <c r="F128" s="20">
        <f t="array" ref="F128">E128*(1+INDEX(BPCiObIC!$B$2:$AG$43,MATCH($A128,BPCiObIC!$A$2:$A$43,0),MATCH(F$4,BPCiObIC!$B$1:$AG$1,0)))</f>
        <v>326010253392.9671</v>
      </c>
      <c r="G128" s="20">
        <f t="array" ref="G128">F128*(1+INDEX(BPCiObIC!$B$2:$AG$43,MATCH($A128,BPCiObIC!$A$2:$A$43,0),MATCH(G$4,BPCiObIC!$B$1:$AG$1,0)))</f>
        <v>339214883585.31781</v>
      </c>
      <c r="H128" s="20">
        <f t="array" ref="H128">G128*(1+INDEX(BPCiObIC!$B$2:$AG$43,MATCH($A128,BPCiObIC!$A$2:$A$43,0),MATCH(H$4,BPCiObIC!$B$1:$AG$1,0)))</f>
        <v>352419513777.66345</v>
      </c>
      <c r="I128" s="20">
        <f t="array" ref="I128">H128*(1+INDEX(BPCiObIC!$B$2:$AG$43,MATCH($A128,BPCiObIC!$A$2:$A$43,0),MATCH(I$4,BPCiObIC!$B$1:$AG$1,0)))</f>
        <v>365624143970.01416</v>
      </c>
      <c r="J128" s="20">
        <f t="array" ref="J128">I128*(1+INDEX(BPCiObIC!$B$2:$AG$43,MATCH($A128,BPCiObIC!$A$2:$A$43,0),MATCH(J$4,BPCiObIC!$B$1:$AG$1,0)))</f>
        <v>378828774162.36487</v>
      </c>
      <c r="K128" s="20">
        <f t="array" ref="K128">J128*(1+INDEX(BPCiObIC!$B$2:$AG$43,MATCH($A128,BPCiObIC!$A$2:$A$43,0),MATCH(K$4,BPCiObIC!$B$1:$AG$1,0)))</f>
        <v>392033404354.71558</v>
      </c>
      <c r="L128" s="20">
        <f t="array" ref="L128">K128*(1+INDEX(BPCiObIC!$B$2:$AG$43,MATCH($A128,BPCiObIC!$A$2:$A$43,0),MATCH(L$4,BPCiObIC!$B$1:$AG$1,0)))</f>
        <v>405238034547.06122</v>
      </c>
      <c r="M128" s="20">
        <f t="array" ref="M128">L128*(1+INDEX(BPCiObIC!$B$2:$AG$43,MATCH($A128,BPCiObIC!$A$2:$A$43,0),MATCH(M$4,BPCiObIC!$B$1:$AG$1,0)))</f>
        <v>418442664739.41193</v>
      </c>
      <c r="N128" s="20">
        <f t="array" ref="N128">M128*(1+INDEX(BPCiObIC!$B$2:$AG$43,MATCH($A128,BPCiObIC!$A$2:$A$43,0),MATCH(N$4,BPCiObIC!$B$1:$AG$1,0)))</f>
        <v>431647294931.76257</v>
      </c>
      <c r="O128" s="20">
        <f t="array" ref="O128">N128*(1+INDEX(BPCiObIC!$B$2:$AG$43,MATCH($A128,BPCiObIC!$A$2:$A$43,0),MATCH(O$4,BPCiObIC!$B$1:$AG$1,0)))</f>
        <v>444851925124.11328</v>
      </c>
      <c r="P128" s="20">
        <f t="array" ref="P128">O128*(1+INDEX(BPCiObIC!$B$2:$AG$43,MATCH($A128,BPCiObIC!$A$2:$A$43,0),MATCH(P$4,BPCiObIC!$B$1:$AG$1,0)))</f>
        <v>458056555316.45898</v>
      </c>
      <c r="Q128" s="20">
        <f t="array" ref="Q128">P128*(1+INDEX(BPCiObIC!$B$2:$AG$43,MATCH($A128,BPCiObIC!$A$2:$A$43,0),MATCH(Q$4,BPCiObIC!$B$1:$AG$1,0)))</f>
        <v>471261185508.80969</v>
      </c>
      <c r="R128" s="20">
        <f t="array" ref="R128">Q128*(1+INDEX(BPCiObIC!$B$2:$AG$43,MATCH($A128,BPCiObIC!$A$2:$A$43,0),MATCH(R$4,BPCiObIC!$B$1:$AG$1,0)))</f>
        <v>484465815701.16034</v>
      </c>
      <c r="S128" s="20">
        <f t="array" ref="S128">R128*(1+INDEX(BPCiObIC!$B$2:$AG$43,MATCH($A128,BPCiObIC!$A$2:$A$43,0),MATCH(S$4,BPCiObIC!$B$1:$AG$1,0)))</f>
        <v>497670445893.50604</v>
      </c>
      <c r="T128" s="20">
        <f t="array" ref="T128">S128*(1+INDEX(BPCiObIC!$B$2:$AG$43,MATCH($A128,BPCiObIC!$A$2:$A$43,0),MATCH(T$4,BPCiObIC!$B$1:$AG$1,0)))</f>
        <v>510875076085.85675</v>
      </c>
      <c r="U128" s="20">
        <f t="array" ref="U128">T128*(1+INDEX(BPCiObIC!$B$2:$AG$43,MATCH($A128,BPCiObIC!$A$2:$A$43,0),MATCH(U$4,BPCiObIC!$B$1:$AG$1,0)))</f>
        <v>524079706278.2074</v>
      </c>
      <c r="V128" s="20">
        <f t="array" ref="V128">U128*(1+INDEX(BPCiObIC!$B$2:$AG$43,MATCH($A128,BPCiObIC!$A$2:$A$43,0),MATCH(V$4,BPCiObIC!$B$1:$AG$1,0)))</f>
        <v>537284336470.55811</v>
      </c>
      <c r="W128" s="20">
        <f t="array" ref="W128">V128*(1+INDEX(BPCiObIC!$B$2:$AG$43,MATCH($A128,BPCiObIC!$A$2:$A$43,0),MATCH(W$4,BPCiObIC!$B$1:$AG$1,0)))</f>
        <v>550488966662.90381</v>
      </c>
      <c r="X128" s="20">
        <f t="array" ref="X128">W128*(1+INDEX(BPCiObIC!$B$2:$AG$43,MATCH($A128,BPCiObIC!$A$2:$A$43,0),MATCH(X$4,BPCiObIC!$B$1:$AG$1,0)))</f>
        <v>563693596855.25439</v>
      </c>
      <c r="Y128" s="20">
        <f t="array" ref="Y128">X128*(1+INDEX(BPCiObIC!$B$2:$AG$43,MATCH($A128,BPCiObIC!$A$2:$A$43,0),MATCH(Y$4,BPCiObIC!$B$1:$AG$1,0)))</f>
        <v>576898227047.6051</v>
      </c>
      <c r="Z128" s="20">
        <f t="array" ref="Z128">Y128*(1+INDEX(BPCiObIC!$B$2:$AG$43,MATCH($A128,BPCiObIC!$A$2:$A$43,0),MATCH(Z$4,BPCiObIC!$B$1:$AG$1,0)))</f>
        <v>590102857239.95581</v>
      </c>
      <c r="AA128" s="20">
        <f t="array" ref="AA128">Z128*(1+INDEX(BPCiObIC!$B$2:$AG$43,MATCH($A128,BPCiObIC!$A$2:$A$43,0),MATCH(AA$4,BPCiObIC!$B$1:$AG$1,0)))</f>
        <v>603307487432.30151</v>
      </c>
      <c r="AB128" s="20">
        <f t="array" ref="AB128">AA128*(1+INDEX(BPCiObIC!$B$2:$AG$43,MATCH($A128,BPCiObIC!$A$2:$A$43,0),MATCH(AB$4,BPCiObIC!$B$1:$AG$1,0)))</f>
        <v>616512117624.6521</v>
      </c>
      <c r="AC128" s="20">
        <f t="array" ref="AC128">AB128*(1+INDEX(BPCiObIC!$B$2:$AG$43,MATCH($A128,BPCiObIC!$A$2:$A$43,0),MATCH(AC$4,BPCiObIC!$B$1:$AG$1,0)))</f>
        <v>629716747817.00281</v>
      </c>
      <c r="AD128" s="20">
        <f t="array" ref="AD128">AC128*(1+INDEX(BPCiObIC!$B$2:$AG$43,MATCH($A128,BPCiObIC!$A$2:$A$43,0),MATCH(AD$4,BPCiObIC!$B$1:$AG$1,0)))</f>
        <v>642921378009.35352</v>
      </c>
      <c r="AE128" s="20">
        <f t="array" ref="AE128">AD128*(1+INDEX(BPCiObIC!$B$2:$AG$43,MATCH($A128,BPCiObIC!$A$2:$A$43,0),MATCH(AE$4,BPCiObIC!$B$1:$AG$1,0)))</f>
        <v>656126008201.69922</v>
      </c>
      <c r="AF128" s="20">
        <f t="array" ref="AF128">AE128*(1+INDEX(BPCiObIC!$B$2:$AG$43,MATCH($A128,BPCiObIC!$A$2:$A$43,0),MATCH(AF$4,BPCiObIC!$B$1:$AG$1,0)))</f>
        <v>669330638394.04993</v>
      </c>
      <c r="AG128" s="20">
        <f t="array" ref="AG128">AF128*(1+INDEX(BPCiObIC!$B$2:$AG$43,MATCH($A128,BPCiObIC!$A$2:$A$43,0),MATCH(AG$4,BPCiObIC!$B$1:$AG$1,0)))</f>
        <v>682535268586.40051</v>
      </c>
      <c r="AH128" s="20">
        <f t="array" ref="AH128">AG128*(1+INDEX(BPCiObIC!$B$2:$AG$43,MATCH($A128,BPCiObIC!$A$2:$A$43,0),MATCH(AH$4,BPCiObIC!$B$1:$AG$1,0)))</f>
        <v>695739898778.74622</v>
      </c>
    </row>
    <row r="129" spans="1:34" ht="15.75" customHeight="1" x14ac:dyDescent="0.35">
      <c r="A129" s="28" t="s">
        <v>132</v>
      </c>
      <c r="B129" s="28" t="s">
        <v>88</v>
      </c>
      <c r="C129" s="28" t="s">
        <v>80</v>
      </c>
      <c r="D129" s="34">
        <f>SUM(SUMIFS('BIFUBC Output_energy'!G:G,'BIFUBC Output_energy'!A:A,B129,'BIFUBC Output_energy'!B:B,C129),SUMIFS('BIFUBC Output_nonenergy'!E:E,'BIFUBC Output_nonenergy'!A:A,B129,'BIFUBC Output_nonenergy'!B:B,C129))</f>
        <v>4254076928000</v>
      </c>
      <c r="E129" s="35">
        <f t="array" ref="E129">D129*(1+INDEX(BPCiObIC!$B$2:$AG$43,MATCH($A129,BPCiObIC!$A$2:$A$43,0),MATCH(E$4,BPCiObIC!$B$1:$AG$1,0)))</f>
        <v>4444119732133.7949</v>
      </c>
      <c r="F129" s="35">
        <f t="array" ref="F129">E129*(1+INDEX(BPCiObIC!$B$2:$AG$43,MATCH($A129,BPCiObIC!$A$2:$A$43,0),MATCH(F$4,BPCiObIC!$B$1:$AG$1,0)))</f>
        <v>4634162536267.5898</v>
      </c>
      <c r="G129" s="35">
        <f t="array" ref="G129">F129*(1+INDEX(BPCiObIC!$B$2:$AG$43,MATCH($A129,BPCiObIC!$A$2:$A$43,0),MATCH(G$4,BPCiObIC!$B$1:$AG$1,0)))</f>
        <v>4824205340401.4365</v>
      </c>
      <c r="H129" s="35">
        <f t="array" ref="H129">G129*(1+INDEX(BPCiObIC!$B$2:$AG$43,MATCH($A129,BPCiObIC!$A$2:$A$43,0),MATCH(H$4,BPCiObIC!$B$1:$AG$1,0)))</f>
        <v>5014248144535.2314</v>
      </c>
      <c r="I129" s="35">
        <f t="array" ref="I129">H129*(1+INDEX(BPCiObIC!$B$2:$AG$43,MATCH($A129,BPCiObIC!$A$2:$A$43,0),MATCH(I$4,BPCiObIC!$B$1:$AG$1,0)))</f>
        <v>5204290948669.0264</v>
      </c>
      <c r="J129" s="35">
        <f t="array" ref="J129">I129*(1+INDEX(BPCiObIC!$B$2:$AG$43,MATCH($A129,BPCiObIC!$A$2:$A$43,0),MATCH(J$4,BPCiObIC!$B$1:$AG$1,0)))</f>
        <v>5394333752802.8213</v>
      </c>
      <c r="K129" s="35">
        <f t="array" ref="K129">J129*(1+INDEX(BPCiObIC!$B$2:$AG$43,MATCH($A129,BPCiObIC!$A$2:$A$43,0),MATCH(K$4,BPCiObIC!$B$1:$AG$1,0)))</f>
        <v>5584376556936.6162</v>
      </c>
      <c r="L129" s="35">
        <f t="array" ref="L129">K129*(1+INDEX(BPCiObIC!$B$2:$AG$43,MATCH($A129,BPCiObIC!$A$2:$A$43,0),MATCH(L$4,BPCiObIC!$B$1:$AG$1,0)))</f>
        <v>5774419361070.4619</v>
      </c>
      <c r="M129" s="35">
        <f t="array" ref="M129">L129*(1+INDEX(BPCiObIC!$B$2:$AG$43,MATCH($A129,BPCiObIC!$A$2:$A$43,0),MATCH(M$4,BPCiObIC!$B$1:$AG$1,0)))</f>
        <v>5964462165204.2568</v>
      </c>
      <c r="N129" s="35">
        <f t="array" ref="N129">M129*(1+INDEX(BPCiObIC!$B$2:$AG$43,MATCH($A129,BPCiObIC!$A$2:$A$43,0),MATCH(N$4,BPCiObIC!$B$1:$AG$1,0)))</f>
        <v>6154504969338.0508</v>
      </c>
      <c r="O129" s="35">
        <f t="array" ref="O129">N129*(1+INDEX(BPCiObIC!$B$2:$AG$43,MATCH($A129,BPCiObIC!$A$2:$A$43,0),MATCH(O$4,BPCiObIC!$B$1:$AG$1,0)))</f>
        <v>6344547773471.8457</v>
      </c>
      <c r="P129" s="35">
        <f t="array" ref="P129">O129*(1+INDEX(BPCiObIC!$B$2:$AG$43,MATCH($A129,BPCiObIC!$A$2:$A$43,0),MATCH(P$4,BPCiObIC!$B$1:$AG$1,0)))</f>
        <v>6534590577605.6914</v>
      </c>
      <c r="Q129" s="35">
        <f t="array" ref="Q129">P129*(1+INDEX(BPCiObIC!$B$2:$AG$43,MATCH($A129,BPCiObIC!$A$2:$A$43,0),MATCH(Q$4,BPCiObIC!$B$1:$AG$1,0)))</f>
        <v>6724633381739.4854</v>
      </c>
      <c r="R129" s="35">
        <f t="array" ref="R129">Q129*(1+INDEX(BPCiObIC!$B$2:$AG$43,MATCH($A129,BPCiObIC!$A$2:$A$43,0),MATCH(R$4,BPCiObIC!$B$1:$AG$1,0)))</f>
        <v>6914676185873.2803</v>
      </c>
      <c r="S129" s="35">
        <f t="array" ref="S129">R129*(1+INDEX(BPCiObIC!$B$2:$AG$43,MATCH($A129,BPCiObIC!$A$2:$A$43,0),MATCH(S$4,BPCiObIC!$B$1:$AG$1,0)))</f>
        <v>7104718990007.0752</v>
      </c>
      <c r="T129" s="35">
        <f t="array" ref="T129">S129*(1+INDEX(BPCiObIC!$B$2:$AG$43,MATCH($A129,BPCiObIC!$A$2:$A$43,0),MATCH(T$4,BPCiObIC!$B$1:$AG$1,0)))</f>
        <v>7294761794140.8701</v>
      </c>
      <c r="U129" s="35">
        <f t="array" ref="U129">T129*(1+INDEX(BPCiObIC!$B$2:$AG$43,MATCH($A129,BPCiObIC!$A$2:$A$43,0),MATCH(U$4,BPCiObIC!$B$1:$AG$1,0)))</f>
        <v>7484804598274.7168</v>
      </c>
      <c r="V129" s="35">
        <f t="array" ref="V129">U129*(1+INDEX(BPCiObIC!$B$2:$AG$43,MATCH($A129,BPCiObIC!$A$2:$A$43,0),MATCH(V$4,BPCiObIC!$B$1:$AG$1,0)))</f>
        <v>7674847402408.5117</v>
      </c>
      <c r="W129" s="35">
        <f t="array" ref="W129">V129*(1+INDEX(BPCiObIC!$B$2:$AG$43,MATCH($A129,BPCiObIC!$A$2:$A$43,0),MATCH(W$4,BPCiObIC!$B$1:$AG$1,0)))</f>
        <v>7864890206542.3057</v>
      </c>
      <c r="X129" s="35">
        <f t="array" ref="X129">W129*(1+INDEX(BPCiObIC!$B$2:$AG$43,MATCH($A129,BPCiObIC!$A$2:$A$43,0),MATCH(X$4,BPCiObIC!$B$1:$AG$1,0)))</f>
        <v>8054933010676.0996</v>
      </c>
      <c r="Y129" s="35">
        <f t="array" ref="Y129">X129*(1+INDEX(BPCiObIC!$B$2:$AG$43,MATCH($A129,BPCiObIC!$A$2:$A$43,0),MATCH(Y$4,BPCiObIC!$B$1:$AG$1,0)))</f>
        <v>8244975814809.8945</v>
      </c>
      <c r="Z129" s="35">
        <f t="array" ref="Z129">Y129*(1+INDEX(BPCiObIC!$B$2:$AG$43,MATCH($A129,BPCiObIC!$A$2:$A$43,0),MATCH(Z$4,BPCiObIC!$B$1:$AG$1,0)))</f>
        <v>8435018618943.7402</v>
      </c>
      <c r="AA129" s="35">
        <f t="array" ref="AA129">Z129*(1+INDEX(BPCiObIC!$B$2:$AG$43,MATCH($A129,BPCiObIC!$A$2:$A$43,0),MATCH(AA$4,BPCiObIC!$B$1:$AG$1,0)))</f>
        <v>8625061423077.5352</v>
      </c>
      <c r="AB129" s="35">
        <f t="array" ref="AB129">AA129*(1+INDEX(BPCiObIC!$B$2:$AG$43,MATCH($A129,BPCiObIC!$A$2:$A$43,0),MATCH(AB$4,BPCiObIC!$B$1:$AG$1,0)))</f>
        <v>8815104227211.3301</v>
      </c>
      <c r="AC129" s="35">
        <f t="array" ref="AC129">AB129*(1+INDEX(BPCiObIC!$B$2:$AG$43,MATCH($A129,BPCiObIC!$A$2:$A$43,0),MATCH(AC$4,BPCiObIC!$B$1:$AG$1,0)))</f>
        <v>9005147031345.125</v>
      </c>
      <c r="AD129" s="35">
        <f t="array" ref="AD129">AC129*(1+INDEX(BPCiObIC!$B$2:$AG$43,MATCH($A129,BPCiObIC!$A$2:$A$43,0),MATCH(AD$4,BPCiObIC!$B$1:$AG$1,0)))</f>
        <v>9195189835478.9707</v>
      </c>
      <c r="AE129" s="35">
        <f t="array" ref="AE129">AD129*(1+INDEX(BPCiObIC!$B$2:$AG$43,MATCH($A129,BPCiObIC!$A$2:$A$43,0),MATCH(AE$4,BPCiObIC!$B$1:$AG$1,0)))</f>
        <v>9385232639612.7656</v>
      </c>
      <c r="AF129" s="35">
        <f t="array" ref="AF129">AE129*(1+INDEX(BPCiObIC!$B$2:$AG$43,MATCH($A129,BPCiObIC!$A$2:$A$43,0),MATCH(AF$4,BPCiObIC!$B$1:$AG$1,0)))</f>
        <v>9575275443746.5605</v>
      </c>
      <c r="AG129" s="35">
        <f t="array" ref="AG129">AF129*(1+INDEX(BPCiObIC!$B$2:$AG$43,MATCH($A129,BPCiObIC!$A$2:$A$43,0),MATCH(AG$4,BPCiObIC!$B$1:$AG$1,0)))</f>
        <v>9765318247880.3535</v>
      </c>
      <c r="AH129" s="35">
        <f t="array" ref="AH129">AG129*(1+INDEX(BPCiObIC!$B$2:$AG$43,MATCH($A129,BPCiObIC!$A$2:$A$43,0),MATCH(AH$4,BPCiObIC!$B$1:$AG$1,0)))</f>
        <v>9955361052014.1484</v>
      </c>
    </row>
    <row r="130" spans="1:34" ht="15.75" customHeight="1" x14ac:dyDescent="0.35">
      <c r="A130" s="27" t="s">
        <v>93</v>
      </c>
      <c r="B130" s="27" t="s">
        <v>87</v>
      </c>
      <c r="C130" s="27" t="s">
        <v>94</v>
      </c>
      <c r="D130" s="33">
        <f>SUM(SUMIFS('BIFUBC Output_energy'!G:G,'BIFUBC Output_energy'!A:A,B130,'BIFUBC Output_energy'!B:B,C130),SUMIFS('BIFUBC Output_nonenergy'!E:E,'BIFUBC Output_nonenergy'!A:A,B130,'BIFUBC Output_nonenergy'!B:B,C130))</f>
        <v>0</v>
      </c>
      <c r="E130" s="36">
        <f t="array" ref="E130">D130*(1+INDEX(BPCiObIC!$B$2:$AG$43,MATCH($A130,BPCiObIC!$A$2:$A$43,0),MATCH(E$4,BPCiObIC!$B$1:$AG$1,0)))</f>
        <v>0</v>
      </c>
      <c r="F130" s="36">
        <f t="array" ref="F130">E130*(1+INDEX(BPCiObIC!$B$2:$AG$43,MATCH($A130,BPCiObIC!$A$2:$A$43,0),MATCH(F$4,BPCiObIC!$B$1:$AG$1,0)))</f>
        <v>0</v>
      </c>
      <c r="G130" s="36">
        <f t="array" ref="G130">F130*(1+INDEX(BPCiObIC!$B$2:$AG$43,MATCH($A130,BPCiObIC!$A$2:$A$43,0),MATCH(G$4,BPCiObIC!$B$1:$AG$1,0)))</f>
        <v>0</v>
      </c>
      <c r="H130" s="36">
        <f t="array" ref="H130">G130*(1+INDEX(BPCiObIC!$B$2:$AG$43,MATCH($A130,BPCiObIC!$A$2:$A$43,0),MATCH(H$4,BPCiObIC!$B$1:$AG$1,0)))</f>
        <v>0</v>
      </c>
      <c r="I130" s="36">
        <f t="array" ref="I130">H130*(1+INDEX(BPCiObIC!$B$2:$AG$43,MATCH($A130,BPCiObIC!$A$2:$A$43,0),MATCH(I$4,BPCiObIC!$B$1:$AG$1,0)))</f>
        <v>0</v>
      </c>
      <c r="J130" s="36">
        <f t="array" ref="J130">I130*(1+INDEX(BPCiObIC!$B$2:$AG$43,MATCH($A130,BPCiObIC!$A$2:$A$43,0),MATCH(J$4,BPCiObIC!$B$1:$AG$1,0)))</f>
        <v>0</v>
      </c>
      <c r="K130" s="36">
        <f t="array" ref="K130">J130*(1+INDEX(BPCiObIC!$B$2:$AG$43,MATCH($A130,BPCiObIC!$A$2:$A$43,0),MATCH(K$4,BPCiObIC!$B$1:$AG$1,0)))</f>
        <v>0</v>
      </c>
      <c r="L130" s="36">
        <f t="array" ref="L130">K130*(1+INDEX(BPCiObIC!$B$2:$AG$43,MATCH($A130,BPCiObIC!$A$2:$A$43,0),MATCH(L$4,BPCiObIC!$B$1:$AG$1,0)))</f>
        <v>0</v>
      </c>
      <c r="M130" s="36">
        <f t="array" ref="M130">L130*(1+INDEX(BPCiObIC!$B$2:$AG$43,MATCH($A130,BPCiObIC!$A$2:$A$43,0),MATCH(M$4,BPCiObIC!$B$1:$AG$1,0)))</f>
        <v>0</v>
      </c>
      <c r="N130" s="36">
        <f t="array" ref="N130">M130*(1+INDEX(BPCiObIC!$B$2:$AG$43,MATCH($A130,BPCiObIC!$A$2:$A$43,0),MATCH(N$4,BPCiObIC!$B$1:$AG$1,0)))</f>
        <v>0</v>
      </c>
      <c r="O130" s="36">
        <f t="array" ref="O130">N130*(1+INDEX(BPCiObIC!$B$2:$AG$43,MATCH($A130,BPCiObIC!$A$2:$A$43,0),MATCH(O$4,BPCiObIC!$B$1:$AG$1,0)))</f>
        <v>0</v>
      </c>
      <c r="P130" s="36">
        <f t="array" ref="P130">O130*(1+INDEX(BPCiObIC!$B$2:$AG$43,MATCH($A130,BPCiObIC!$A$2:$A$43,0),MATCH(P$4,BPCiObIC!$B$1:$AG$1,0)))</f>
        <v>0</v>
      </c>
      <c r="Q130" s="36">
        <f t="array" ref="Q130">P130*(1+INDEX(BPCiObIC!$B$2:$AG$43,MATCH($A130,BPCiObIC!$A$2:$A$43,0),MATCH(Q$4,BPCiObIC!$B$1:$AG$1,0)))</f>
        <v>0</v>
      </c>
      <c r="R130" s="36">
        <f t="array" ref="R130">Q130*(1+INDEX(BPCiObIC!$B$2:$AG$43,MATCH($A130,BPCiObIC!$A$2:$A$43,0),MATCH(R$4,BPCiObIC!$B$1:$AG$1,0)))</f>
        <v>0</v>
      </c>
      <c r="S130" s="36">
        <f t="array" ref="S130">R130*(1+INDEX(BPCiObIC!$B$2:$AG$43,MATCH($A130,BPCiObIC!$A$2:$A$43,0),MATCH(S$4,BPCiObIC!$B$1:$AG$1,0)))</f>
        <v>0</v>
      </c>
      <c r="T130" s="36">
        <f t="array" ref="T130">S130*(1+INDEX(BPCiObIC!$B$2:$AG$43,MATCH($A130,BPCiObIC!$A$2:$A$43,0),MATCH(T$4,BPCiObIC!$B$1:$AG$1,0)))</f>
        <v>0</v>
      </c>
      <c r="U130" s="36">
        <f t="array" ref="U130">T130*(1+INDEX(BPCiObIC!$B$2:$AG$43,MATCH($A130,BPCiObIC!$A$2:$A$43,0),MATCH(U$4,BPCiObIC!$B$1:$AG$1,0)))</f>
        <v>0</v>
      </c>
      <c r="V130" s="36">
        <f t="array" ref="V130">U130*(1+INDEX(BPCiObIC!$B$2:$AG$43,MATCH($A130,BPCiObIC!$A$2:$A$43,0),MATCH(V$4,BPCiObIC!$B$1:$AG$1,0)))</f>
        <v>0</v>
      </c>
      <c r="W130" s="36">
        <f t="array" ref="W130">V130*(1+INDEX(BPCiObIC!$B$2:$AG$43,MATCH($A130,BPCiObIC!$A$2:$A$43,0),MATCH(W$4,BPCiObIC!$B$1:$AG$1,0)))</f>
        <v>0</v>
      </c>
      <c r="X130" s="36">
        <f t="array" ref="X130">W130*(1+INDEX(BPCiObIC!$B$2:$AG$43,MATCH($A130,BPCiObIC!$A$2:$A$43,0),MATCH(X$4,BPCiObIC!$B$1:$AG$1,0)))</f>
        <v>0</v>
      </c>
      <c r="Y130" s="36">
        <f t="array" ref="Y130">X130*(1+INDEX(BPCiObIC!$B$2:$AG$43,MATCH($A130,BPCiObIC!$A$2:$A$43,0),MATCH(Y$4,BPCiObIC!$B$1:$AG$1,0)))</f>
        <v>0</v>
      </c>
      <c r="Z130" s="36">
        <f t="array" ref="Z130">Y130*(1+INDEX(BPCiObIC!$B$2:$AG$43,MATCH($A130,BPCiObIC!$A$2:$A$43,0),MATCH(Z$4,BPCiObIC!$B$1:$AG$1,0)))</f>
        <v>0</v>
      </c>
      <c r="AA130" s="36">
        <f t="array" ref="AA130">Z130*(1+INDEX(BPCiObIC!$B$2:$AG$43,MATCH($A130,BPCiObIC!$A$2:$A$43,0),MATCH(AA$4,BPCiObIC!$B$1:$AG$1,0)))</f>
        <v>0</v>
      </c>
      <c r="AB130" s="36">
        <f t="array" ref="AB130">AA130*(1+INDEX(BPCiObIC!$B$2:$AG$43,MATCH($A130,BPCiObIC!$A$2:$A$43,0),MATCH(AB$4,BPCiObIC!$B$1:$AG$1,0)))</f>
        <v>0</v>
      </c>
      <c r="AC130" s="36">
        <f t="array" ref="AC130">AB130*(1+INDEX(BPCiObIC!$B$2:$AG$43,MATCH($A130,BPCiObIC!$A$2:$A$43,0),MATCH(AC$4,BPCiObIC!$B$1:$AG$1,0)))</f>
        <v>0</v>
      </c>
      <c r="AD130" s="36">
        <f t="array" ref="AD130">AC130*(1+INDEX(BPCiObIC!$B$2:$AG$43,MATCH($A130,BPCiObIC!$A$2:$A$43,0),MATCH(AD$4,BPCiObIC!$B$1:$AG$1,0)))</f>
        <v>0</v>
      </c>
      <c r="AE130" s="36">
        <f t="array" ref="AE130">AD130*(1+INDEX(BPCiObIC!$B$2:$AG$43,MATCH($A130,BPCiObIC!$A$2:$A$43,0),MATCH(AE$4,BPCiObIC!$B$1:$AG$1,0)))</f>
        <v>0</v>
      </c>
      <c r="AF130" s="36">
        <f t="array" ref="AF130">AE130*(1+INDEX(BPCiObIC!$B$2:$AG$43,MATCH($A130,BPCiObIC!$A$2:$A$43,0),MATCH(AF$4,BPCiObIC!$B$1:$AG$1,0)))</f>
        <v>0</v>
      </c>
      <c r="AG130" s="36">
        <f t="array" ref="AG130">AF130*(1+INDEX(BPCiObIC!$B$2:$AG$43,MATCH($A130,BPCiObIC!$A$2:$A$43,0),MATCH(AG$4,BPCiObIC!$B$1:$AG$1,0)))</f>
        <v>0</v>
      </c>
      <c r="AH130" s="36">
        <f t="array" ref="AH130">AG130*(1+INDEX(BPCiObIC!$B$2:$AG$43,MATCH($A130,BPCiObIC!$A$2:$A$43,0),MATCH(AH$4,BPCiObIC!$B$1:$AG$1,0)))</f>
        <v>0</v>
      </c>
    </row>
    <row r="131" spans="1:34" ht="15.75" customHeight="1" x14ac:dyDescent="0.35">
      <c r="A131" s="3" t="s">
        <v>95</v>
      </c>
      <c r="B131" s="3" t="s">
        <v>87</v>
      </c>
      <c r="C131" s="3" t="s">
        <v>79</v>
      </c>
      <c r="D131" s="33">
        <f>'China BIFUbC'!C128*('Indonesia BFPIaE-production'!$C$3/'China BFPIaE-production'!$E$3)</f>
        <v>15683742065.84199</v>
      </c>
      <c r="E131" s="20">
        <f t="array" ref="E131">D131*(1+INDEX(BPCiObIC!$B$2:$AG$43,MATCH($A131,BPCiObIC!$A$2:$A$43,0),MATCH(E$4,BPCiObIC!$B$1:$AG$1,0)))</f>
        <v>16381185862.719028</v>
      </c>
      <c r="F131" s="20">
        <f t="array" ref="F131">E131*(1+INDEX(BPCiObIC!$B$2:$AG$43,MATCH($A131,BPCiObIC!$A$2:$A$43,0),MATCH(F$4,BPCiObIC!$B$1:$AG$1,0)))</f>
        <v>17078629659.596313</v>
      </c>
      <c r="G131" s="20">
        <f t="array" ref="G131">F131*(1+INDEX(BPCiObIC!$B$2:$AG$43,MATCH($A131,BPCiObIC!$A$2:$A$43,0),MATCH(G$4,BPCiObIC!$B$1:$AG$1,0)))</f>
        <v>17776073456.473354</v>
      </c>
      <c r="H131" s="20">
        <f t="array" ref="H131">G131*(1+INDEX(BPCiObIC!$B$2:$AG$43,MATCH($A131,BPCiObIC!$A$2:$A$43,0),MATCH(H$4,BPCiObIC!$B$1:$AG$1,0)))</f>
        <v>18473517253.350636</v>
      </c>
      <c r="I131" s="20">
        <f t="array" ref="I131">H131*(1+INDEX(BPCiObIC!$B$2:$AG$43,MATCH($A131,BPCiObIC!$A$2:$A$43,0),MATCH(I$4,BPCiObIC!$B$1:$AG$1,0)))</f>
        <v>19170961050.227673</v>
      </c>
      <c r="J131" s="20">
        <f t="array" ref="J131">I131*(1+INDEX(BPCiObIC!$B$2:$AG$43,MATCH($A131,BPCiObIC!$A$2:$A$43,0),MATCH(J$4,BPCiObIC!$B$1:$AG$1,0)))</f>
        <v>19868404847.104958</v>
      </c>
      <c r="K131" s="20">
        <f t="array" ref="K131">J131*(1+INDEX(BPCiObIC!$B$2:$AG$43,MATCH($A131,BPCiObIC!$A$2:$A$43,0),MATCH(K$4,BPCiObIC!$B$1:$AG$1,0)))</f>
        <v>20565848643.981998</v>
      </c>
      <c r="L131" s="20">
        <f t="array" ref="L131">K131*(1+INDEX(BPCiObIC!$B$2:$AG$43,MATCH($A131,BPCiObIC!$A$2:$A$43,0),MATCH(L$4,BPCiObIC!$B$1:$AG$1,0)))</f>
        <v>21263292440.85928</v>
      </c>
      <c r="M131" s="20">
        <f t="array" ref="M131">L131*(1+INDEX(BPCiObIC!$B$2:$AG$43,MATCH($A131,BPCiObIC!$A$2:$A$43,0),MATCH(M$4,BPCiObIC!$B$1:$AG$1,0)))</f>
        <v>21960736237.73632</v>
      </c>
      <c r="N131" s="20">
        <f t="array" ref="N131">M131*(1+INDEX(BPCiObIC!$B$2:$AG$43,MATCH($A131,BPCiObIC!$A$2:$A$43,0),MATCH(N$4,BPCiObIC!$B$1:$AG$1,0)))</f>
        <v>22658180034.613361</v>
      </c>
      <c r="O131" s="20">
        <f t="array" ref="O131">N131*(1+INDEX(BPCiObIC!$B$2:$AG$43,MATCH($A131,BPCiObIC!$A$2:$A$43,0),MATCH(O$4,BPCiObIC!$B$1:$AG$1,0)))</f>
        <v>23355623831.490643</v>
      </c>
      <c r="P131" s="20">
        <f t="array" ref="P131">O131*(1+INDEX(BPCiObIC!$B$2:$AG$43,MATCH($A131,BPCiObIC!$A$2:$A$43,0),MATCH(P$4,BPCiObIC!$B$1:$AG$1,0)))</f>
        <v>24053067628.36768</v>
      </c>
      <c r="Q131" s="20">
        <f t="array" ref="Q131">P131*(1+INDEX(BPCiObIC!$B$2:$AG$43,MATCH($A131,BPCiObIC!$A$2:$A$43,0),MATCH(Q$4,BPCiObIC!$B$1:$AG$1,0)))</f>
        <v>24750511425.244965</v>
      </c>
      <c r="R131" s="20">
        <f t="array" ref="R131">Q131*(1+INDEX(BPCiObIC!$B$2:$AG$43,MATCH($A131,BPCiObIC!$A$2:$A$43,0),MATCH(R$4,BPCiObIC!$B$1:$AG$1,0)))</f>
        <v>25447955222.122002</v>
      </c>
      <c r="S131" s="20">
        <f t="array" ref="S131">R131*(1+INDEX(BPCiObIC!$B$2:$AG$43,MATCH($A131,BPCiObIC!$A$2:$A$43,0),MATCH(S$4,BPCiObIC!$B$1:$AG$1,0)))</f>
        <v>26145399018.999287</v>
      </c>
      <c r="T131" s="20">
        <f t="array" ref="T131">S131*(1+INDEX(BPCiObIC!$B$2:$AG$43,MATCH($A131,BPCiObIC!$A$2:$A$43,0),MATCH(T$4,BPCiObIC!$B$1:$AG$1,0)))</f>
        <v>26842842815.876328</v>
      </c>
      <c r="U131" s="20">
        <f t="array" ref="U131">T131*(1+INDEX(BPCiObIC!$B$2:$AG$43,MATCH($A131,BPCiObIC!$A$2:$A$43,0),MATCH(U$4,BPCiObIC!$B$1:$AG$1,0)))</f>
        <v>27540286612.753609</v>
      </c>
      <c r="V131" s="20">
        <f t="array" ref="V131">U131*(1+INDEX(BPCiObIC!$B$2:$AG$43,MATCH($A131,BPCiObIC!$A$2:$A$43,0),MATCH(V$4,BPCiObIC!$B$1:$AG$1,0)))</f>
        <v>28237730409.63065</v>
      </c>
      <c r="W131" s="20">
        <f t="array" ref="W131">V131*(1+INDEX(BPCiObIC!$B$2:$AG$43,MATCH($A131,BPCiObIC!$A$2:$A$43,0),MATCH(W$4,BPCiObIC!$B$1:$AG$1,0)))</f>
        <v>28935174206.507931</v>
      </c>
      <c r="X131" s="20">
        <f t="array" ref="X131">W131*(1+INDEX(BPCiObIC!$B$2:$AG$43,MATCH($A131,BPCiObIC!$A$2:$A$43,0),MATCH(X$4,BPCiObIC!$B$1:$AG$1,0)))</f>
        <v>29632618003.384968</v>
      </c>
      <c r="Y131" s="20">
        <f t="array" ref="Y131">X131*(1+INDEX(BPCiObIC!$B$2:$AG$43,MATCH($A131,BPCiObIC!$A$2:$A$43,0),MATCH(Y$4,BPCiObIC!$B$1:$AG$1,0)))</f>
        <v>30330061800.262249</v>
      </c>
      <c r="Z131" s="20">
        <f t="array" ref="Z131">Y131*(1+INDEX(BPCiObIC!$B$2:$AG$43,MATCH($A131,BPCiObIC!$A$2:$A$43,0),MATCH(Z$4,BPCiObIC!$B$1:$AG$1,0)))</f>
        <v>31027505597.13929</v>
      </c>
      <c r="AA131" s="20">
        <f t="array" ref="AA131">Z131*(1+INDEX(BPCiObIC!$B$2:$AG$43,MATCH($A131,BPCiObIC!$A$2:$A$43,0),MATCH(AA$4,BPCiObIC!$B$1:$AG$1,0)))</f>
        <v>31724949394.016575</v>
      </c>
      <c r="AB131" s="20">
        <f t="array" ref="AB131">AA131*(1+INDEX(BPCiObIC!$B$2:$AG$43,MATCH($A131,BPCiObIC!$A$2:$A$43,0),MATCH(AB$4,BPCiObIC!$B$1:$AG$1,0)))</f>
        <v>32422393190.893616</v>
      </c>
      <c r="AC131" s="20">
        <f t="array" ref="AC131">AB131*(1+INDEX(BPCiObIC!$B$2:$AG$43,MATCH($A131,BPCiObIC!$A$2:$A$43,0),MATCH(AC$4,BPCiObIC!$B$1:$AG$1,0)))</f>
        <v>33119836987.770901</v>
      </c>
      <c r="AD131" s="20">
        <f t="array" ref="AD131">AC131*(1+INDEX(BPCiObIC!$B$2:$AG$43,MATCH($A131,BPCiObIC!$A$2:$A$43,0),MATCH(AD$4,BPCiObIC!$B$1:$AG$1,0)))</f>
        <v>33817280784.647938</v>
      </c>
      <c r="AE131" s="20">
        <f t="array" ref="AE131">AD131*(1+INDEX(BPCiObIC!$B$2:$AG$43,MATCH($A131,BPCiObIC!$A$2:$A$43,0),MATCH(AE$4,BPCiObIC!$B$1:$AG$1,0)))</f>
        <v>34514724581.525215</v>
      </c>
      <c r="AF131" s="20">
        <f t="array" ref="AF131">AE131*(1+INDEX(BPCiObIC!$B$2:$AG$43,MATCH($A131,BPCiObIC!$A$2:$A$43,0),MATCH(AF$4,BPCiObIC!$B$1:$AG$1,0)))</f>
        <v>35212168378.40226</v>
      </c>
      <c r="AG131" s="20">
        <f t="array" ref="AG131">AF131*(1+INDEX(BPCiObIC!$B$2:$AG$43,MATCH($A131,BPCiObIC!$A$2:$A$43,0),MATCH(AG$4,BPCiObIC!$B$1:$AG$1,0)))</f>
        <v>35909612175.279297</v>
      </c>
      <c r="AH131" s="20">
        <f t="array" ref="AH131">AG131*(1+INDEX(BPCiObIC!$B$2:$AG$43,MATCH($A131,BPCiObIC!$A$2:$A$43,0),MATCH(AH$4,BPCiObIC!$B$1:$AG$1,0)))</f>
        <v>36607055972.156578</v>
      </c>
    </row>
    <row r="132" spans="1:34" ht="15.75" customHeight="1" x14ac:dyDescent="0.35">
      <c r="A132" s="3" t="s">
        <v>96</v>
      </c>
      <c r="B132" s="3" t="s">
        <v>87</v>
      </c>
      <c r="C132" s="3" t="s">
        <v>83</v>
      </c>
      <c r="D132" s="33">
        <f>'China BIFUbC'!C129*('Indonesia BFPIaE-production'!$C$4/'China BFPIaE-production'!$E$4)</f>
        <v>613797363907523.88</v>
      </c>
      <c r="E132" s="20">
        <f t="array" ref="E132">D132*(1+INDEX(BPCiObIC!$B$2:$AG$43,MATCH($A132,BPCiObIC!$A$2:$A$43,0),MATCH(E$4,BPCiObIC!$B$1:$AG$1,0)))</f>
        <v>641092454721923.75</v>
      </c>
      <c r="F132" s="20">
        <f t="array" ref="F132">E132*(1+INDEX(BPCiObIC!$B$2:$AG$43,MATCH($A132,BPCiObIC!$A$2:$A$43,0),MATCH(F$4,BPCiObIC!$B$1:$AG$1,0)))</f>
        <v>668387545536333.25</v>
      </c>
      <c r="G132" s="20">
        <f t="array" ref="G132">F132*(1+INDEX(BPCiObIC!$B$2:$AG$43,MATCH($A132,BPCiObIC!$A$2:$A$43,0),MATCH(G$4,BPCiObIC!$B$1:$AG$1,0)))</f>
        <v>695682636350733.25</v>
      </c>
      <c r="H132" s="20">
        <f t="array" ref="H132">G132*(1+INDEX(BPCiObIC!$B$2:$AG$43,MATCH($A132,BPCiObIC!$A$2:$A$43,0),MATCH(H$4,BPCiObIC!$B$1:$AG$1,0)))</f>
        <v>722977727165142.63</v>
      </c>
      <c r="I132" s="20">
        <f t="array" ref="I132">H132*(1+INDEX(BPCiObIC!$B$2:$AG$43,MATCH($A132,BPCiObIC!$A$2:$A$43,0),MATCH(I$4,BPCiObIC!$B$1:$AG$1,0)))</f>
        <v>750272817979542.5</v>
      </c>
      <c r="J132" s="20">
        <f t="array" ref="J132">I132*(1+INDEX(BPCiObIC!$B$2:$AG$43,MATCH($A132,BPCiObIC!$A$2:$A$43,0),MATCH(J$4,BPCiObIC!$B$1:$AG$1,0)))</f>
        <v>777567908793952</v>
      </c>
      <c r="K132" s="20">
        <f t="array" ref="K132">J132*(1+INDEX(BPCiObIC!$B$2:$AG$43,MATCH($A132,BPCiObIC!$A$2:$A$43,0),MATCH(K$4,BPCiObIC!$B$1:$AG$1,0)))</f>
        <v>804862999608352</v>
      </c>
      <c r="L132" s="20">
        <f t="array" ref="L132">K132*(1+INDEX(BPCiObIC!$B$2:$AG$43,MATCH($A132,BPCiObIC!$A$2:$A$43,0),MATCH(L$4,BPCiObIC!$B$1:$AG$1,0)))</f>
        <v>832158090422761.5</v>
      </c>
      <c r="M132" s="20">
        <f t="array" ref="M132">L132*(1+INDEX(BPCiObIC!$B$2:$AG$43,MATCH($A132,BPCiObIC!$A$2:$A$43,0),MATCH(M$4,BPCiObIC!$B$1:$AG$1,0)))</f>
        <v>859453181237161.5</v>
      </c>
      <c r="N132" s="20">
        <f t="array" ref="N132">M132*(1+INDEX(BPCiObIC!$B$2:$AG$43,MATCH($A132,BPCiObIC!$A$2:$A$43,0),MATCH(N$4,BPCiObIC!$B$1:$AG$1,0)))</f>
        <v>886748272051561.5</v>
      </c>
      <c r="O132" s="20">
        <f t="array" ref="O132">N132*(1+INDEX(BPCiObIC!$B$2:$AG$43,MATCH($A132,BPCiObIC!$A$2:$A$43,0),MATCH(O$4,BPCiObIC!$B$1:$AG$1,0)))</f>
        <v>914043362865971</v>
      </c>
      <c r="P132" s="20">
        <f t="array" ref="P132">O132*(1+INDEX(BPCiObIC!$B$2:$AG$43,MATCH($A132,BPCiObIC!$A$2:$A$43,0),MATCH(P$4,BPCiObIC!$B$1:$AG$1,0)))</f>
        <v>941338453680370.88</v>
      </c>
      <c r="Q132" s="20">
        <f t="array" ref="Q132">P132*(1+INDEX(BPCiObIC!$B$2:$AG$43,MATCH($A132,BPCiObIC!$A$2:$A$43,0),MATCH(Q$4,BPCiObIC!$B$1:$AG$1,0)))</f>
        <v>968633544494780.38</v>
      </c>
      <c r="R132" s="20">
        <f t="array" ref="R132">Q132*(1+INDEX(BPCiObIC!$B$2:$AG$43,MATCH($A132,BPCiObIC!$A$2:$A$43,0),MATCH(R$4,BPCiObIC!$B$1:$AG$1,0)))</f>
        <v>995928635309180.25</v>
      </c>
      <c r="S132" s="20">
        <f t="array" ref="S132">R132*(1+INDEX(BPCiObIC!$B$2:$AG$43,MATCH($A132,BPCiObIC!$A$2:$A$43,0),MATCH(S$4,BPCiObIC!$B$1:$AG$1,0)))</f>
        <v>1023223726123589.8</v>
      </c>
      <c r="T132" s="20">
        <f t="array" ref="T132">S132*(1+INDEX(BPCiObIC!$B$2:$AG$43,MATCH($A132,BPCiObIC!$A$2:$A$43,0),MATCH(T$4,BPCiObIC!$B$1:$AG$1,0)))</f>
        <v>1050518816937989.6</v>
      </c>
      <c r="U132" s="20">
        <f t="array" ref="U132">T132*(1+INDEX(BPCiObIC!$B$2:$AG$43,MATCH($A132,BPCiObIC!$A$2:$A$43,0),MATCH(U$4,BPCiObIC!$B$1:$AG$1,0)))</f>
        <v>1077813907752399</v>
      </c>
      <c r="V132" s="20">
        <f t="array" ref="V132">U132*(1+INDEX(BPCiObIC!$B$2:$AG$43,MATCH($A132,BPCiObIC!$A$2:$A$43,0),MATCH(V$4,BPCiObIC!$B$1:$AG$1,0)))</f>
        <v>1105108998566799</v>
      </c>
      <c r="W132" s="20">
        <f t="array" ref="W132">V132*(1+INDEX(BPCiObIC!$B$2:$AG$43,MATCH($A132,BPCiObIC!$A$2:$A$43,0),MATCH(W$4,BPCiObIC!$B$1:$AG$1,0)))</f>
        <v>1132404089381208.3</v>
      </c>
      <c r="X132" s="20">
        <f t="array" ref="X132">W132*(1+INDEX(BPCiObIC!$B$2:$AG$43,MATCH($A132,BPCiObIC!$A$2:$A$43,0),MATCH(X$4,BPCiObIC!$B$1:$AG$1,0)))</f>
        <v>1159699180195608.3</v>
      </c>
      <c r="Y132" s="20">
        <f t="array" ref="Y132">X132*(1+INDEX(BPCiObIC!$B$2:$AG$43,MATCH($A132,BPCiObIC!$A$2:$A$43,0),MATCH(Y$4,BPCiObIC!$B$1:$AG$1,0)))</f>
        <v>1186994271010017.8</v>
      </c>
      <c r="Z132" s="20">
        <f t="array" ref="Z132">Y132*(1+INDEX(BPCiObIC!$B$2:$AG$43,MATCH($A132,BPCiObIC!$A$2:$A$43,0),MATCH(Z$4,BPCiObIC!$B$1:$AG$1,0)))</f>
        <v>1214289361824417.8</v>
      </c>
      <c r="AA132" s="20">
        <f t="array" ref="AA132">Z132*(1+INDEX(BPCiObIC!$B$2:$AG$43,MATCH($A132,BPCiObIC!$A$2:$A$43,0),MATCH(AA$4,BPCiObIC!$B$1:$AG$1,0)))</f>
        <v>1241584452638827.3</v>
      </c>
      <c r="AB132" s="20">
        <f t="array" ref="AB132">AA132*(1+INDEX(BPCiObIC!$B$2:$AG$43,MATCH($A132,BPCiObIC!$A$2:$A$43,0),MATCH(AB$4,BPCiObIC!$B$1:$AG$1,0)))</f>
        <v>1268879543453227.3</v>
      </c>
      <c r="AC132" s="20">
        <f t="array" ref="AC132">AB132*(1+INDEX(BPCiObIC!$B$2:$AG$43,MATCH($A132,BPCiObIC!$A$2:$A$43,0),MATCH(AC$4,BPCiObIC!$B$1:$AG$1,0)))</f>
        <v>1296174634267636.8</v>
      </c>
      <c r="AD132" s="20">
        <f t="array" ref="AD132">AC132*(1+INDEX(BPCiObIC!$B$2:$AG$43,MATCH($A132,BPCiObIC!$A$2:$A$43,0),MATCH(AD$4,BPCiObIC!$B$1:$AG$1,0)))</f>
        <v>1323469725082036.8</v>
      </c>
      <c r="AE132" s="20">
        <f t="array" ref="AE132">AD132*(1+INDEX(BPCiObIC!$B$2:$AG$43,MATCH($A132,BPCiObIC!$A$2:$A$43,0),MATCH(AE$4,BPCiObIC!$B$1:$AG$1,0)))</f>
        <v>1350764815896446</v>
      </c>
      <c r="AF132" s="20">
        <f t="array" ref="AF132">AE132*(1+INDEX(BPCiObIC!$B$2:$AG$43,MATCH($A132,BPCiObIC!$A$2:$A$43,0),MATCH(AF$4,BPCiObIC!$B$1:$AG$1,0)))</f>
        <v>1378059906710846</v>
      </c>
      <c r="AG132" s="20">
        <f t="array" ref="AG132">AF132*(1+INDEX(BPCiObIC!$B$2:$AG$43,MATCH($A132,BPCiObIC!$A$2:$A$43,0),MATCH(AG$4,BPCiObIC!$B$1:$AG$1,0)))</f>
        <v>1405354997525245.8</v>
      </c>
      <c r="AH132" s="20">
        <f t="array" ref="AH132">AG132*(1+INDEX(BPCiObIC!$B$2:$AG$43,MATCH($A132,BPCiObIC!$A$2:$A$43,0),MATCH(AH$4,BPCiObIC!$B$1:$AG$1,0)))</f>
        <v>1432650088339655</v>
      </c>
    </row>
    <row r="133" spans="1:34" ht="15.75" customHeight="1" x14ac:dyDescent="0.35">
      <c r="A133" s="3" t="s">
        <v>97</v>
      </c>
      <c r="B133" s="3" t="s">
        <v>87</v>
      </c>
      <c r="C133" s="3" t="s">
        <v>98</v>
      </c>
      <c r="D133" s="33">
        <f>SUM(SUMIFS('BIFUBC Output_energy'!G:G,'BIFUBC Output_energy'!A:A,B133,'BIFUBC Output_energy'!B:B,C133),SUMIFS('BIFUBC Output_nonenergy'!E:E,'BIFUBC Output_nonenergy'!A:A,B133,'BIFUBC Output_nonenergy'!B:B,C133))</f>
        <v>0</v>
      </c>
      <c r="E133" s="20">
        <f t="array" ref="E133">D133*(1+INDEX(BPCiObIC!$B$2:$AG$43,MATCH($A133,BPCiObIC!$A$2:$A$43,0),MATCH(E$4,BPCiObIC!$B$1:$AG$1,0)))</f>
        <v>0</v>
      </c>
      <c r="F133" s="20">
        <f t="array" ref="F133">E133*(1+INDEX(BPCiObIC!$B$2:$AG$43,MATCH($A133,BPCiObIC!$A$2:$A$43,0),MATCH(F$4,BPCiObIC!$B$1:$AG$1,0)))</f>
        <v>0</v>
      </c>
      <c r="G133" s="20">
        <f t="array" ref="G133">F133*(1+INDEX(BPCiObIC!$B$2:$AG$43,MATCH($A133,BPCiObIC!$A$2:$A$43,0),MATCH(G$4,BPCiObIC!$B$1:$AG$1,0)))</f>
        <v>0</v>
      </c>
      <c r="H133" s="20">
        <f t="array" ref="H133">G133*(1+INDEX(BPCiObIC!$B$2:$AG$43,MATCH($A133,BPCiObIC!$A$2:$A$43,0),MATCH(H$4,BPCiObIC!$B$1:$AG$1,0)))</f>
        <v>0</v>
      </c>
      <c r="I133" s="20">
        <f t="array" ref="I133">H133*(1+INDEX(BPCiObIC!$B$2:$AG$43,MATCH($A133,BPCiObIC!$A$2:$A$43,0),MATCH(I$4,BPCiObIC!$B$1:$AG$1,0)))</f>
        <v>0</v>
      </c>
      <c r="J133" s="20">
        <f t="array" ref="J133">I133*(1+INDEX(BPCiObIC!$B$2:$AG$43,MATCH($A133,BPCiObIC!$A$2:$A$43,0),MATCH(J$4,BPCiObIC!$B$1:$AG$1,0)))</f>
        <v>0</v>
      </c>
      <c r="K133" s="20">
        <f t="array" ref="K133">J133*(1+INDEX(BPCiObIC!$B$2:$AG$43,MATCH($A133,BPCiObIC!$A$2:$A$43,0),MATCH(K$4,BPCiObIC!$B$1:$AG$1,0)))</f>
        <v>0</v>
      </c>
      <c r="L133" s="20">
        <f t="array" ref="L133">K133*(1+INDEX(BPCiObIC!$B$2:$AG$43,MATCH($A133,BPCiObIC!$A$2:$A$43,0),MATCH(L$4,BPCiObIC!$B$1:$AG$1,0)))</f>
        <v>0</v>
      </c>
      <c r="M133" s="20">
        <f t="array" ref="M133">L133*(1+INDEX(BPCiObIC!$B$2:$AG$43,MATCH($A133,BPCiObIC!$A$2:$A$43,0),MATCH(M$4,BPCiObIC!$B$1:$AG$1,0)))</f>
        <v>0</v>
      </c>
      <c r="N133" s="20">
        <f t="array" ref="N133">M133*(1+INDEX(BPCiObIC!$B$2:$AG$43,MATCH($A133,BPCiObIC!$A$2:$A$43,0),MATCH(N$4,BPCiObIC!$B$1:$AG$1,0)))</f>
        <v>0</v>
      </c>
      <c r="O133" s="20">
        <f t="array" ref="O133">N133*(1+INDEX(BPCiObIC!$B$2:$AG$43,MATCH($A133,BPCiObIC!$A$2:$A$43,0),MATCH(O$4,BPCiObIC!$B$1:$AG$1,0)))</f>
        <v>0</v>
      </c>
      <c r="P133" s="20">
        <f t="array" ref="P133">O133*(1+INDEX(BPCiObIC!$B$2:$AG$43,MATCH($A133,BPCiObIC!$A$2:$A$43,0),MATCH(P$4,BPCiObIC!$B$1:$AG$1,0)))</f>
        <v>0</v>
      </c>
      <c r="Q133" s="20">
        <f t="array" ref="Q133">P133*(1+INDEX(BPCiObIC!$B$2:$AG$43,MATCH($A133,BPCiObIC!$A$2:$A$43,0),MATCH(Q$4,BPCiObIC!$B$1:$AG$1,0)))</f>
        <v>0</v>
      </c>
      <c r="R133" s="20">
        <f t="array" ref="R133">Q133*(1+INDEX(BPCiObIC!$B$2:$AG$43,MATCH($A133,BPCiObIC!$A$2:$A$43,0),MATCH(R$4,BPCiObIC!$B$1:$AG$1,0)))</f>
        <v>0</v>
      </c>
      <c r="S133" s="20">
        <f t="array" ref="S133">R133*(1+INDEX(BPCiObIC!$B$2:$AG$43,MATCH($A133,BPCiObIC!$A$2:$A$43,0),MATCH(S$4,BPCiObIC!$B$1:$AG$1,0)))</f>
        <v>0</v>
      </c>
      <c r="T133" s="20">
        <f t="array" ref="T133">S133*(1+INDEX(BPCiObIC!$B$2:$AG$43,MATCH($A133,BPCiObIC!$A$2:$A$43,0),MATCH(T$4,BPCiObIC!$B$1:$AG$1,0)))</f>
        <v>0</v>
      </c>
      <c r="U133" s="20">
        <f t="array" ref="U133">T133*(1+INDEX(BPCiObIC!$B$2:$AG$43,MATCH($A133,BPCiObIC!$A$2:$A$43,0),MATCH(U$4,BPCiObIC!$B$1:$AG$1,0)))</f>
        <v>0</v>
      </c>
      <c r="V133" s="20">
        <f t="array" ref="V133">U133*(1+INDEX(BPCiObIC!$B$2:$AG$43,MATCH($A133,BPCiObIC!$A$2:$A$43,0),MATCH(V$4,BPCiObIC!$B$1:$AG$1,0)))</f>
        <v>0</v>
      </c>
      <c r="W133" s="20">
        <f t="array" ref="W133">V133*(1+INDEX(BPCiObIC!$B$2:$AG$43,MATCH($A133,BPCiObIC!$A$2:$A$43,0),MATCH(W$4,BPCiObIC!$B$1:$AG$1,0)))</f>
        <v>0</v>
      </c>
      <c r="X133" s="20">
        <f t="array" ref="X133">W133*(1+INDEX(BPCiObIC!$B$2:$AG$43,MATCH($A133,BPCiObIC!$A$2:$A$43,0),MATCH(X$4,BPCiObIC!$B$1:$AG$1,0)))</f>
        <v>0</v>
      </c>
      <c r="Y133" s="20">
        <f t="array" ref="Y133">X133*(1+INDEX(BPCiObIC!$B$2:$AG$43,MATCH($A133,BPCiObIC!$A$2:$A$43,0),MATCH(Y$4,BPCiObIC!$B$1:$AG$1,0)))</f>
        <v>0</v>
      </c>
      <c r="Z133" s="20">
        <f t="array" ref="Z133">Y133*(1+INDEX(BPCiObIC!$B$2:$AG$43,MATCH($A133,BPCiObIC!$A$2:$A$43,0),MATCH(Z$4,BPCiObIC!$B$1:$AG$1,0)))</f>
        <v>0</v>
      </c>
      <c r="AA133" s="20">
        <f t="array" ref="AA133">Z133*(1+INDEX(BPCiObIC!$B$2:$AG$43,MATCH($A133,BPCiObIC!$A$2:$A$43,0),MATCH(AA$4,BPCiObIC!$B$1:$AG$1,0)))</f>
        <v>0</v>
      </c>
      <c r="AB133" s="20">
        <f t="array" ref="AB133">AA133*(1+INDEX(BPCiObIC!$B$2:$AG$43,MATCH($A133,BPCiObIC!$A$2:$A$43,0),MATCH(AB$4,BPCiObIC!$B$1:$AG$1,0)))</f>
        <v>0</v>
      </c>
      <c r="AC133" s="20">
        <f t="array" ref="AC133">AB133*(1+INDEX(BPCiObIC!$B$2:$AG$43,MATCH($A133,BPCiObIC!$A$2:$A$43,0),MATCH(AC$4,BPCiObIC!$B$1:$AG$1,0)))</f>
        <v>0</v>
      </c>
      <c r="AD133" s="20">
        <f t="array" ref="AD133">AC133*(1+INDEX(BPCiObIC!$B$2:$AG$43,MATCH($A133,BPCiObIC!$A$2:$A$43,0),MATCH(AD$4,BPCiObIC!$B$1:$AG$1,0)))</f>
        <v>0</v>
      </c>
      <c r="AE133" s="20">
        <f t="array" ref="AE133">AD133*(1+INDEX(BPCiObIC!$B$2:$AG$43,MATCH($A133,BPCiObIC!$A$2:$A$43,0),MATCH(AE$4,BPCiObIC!$B$1:$AG$1,0)))</f>
        <v>0</v>
      </c>
      <c r="AF133" s="20">
        <f t="array" ref="AF133">AE133*(1+INDEX(BPCiObIC!$B$2:$AG$43,MATCH($A133,BPCiObIC!$A$2:$A$43,0),MATCH(AF$4,BPCiObIC!$B$1:$AG$1,0)))</f>
        <v>0</v>
      </c>
      <c r="AG133" s="20">
        <f t="array" ref="AG133">AF133*(1+INDEX(BPCiObIC!$B$2:$AG$43,MATCH($A133,BPCiObIC!$A$2:$A$43,0),MATCH(AG$4,BPCiObIC!$B$1:$AG$1,0)))</f>
        <v>0</v>
      </c>
      <c r="AH133" s="20">
        <f t="array" ref="AH133">AG133*(1+INDEX(BPCiObIC!$B$2:$AG$43,MATCH($A133,BPCiObIC!$A$2:$A$43,0),MATCH(AH$4,BPCiObIC!$B$1:$AG$1,0)))</f>
        <v>0</v>
      </c>
    </row>
    <row r="134" spans="1:34" ht="15.75" customHeight="1" x14ac:dyDescent="0.35">
      <c r="A134" s="3" t="s">
        <v>99</v>
      </c>
      <c r="B134" s="3" t="s">
        <v>87</v>
      </c>
      <c r="C134" s="3" t="s">
        <v>100</v>
      </c>
      <c r="D134" s="33">
        <f>SUM(SUMIFS('BIFUBC Output_energy'!G:G,'BIFUBC Output_energy'!A:A,B134,'BIFUBC Output_energy'!B:B,C134),SUMIFS('BIFUBC Output_nonenergy'!E:E,'BIFUBC Output_nonenergy'!A:A,B134,'BIFUBC Output_nonenergy'!B:B,C134))</f>
        <v>0</v>
      </c>
      <c r="E134" s="20">
        <f t="array" ref="E134">D134*(1+INDEX(BPCiObIC!$B$2:$AG$43,MATCH($A134,BPCiObIC!$A$2:$A$43,0),MATCH(E$4,BPCiObIC!$B$1:$AG$1,0)))</f>
        <v>0</v>
      </c>
      <c r="F134" s="20">
        <f t="array" ref="F134">E134*(1+INDEX(BPCiObIC!$B$2:$AG$43,MATCH($A134,BPCiObIC!$A$2:$A$43,0),MATCH(F$4,BPCiObIC!$B$1:$AG$1,0)))</f>
        <v>0</v>
      </c>
      <c r="G134" s="20">
        <f t="array" ref="G134">F134*(1+INDEX(BPCiObIC!$B$2:$AG$43,MATCH($A134,BPCiObIC!$A$2:$A$43,0),MATCH(G$4,BPCiObIC!$B$1:$AG$1,0)))</f>
        <v>0</v>
      </c>
      <c r="H134" s="20">
        <f t="array" ref="H134">G134*(1+INDEX(BPCiObIC!$B$2:$AG$43,MATCH($A134,BPCiObIC!$A$2:$A$43,0),MATCH(H$4,BPCiObIC!$B$1:$AG$1,0)))</f>
        <v>0</v>
      </c>
      <c r="I134" s="20">
        <f t="array" ref="I134">H134*(1+INDEX(BPCiObIC!$B$2:$AG$43,MATCH($A134,BPCiObIC!$A$2:$A$43,0),MATCH(I$4,BPCiObIC!$B$1:$AG$1,0)))</f>
        <v>0</v>
      </c>
      <c r="J134" s="20">
        <f t="array" ref="J134">I134*(1+INDEX(BPCiObIC!$B$2:$AG$43,MATCH($A134,BPCiObIC!$A$2:$A$43,0),MATCH(J$4,BPCiObIC!$B$1:$AG$1,0)))</f>
        <v>0</v>
      </c>
      <c r="K134" s="20">
        <f t="array" ref="K134">J134*(1+INDEX(BPCiObIC!$B$2:$AG$43,MATCH($A134,BPCiObIC!$A$2:$A$43,0),MATCH(K$4,BPCiObIC!$B$1:$AG$1,0)))</f>
        <v>0</v>
      </c>
      <c r="L134" s="20">
        <f t="array" ref="L134">K134*(1+INDEX(BPCiObIC!$B$2:$AG$43,MATCH($A134,BPCiObIC!$A$2:$A$43,0),MATCH(L$4,BPCiObIC!$B$1:$AG$1,0)))</f>
        <v>0</v>
      </c>
      <c r="M134" s="20">
        <f t="array" ref="M134">L134*(1+INDEX(BPCiObIC!$B$2:$AG$43,MATCH($A134,BPCiObIC!$A$2:$A$43,0),MATCH(M$4,BPCiObIC!$B$1:$AG$1,0)))</f>
        <v>0</v>
      </c>
      <c r="N134" s="20">
        <f t="array" ref="N134">M134*(1+INDEX(BPCiObIC!$B$2:$AG$43,MATCH($A134,BPCiObIC!$A$2:$A$43,0),MATCH(N$4,BPCiObIC!$B$1:$AG$1,0)))</f>
        <v>0</v>
      </c>
      <c r="O134" s="20">
        <f t="array" ref="O134">N134*(1+INDEX(BPCiObIC!$B$2:$AG$43,MATCH($A134,BPCiObIC!$A$2:$A$43,0),MATCH(O$4,BPCiObIC!$B$1:$AG$1,0)))</f>
        <v>0</v>
      </c>
      <c r="P134" s="20">
        <f t="array" ref="P134">O134*(1+INDEX(BPCiObIC!$B$2:$AG$43,MATCH($A134,BPCiObIC!$A$2:$A$43,0),MATCH(P$4,BPCiObIC!$B$1:$AG$1,0)))</f>
        <v>0</v>
      </c>
      <c r="Q134" s="20">
        <f t="array" ref="Q134">P134*(1+INDEX(BPCiObIC!$B$2:$AG$43,MATCH($A134,BPCiObIC!$A$2:$A$43,0),MATCH(Q$4,BPCiObIC!$B$1:$AG$1,0)))</f>
        <v>0</v>
      </c>
      <c r="R134" s="20">
        <f t="array" ref="R134">Q134*(1+INDEX(BPCiObIC!$B$2:$AG$43,MATCH($A134,BPCiObIC!$A$2:$A$43,0),MATCH(R$4,BPCiObIC!$B$1:$AG$1,0)))</f>
        <v>0</v>
      </c>
      <c r="S134" s="20">
        <f t="array" ref="S134">R134*(1+INDEX(BPCiObIC!$B$2:$AG$43,MATCH($A134,BPCiObIC!$A$2:$A$43,0),MATCH(S$4,BPCiObIC!$B$1:$AG$1,0)))</f>
        <v>0</v>
      </c>
      <c r="T134" s="20">
        <f t="array" ref="T134">S134*(1+INDEX(BPCiObIC!$B$2:$AG$43,MATCH($A134,BPCiObIC!$A$2:$A$43,0),MATCH(T$4,BPCiObIC!$B$1:$AG$1,0)))</f>
        <v>0</v>
      </c>
      <c r="U134" s="20">
        <f t="array" ref="U134">T134*(1+INDEX(BPCiObIC!$B$2:$AG$43,MATCH($A134,BPCiObIC!$A$2:$A$43,0),MATCH(U$4,BPCiObIC!$B$1:$AG$1,0)))</f>
        <v>0</v>
      </c>
      <c r="V134" s="20">
        <f t="array" ref="V134">U134*(1+INDEX(BPCiObIC!$B$2:$AG$43,MATCH($A134,BPCiObIC!$A$2:$A$43,0),MATCH(V$4,BPCiObIC!$B$1:$AG$1,0)))</f>
        <v>0</v>
      </c>
      <c r="W134" s="20">
        <f t="array" ref="W134">V134*(1+INDEX(BPCiObIC!$B$2:$AG$43,MATCH($A134,BPCiObIC!$A$2:$A$43,0),MATCH(W$4,BPCiObIC!$B$1:$AG$1,0)))</f>
        <v>0</v>
      </c>
      <c r="X134" s="20">
        <f t="array" ref="X134">W134*(1+INDEX(BPCiObIC!$B$2:$AG$43,MATCH($A134,BPCiObIC!$A$2:$A$43,0),MATCH(X$4,BPCiObIC!$B$1:$AG$1,0)))</f>
        <v>0</v>
      </c>
      <c r="Y134" s="20">
        <f t="array" ref="Y134">X134*(1+INDEX(BPCiObIC!$B$2:$AG$43,MATCH($A134,BPCiObIC!$A$2:$A$43,0),MATCH(Y$4,BPCiObIC!$B$1:$AG$1,0)))</f>
        <v>0</v>
      </c>
      <c r="Z134" s="20">
        <f t="array" ref="Z134">Y134*(1+INDEX(BPCiObIC!$B$2:$AG$43,MATCH($A134,BPCiObIC!$A$2:$A$43,0),MATCH(Z$4,BPCiObIC!$B$1:$AG$1,0)))</f>
        <v>0</v>
      </c>
      <c r="AA134" s="20">
        <f t="array" ref="AA134">Z134*(1+INDEX(BPCiObIC!$B$2:$AG$43,MATCH($A134,BPCiObIC!$A$2:$A$43,0),MATCH(AA$4,BPCiObIC!$B$1:$AG$1,0)))</f>
        <v>0</v>
      </c>
      <c r="AB134" s="20">
        <f t="array" ref="AB134">AA134*(1+INDEX(BPCiObIC!$B$2:$AG$43,MATCH($A134,BPCiObIC!$A$2:$A$43,0),MATCH(AB$4,BPCiObIC!$B$1:$AG$1,0)))</f>
        <v>0</v>
      </c>
      <c r="AC134" s="20">
        <f t="array" ref="AC134">AB134*(1+INDEX(BPCiObIC!$B$2:$AG$43,MATCH($A134,BPCiObIC!$A$2:$A$43,0),MATCH(AC$4,BPCiObIC!$B$1:$AG$1,0)))</f>
        <v>0</v>
      </c>
      <c r="AD134" s="20">
        <f t="array" ref="AD134">AC134*(1+INDEX(BPCiObIC!$B$2:$AG$43,MATCH($A134,BPCiObIC!$A$2:$A$43,0),MATCH(AD$4,BPCiObIC!$B$1:$AG$1,0)))</f>
        <v>0</v>
      </c>
      <c r="AE134" s="20">
        <f t="array" ref="AE134">AD134*(1+INDEX(BPCiObIC!$B$2:$AG$43,MATCH($A134,BPCiObIC!$A$2:$A$43,0),MATCH(AE$4,BPCiObIC!$B$1:$AG$1,0)))</f>
        <v>0</v>
      </c>
      <c r="AF134" s="20">
        <f t="array" ref="AF134">AE134*(1+INDEX(BPCiObIC!$B$2:$AG$43,MATCH($A134,BPCiObIC!$A$2:$A$43,0),MATCH(AF$4,BPCiObIC!$B$1:$AG$1,0)))</f>
        <v>0</v>
      </c>
      <c r="AG134" s="20">
        <f t="array" ref="AG134">AF134*(1+INDEX(BPCiObIC!$B$2:$AG$43,MATCH($A134,BPCiObIC!$A$2:$A$43,0),MATCH(AG$4,BPCiObIC!$B$1:$AG$1,0)))</f>
        <v>0</v>
      </c>
      <c r="AH134" s="20">
        <f t="array" ref="AH134">AG134*(1+INDEX(BPCiObIC!$B$2:$AG$43,MATCH($A134,BPCiObIC!$A$2:$A$43,0),MATCH(AH$4,BPCiObIC!$B$1:$AG$1,0)))</f>
        <v>0</v>
      </c>
    </row>
    <row r="135" spans="1:34" ht="15.75" customHeight="1" x14ac:dyDescent="0.35">
      <c r="A135" s="3" t="s">
        <v>101</v>
      </c>
      <c r="B135" s="3" t="s">
        <v>87</v>
      </c>
      <c r="C135" s="3" t="s">
        <v>41</v>
      </c>
      <c r="D135" s="33">
        <f>SUM(SUMIFS('BIFUBC Output_energy'!G:G,'BIFUBC Output_energy'!A:A,B135,'BIFUBC Output_energy'!B:B,C135),SUMIFS('BIFUBC Output_nonenergy'!E:E,'BIFUBC Output_nonenergy'!A:A,B135,'BIFUBC Output_nonenergy'!B:B,C135))</f>
        <v>0</v>
      </c>
      <c r="E135" s="20">
        <f t="array" ref="E135">D135*(1+INDEX(BPCiObIC!$B$2:$AG$43,MATCH($A135,BPCiObIC!$A$2:$A$43,0),MATCH(E$4,BPCiObIC!$B$1:$AG$1,0)))</f>
        <v>0</v>
      </c>
      <c r="F135" s="20">
        <f t="array" ref="F135">E135*(1+INDEX(BPCiObIC!$B$2:$AG$43,MATCH($A135,BPCiObIC!$A$2:$A$43,0),MATCH(F$4,BPCiObIC!$B$1:$AG$1,0)))</f>
        <v>0</v>
      </c>
      <c r="G135" s="20">
        <f t="array" ref="G135">F135*(1+INDEX(BPCiObIC!$B$2:$AG$43,MATCH($A135,BPCiObIC!$A$2:$A$43,0),MATCH(G$4,BPCiObIC!$B$1:$AG$1,0)))</f>
        <v>0</v>
      </c>
      <c r="H135" s="20">
        <f t="array" ref="H135">G135*(1+INDEX(BPCiObIC!$B$2:$AG$43,MATCH($A135,BPCiObIC!$A$2:$A$43,0),MATCH(H$4,BPCiObIC!$B$1:$AG$1,0)))</f>
        <v>0</v>
      </c>
      <c r="I135" s="20">
        <f t="array" ref="I135">H135*(1+INDEX(BPCiObIC!$B$2:$AG$43,MATCH($A135,BPCiObIC!$A$2:$A$43,0),MATCH(I$4,BPCiObIC!$B$1:$AG$1,0)))</f>
        <v>0</v>
      </c>
      <c r="J135" s="20">
        <f t="array" ref="J135">I135*(1+INDEX(BPCiObIC!$B$2:$AG$43,MATCH($A135,BPCiObIC!$A$2:$A$43,0),MATCH(J$4,BPCiObIC!$B$1:$AG$1,0)))</f>
        <v>0</v>
      </c>
      <c r="K135" s="20">
        <f t="array" ref="K135">J135*(1+INDEX(BPCiObIC!$B$2:$AG$43,MATCH($A135,BPCiObIC!$A$2:$A$43,0),MATCH(K$4,BPCiObIC!$B$1:$AG$1,0)))</f>
        <v>0</v>
      </c>
      <c r="L135" s="20">
        <f t="array" ref="L135">K135*(1+INDEX(BPCiObIC!$B$2:$AG$43,MATCH($A135,BPCiObIC!$A$2:$A$43,0),MATCH(L$4,BPCiObIC!$B$1:$AG$1,0)))</f>
        <v>0</v>
      </c>
      <c r="M135" s="20">
        <f t="array" ref="M135">L135*(1+INDEX(BPCiObIC!$B$2:$AG$43,MATCH($A135,BPCiObIC!$A$2:$A$43,0),MATCH(M$4,BPCiObIC!$B$1:$AG$1,0)))</f>
        <v>0</v>
      </c>
      <c r="N135" s="20">
        <f t="array" ref="N135">M135*(1+INDEX(BPCiObIC!$B$2:$AG$43,MATCH($A135,BPCiObIC!$A$2:$A$43,0),MATCH(N$4,BPCiObIC!$B$1:$AG$1,0)))</f>
        <v>0</v>
      </c>
      <c r="O135" s="20">
        <f t="array" ref="O135">N135*(1+INDEX(BPCiObIC!$B$2:$AG$43,MATCH($A135,BPCiObIC!$A$2:$A$43,0),MATCH(O$4,BPCiObIC!$B$1:$AG$1,0)))</f>
        <v>0</v>
      </c>
      <c r="P135" s="20">
        <f t="array" ref="P135">O135*(1+INDEX(BPCiObIC!$B$2:$AG$43,MATCH($A135,BPCiObIC!$A$2:$A$43,0),MATCH(P$4,BPCiObIC!$B$1:$AG$1,0)))</f>
        <v>0</v>
      </c>
      <c r="Q135" s="20">
        <f t="array" ref="Q135">P135*(1+INDEX(BPCiObIC!$B$2:$AG$43,MATCH($A135,BPCiObIC!$A$2:$A$43,0),MATCH(Q$4,BPCiObIC!$B$1:$AG$1,0)))</f>
        <v>0</v>
      </c>
      <c r="R135" s="20">
        <f t="array" ref="R135">Q135*(1+INDEX(BPCiObIC!$B$2:$AG$43,MATCH($A135,BPCiObIC!$A$2:$A$43,0),MATCH(R$4,BPCiObIC!$B$1:$AG$1,0)))</f>
        <v>0</v>
      </c>
      <c r="S135" s="20">
        <f t="array" ref="S135">R135*(1+INDEX(BPCiObIC!$B$2:$AG$43,MATCH($A135,BPCiObIC!$A$2:$A$43,0),MATCH(S$4,BPCiObIC!$B$1:$AG$1,0)))</f>
        <v>0</v>
      </c>
      <c r="T135" s="20">
        <f t="array" ref="T135">S135*(1+INDEX(BPCiObIC!$B$2:$AG$43,MATCH($A135,BPCiObIC!$A$2:$A$43,0),MATCH(T$4,BPCiObIC!$B$1:$AG$1,0)))</f>
        <v>0</v>
      </c>
      <c r="U135" s="20">
        <f t="array" ref="U135">T135*(1+INDEX(BPCiObIC!$B$2:$AG$43,MATCH($A135,BPCiObIC!$A$2:$A$43,0),MATCH(U$4,BPCiObIC!$B$1:$AG$1,0)))</f>
        <v>0</v>
      </c>
      <c r="V135" s="20">
        <f t="array" ref="V135">U135*(1+INDEX(BPCiObIC!$B$2:$AG$43,MATCH($A135,BPCiObIC!$A$2:$A$43,0),MATCH(V$4,BPCiObIC!$B$1:$AG$1,0)))</f>
        <v>0</v>
      </c>
      <c r="W135" s="20">
        <f t="array" ref="W135">V135*(1+INDEX(BPCiObIC!$B$2:$AG$43,MATCH($A135,BPCiObIC!$A$2:$A$43,0),MATCH(W$4,BPCiObIC!$B$1:$AG$1,0)))</f>
        <v>0</v>
      </c>
      <c r="X135" s="20">
        <f t="array" ref="X135">W135*(1+INDEX(BPCiObIC!$B$2:$AG$43,MATCH($A135,BPCiObIC!$A$2:$A$43,0),MATCH(X$4,BPCiObIC!$B$1:$AG$1,0)))</f>
        <v>0</v>
      </c>
      <c r="Y135" s="20">
        <f t="array" ref="Y135">X135*(1+INDEX(BPCiObIC!$B$2:$AG$43,MATCH($A135,BPCiObIC!$A$2:$A$43,0),MATCH(Y$4,BPCiObIC!$B$1:$AG$1,0)))</f>
        <v>0</v>
      </c>
      <c r="Z135" s="20">
        <f t="array" ref="Z135">Y135*(1+INDEX(BPCiObIC!$B$2:$AG$43,MATCH($A135,BPCiObIC!$A$2:$A$43,0),MATCH(Z$4,BPCiObIC!$B$1:$AG$1,0)))</f>
        <v>0</v>
      </c>
      <c r="AA135" s="20">
        <f t="array" ref="AA135">Z135*(1+INDEX(BPCiObIC!$B$2:$AG$43,MATCH($A135,BPCiObIC!$A$2:$A$43,0),MATCH(AA$4,BPCiObIC!$B$1:$AG$1,0)))</f>
        <v>0</v>
      </c>
      <c r="AB135" s="20">
        <f t="array" ref="AB135">AA135*(1+INDEX(BPCiObIC!$B$2:$AG$43,MATCH($A135,BPCiObIC!$A$2:$A$43,0),MATCH(AB$4,BPCiObIC!$B$1:$AG$1,0)))</f>
        <v>0</v>
      </c>
      <c r="AC135" s="20">
        <f t="array" ref="AC135">AB135*(1+INDEX(BPCiObIC!$B$2:$AG$43,MATCH($A135,BPCiObIC!$A$2:$A$43,0),MATCH(AC$4,BPCiObIC!$B$1:$AG$1,0)))</f>
        <v>0</v>
      </c>
      <c r="AD135" s="20">
        <f t="array" ref="AD135">AC135*(1+INDEX(BPCiObIC!$B$2:$AG$43,MATCH($A135,BPCiObIC!$A$2:$A$43,0),MATCH(AD$4,BPCiObIC!$B$1:$AG$1,0)))</f>
        <v>0</v>
      </c>
      <c r="AE135" s="20">
        <f t="array" ref="AE135">AD135*(1+INDEX(BPCiObIC!$B$2:$AG$43,MATCH($A135,BPCiObIC!$A$2:$A$43,0),MATCH(AE$4,BPCiObIC!$B$1:$AG$1,0)))</f>
        <v>0</v>
      </c>
      <c r="AF135" s="20">
        <f t="array" ref="AF135">AE135*(1+INDEX(BPCiObIC!$B$2:$AG$43,MATCH($A135,BPCiObIC!$A$2:$A$43,0),MATCH(AF$4,BPCiObIC!$B$1:$AG$1,0)))</f>
        <v>0</v>
      </c>
      <c r="AG135" s="20">
        <f t="array" ref="AG135">AF135*(1+INDEX(BPCiObIC!$B$2:$AG$43,MATCH($A135,BPCiObIC!$A$2:$A$43,0),MATCH(AG$4,BPCiObIC!$B$1:$AG$1,0)))</f>
        <v>0</v>
      </c>
      <c r="AH135" s="20">
        <f t="array" ref="AH135">AG135*(1+INDEX(BPCiObIC!$B$2:$AG$43,MATCH($A135,BPCiObIC!$A$2:$A$43,0),MATCH(AH$4,BPCiObIC!$B$1:$AG$1,0)))</f>
        <v>0</v>
      </c>
    </row>
    <row r="136" spans="1:34" ht="15.75" customHeight="1" x14ac:dyDescent="0.35">
      <c r="A136" s="3" t="s">
        <v>102</v>
      </c>
      <c r="B136" s="3" t="s">
        <v>87</v>
      </c>
      <c r="C136" s="3" t="s">
        <v>45</v>
      </c>
      <c r="D136" s="33">
        <f>SUM(SUMIFS('BIFUBC Output_energy'!G:G,'BIFUBC Output_energy'!A:A,B136,'BIFUBC Output_energy'!B:B,C136),SUMIFS('BIFUBC Output_nonenergy'!E:E,'BIFUBC Output_nonenergy'!A:A,B136,'BIFUBC Output_nonenergy'!B:B,C136))</f>
        <v>0</v>
      </c>
      <c r="E136" s="20">
        <f t="array" ref="E136">D136*(1+INDEX(BPCiObIC!$B$2:$AG$43,MATCH($A136,BPCiObIC!$A$2:$A$43,0),MATCH(E$4,BPCiObIC!$B$1:$AG$1,0)))</f>
        <v>0</v>
      </c>
      <c r="F136" s="20">
        <f t="array" ref="F136">E136*(1+INDEX(BPCiObIC!$B$2:$AG$43,MATCH($A136,BPCiObIC!$A$2:$A$43,0),MATCH(F$4,BPCiObIC!$B$1:$AG$1,0)))</f>
        <v>0</v>
      </c>
      <c r="G136" s="20">
        <f t="array" ref="G136">F136*(1+INDEX(BPCiObIC!$B$2:$AG$43,MATCH($A136,BPCiObIC!$A$2:$A$43,0),MATCH(G$4,BPCiObIC!$B$1:$AG$1,0)))</f>
        <v>0</v>
      </c>
      <c r="H136" s="20">
        <f t="array" ref="H136">G136*(1+INDEX(BPCiObIC!$B$2:$AG$43,MATCH($A136,BPCiObIC!$A$2:$A$43,0),MATCH(H$4,BPCiObIC!$B$1:$AG$1,0)))</f>
        <v>0</v>
      </c>
      <c r="I136" s="20">
        <f t="array" ref="I136">H136*(1+INDEX(BPCiObIC!$B$2:$AG$43,MATCH($A136,BPCiObIC!$A$2:$A$43,0),MATCH(I$4,BPCiObIC!$B$1:$AG$1,0)))</f>
        <v>0</v>
      </c>
      <c r="J136" s="20">
        <f t="array" ref="J136">I136*(1+INDEX(BPCiObIC!$B$2:$AG$43,MATCH($A136,BPCiObIC!$A$2:$A$43,0),MATCH(J$4,BPCiObIC!$B$1:$AG$1,0)))</f>
        <v>0</v>
      </c>
      <c r="K136" s="20">
        <f t="array" ref="K136">J136*(1+INDEX(BPCiObIC!$B$2:$AG$43,MATCH($A136,BPCiObIC!$A$2:$A$43,0),MATCH(K$4,BPCiObIC!$B$1:$AG$1,0)))</f>
        <v>0</v>
      </c>
      <c r="L136" s="20">
        <f t="array" ref="L136">K136*(1+INDEX(BPCiObIC!$B$2:$AG$43,MATCH($A136,BPCiObIC!$A$2:$A$43,0),MATCH(L$4,BPCiObIC!$B$1:$AG$1,0)))</f>
        <v>0</v>
      </c>
      <c r="M136" s="20">
        <f t="array" ref="M136">L136*(1+INDEX(BPCiObIC!$B$2:$AG$43,MATCH($A136,BPCiObIC!$A$2:$A$43,0),MATCH(M$4,BPCiObIC!$B$1:$AG$1,0)))</f>
        <v>0</v>
      </c>
      <c r="N136" s="20">
        <f t="array" ref="N136">M136*(1+INDEX(BPCiObIC!$B$2:$AG$43,MATCH($A136,BPCiObIC!$A$2:$A$43,0),MATCH(N$4,BPCiObIC!$B$1:$AG$1,0)))</f>
        <v>0</v>
      </c>
      <c r="O136" s="20">
        <f t="array" ref="O136">N136*(1+INDEX(BPCiObIC!$B$2:$AG$43,MATCH($A136,BPCiObIC!$A$2:$A$43,0),MATCH(O$4,BPCiObIC!$B$1:$AG$1,0)))</f>
        <v>0</v>
      </c>
      <c r="P136" s="20">
        <f t="array" ref="P136">O136*(1+INDEX(BPCiObIC!$B$2:$AG$43,MATCH($A136,BPCiObIC!$A$2:$A$43,0),MATCH(P$4,BPCiObIC!$B$1:$AG$1,0)))</f>
        <v>0</v>
      </c>
      <c r="Q136" s="20">
        <f t="array" ref="Q136">P136*(1+INDEX(BPCiObIC!$B$2:$AG$43,MATCH($A136,BPCiObIC!$A$2:$A$43,0),MATCH(Q$4,BPCiObIC!$B$1:$AG$1,0)))</f>
        <v>0</v>
      </c>
      <c r="R136" s="20">
        <f t="array" ref="R136">Q136*(1+INDEX(BPCiObIC!$B$2:$AG$43,MATCH($A136,BPCiObIC!$A$2:$A$43,0),MATCH(R$4,BPCiObIC!$B$1:$AG$1,0)))</f>
        <v>0</v>
      </c>
      <c r="S136" s="20">
        <f t="array" ref="S136">R136*(1+INDEX(BPCiObIC!$B$2:$AG$43,MATCH($A136,BPCiObIC!$A$2:$A$43,0),MATCH(S$4,BPCiObIC!$B$1:$AG$1,0)))</f>
        <v>0</v>
      </c>
      <c r="T136" s="20">
        <f t="array" ref="T136">S136*(1+INDEX(BPCiObIC!$B$2:$AG$43,MATCH($A136,BPCiObIC!$A$2:$A$43,0),MATCH(T$4,BPCiObIC!$B$1:$AG$1,0)))</f>
        <v>0</v>
      </c>
      <c r="U136" s="20">
        <f t="array" ref="U136">T136*(1+INDEX(BPCiObIC!$B$2:$AG$43,MATCH($A136,BPCiObIC!$A$2:$A$43,0),MATCH(U$4,BPCiObIC!$B$1:$AG$1,0)))</f>
        <v>0</v>
      </c>
      <c r="V136" s="20">
        <f t="array" ref="V136">U136*(1+INDEX(BPCiObIC!$B$2:$AG$43,MATCH($A136,BPCiObIC!$A$2:$A$43,0),MATCH(V$4,BPCiObIC!$B$1:$AG$1,0)))</f>
        <v>0</v>
      </c>
      <c r="W136" s="20">
        <f t="array" ref="W136">V136*(1+INDEX(BPCiObIC!$B$2:$AG$43,MATCH($A136,BPCiObIC!$A$2:$A$43,0),MATCH(W$4,BPCiObIC!$B$1:$AG$1,0)))</f>
        <v>0</v>
      </c>
      <c r="X136" s="20">
        <f t="array" ref="X136">W136*(1+INDEX(BPCiObIC!$B$2:$AG$43,MATCH($A136,BPCiObIC!$A$2:$A$43,0),MATCH(X$4,BPCiObIC!$B$1:$AG$1,0)))</f>
        <v>0</v>
      </c>
      <c r="Y136" s="20">
        <f t="array" ref="Y136">X136*(1+INDEX(BPCiObIC!$B$2:$AG$43,MATCH($A136,BPCiObIC!$A$2:$A$43,0),MATCH(Y$4,BPCiObIC!$B$1:$AG$1,0)))</f>
        <v>0</v>
      </c>
      <c r="Z136" s="20">
        <f t="array" ref="Z136">Y136*(1+INDEX(BPCiObIC!$B$2:$AG$43,MATCH($A136,BPCiObIC!$A$2:$A$43,0),MATCH(Z$4,BPCiObIC!$B$1:$AG$1,0)))</f>
        <v>0</v>
      </c>
      <c r="AA136" s="20">
        <f t="array" ref="AA136">Z136*(1+INDEX(BPCiObIC!$B$2:$AG$43,MATCH($A136,BPCiObIC!$A$2:$A$43,0),MATCH(AA$4,BPCiObIC!$B$1:$AG$1,0)))</f>
        <v>0</v>
      </c>
      <c r="AB136" s="20">
        <f t="array" ref="AB136">AA136*(1+INDEX(BPCiObIC!$B$2:$AG$43,MATCH($A136,BPCiObIC!$A$2:$A$43,0),MATCH(AB$4,BPCiObIC!$B$1:$AG$1,0)))</f>
        <v>0</v>
      </c>
      <c r="AC136" s="20">
        <f t="array" ref="AC136">AB136*(1+INDEX(BPCiObIC!$B$2:$AG$43,MATCH($A136,BPCiObIC!$A$2:$A$43,0),MATCH(AC$4,BPCiObIC!$B$1:$AG$1,0)))</f>
        <v>0</v>
      </c>
      <c r="AD136" s="20">
        <f t="array" ref="AD136">AC136*(1+INDEX(BPCiObIC!$B$2:$AG$43,MATCH($A136,BPCiObIC!$A$2:$A$43,0),MATCH(AD$4,BPCiObIC!$B$1:$AG$1,0)))</f>
        <v>0</v>
      </c>
      <c r="AE136" s="20">
        <f t="array" ref="AE136">AD136*(1+INDEX(BPCiObIC!$B$2:$AG$43,MATCH($A136,BPCiObIC!$A$2:$A$43,0),MATCH(AE$4,BPCiObIC!$B$1:$AG$1,0)))</f>
        <v>0</v>
      </c>
      <c r="AF136" s="20">
        <f t="array" ref="AF136">AE136*(1+INDEX(BPCiObIC!$B$2:$AG$43,MATCH($A136,BPCiObIC!$A$2:$A$43,0),MATCH(AF$4,BPCiObIC!$B$1:$AG$1,0)))</f>
        <v>0</v>
      </c>
      <c r="AG136" s="20">
        <f t="array" ref="AG136">AF136*(1+INDEX(BPCiObIC!$B$2:$AG$43,MATCH($A136,BPCiObIC!$A$2:$A$43,0),MATCH(AG$4,BPCiObIC!$B$1:$AG$1,0)))</f>
        <v>0</v>
      </c>
      <c r="AH136" s="20">
        <f t="array" ref="AH136">AG136*(1+INDEX(BPCiObIC!$B$2:$AG$43,MATCH($A136,BPCiObIC!$A$2:$A$43,0),MATCH(AH$4,BPCiObIC!$B$1:$AG$1,0)))</f>
        <v>0</v>
      </c>
    </row>
    <row r="137" spans="1:34" ht="15.75" customHeight="1" x14ac:dyDescent="0.35">
      <c r="A137" s="3" t="s">
        <v>103</v>
      </c>
      <c r="B137" s="3" t="s">
        <v>87</v>
      </c>
      <c r="C137" s="3" t="s">
        <v>47</v>
      </c>
      <c r="D137" s="33">
        <f>SUM(SUMIFS('BIFUBC Output_energy'!G:G,'BIFUBC Output_energy'!A:A,B137,'BIFUBC Output_energy'!B:B,C137),SUMIFS('BIFUBC Output_nonenergy'!E:E,'BIFUBC Output_nonenergy'!A:A,B137,'BIFUBC Output_nonenergy'!B:B,C137))</f>
        <v>0</v>
      </c>
      <c r="E137" s="20">
        <f t="array" ref="E137">D137*(1+INDEX(BPCiObIC!$B$2:$AG$43,MATCH($A137,BPCiObIC!$A$2:$A$43,0),MATCH(E$4,BPCiObIC!$B$1:$AG$1,0)))</f>
        <v>0</v>
      </c>
      <c r="F137" s="20">
        <f t="array" ref="F137">E137*(1+INDEX(BPCiObIC!$B$2:$AG$43,MATCH($A137,BPCiObIC!$A$2:$A$43,0),MATCH(F$4,BPCiObIC!$B$1:$AG$1,0)))</f>
        <v>0</v>
      </c>
      <c r="G137" s="20">
        <f t="array" ref="G137">F137*(1+INDEX(BPCiObIC!$B$2:$AG$43,MATCH($A137,BPCiObIC!$A$2:$A$43,0),MATCH(G$4,BPCiObIC!$B$1:$AG$1,0)))</f>
        <v>0</v>
      </c>
      <c r="H137" s="20">
        <f t="array" ref="H137">G137*(1+INDEX(BPCiObIC!$B$2:$AG$43,MATCH($A137,BPCiObIC!$A$2:$A$43,0),MATCH(H$4,BPCiObIC!$B$1:$AG$1,0)))</f>
        <v>0</v>
      </c>
      <c r="I137" s="20">
        <f t="array" ref="I137">H137*(1+INDEX(BPCiObIC!$B$2:$AG$43,MATCH($A137,BPCiObIC!$A$2:$A$43,0),MATCH(I$4,BPCiObIC!$B$1:$AG$1,0)))</f>
        <v>0</v>
      </c>
      <c r="J137" s="20">
        <f t="array" ref="J137">I137*(1+INDEX(BPCiObIC!$B$2:$AG$43,MATCH($A137,BPCiObIC!$A$2:$A$43,0),MATCH(J$4,BPCiObIC!$B$1:$AG$1,0)))</f>
        <v>0</v>
      </c>
      <c r="K137" s="20">
        <f t="array" ref="K137">J137*(1+INDEX(BPCiObIC!$B$2:$AG$43,MATCH($A137,BPCiObIC!$A$2:$A$43,0),MATCH(K$4,BPCiObIC!$B$1:$AG$1,0)))</f>
        <v>0</v>
      </c>
      <c r="L137" s="20">
        <f t="array" ref="L137">K137*(1+INDEX(BPCiObIC!$B$2:$AG$43,MATCH($A137,BPCiObIC!$A$2:$A$43,0),MATCH(L$4,BPCiObIC!$B$1:$AG$1,0)))</f>
        <v>0</v>
      </c>
      <c r="M137" s="20">
        <f t="array" ref="M137">L137*(1+INDEX(BPCiObIC!$B$2:$AG$43,MATCH($A137,BPCiObIC!$A$2:$A$43,0),MATCH(M$4,BPCiObIC!$B$1:$AG$1,0)))</f>
        <v>0</v>
      </c>
      <c r="N137" s="20">
        <f t="array" ref="N137">M137*(1+INDEX(BPCiObIC!$B$2:$AG$43,MATCH($A137,BPCiObIC!$A$2:$A$43,0),MATCH(N$4,BPCiObIC!$B$1:$AG$1,0)))</f>
        <v>0</v>
      </c>
      <c r="O137" s="20">
        <f t="array" ref="O137">N137*(1+INDEX(BPCiObIC!$B$2:$AG$43,MATCH($A137,BPCiObIC!$A$2:$A$43,0),MATCH(O$4,BPCiObIC!$B$1:$AG$1,0)))</f>
        <v>0</v>
      </c>
      <c r="P137" s="20">
        <f t="array" ref="P137">O137*(1+INDEX(BPCiObIC!$B$2:$AG$43,MATCH($A137,BPCiObIC!$A$2:$A$43,0),MATCH(P$4,BPCiObIC!$B$1:$AG$1,0)))</f>
        <v>0</v>
      </c>
      <c r="Q137" s="20">
        <f t="array" ref="Q137">P137*(1+INDEX(BPCiObIC!$B$2:$AG$43,MATCH($A137,BPCiObIC!$A$2:$A$43,0),MATCH(Q$4,BPCiObIC!$B$1:$AG$1,0)))</f>
        <v>0</v>
      </c>
      <c r="R137" s="20">
        <f t="array" ref="R137">Q137*(1+INDEX(BPCiObIC!$B$2:$AG$43,MATCH($A137,BPCiObIC!$A$2:$A$43,0),MATCH(R$4,BPCiObIC!$B$1:$AG$1,0)))</f>
        <v>0</v>
      </c>
      <c r="S137" s="20">
        <f t="array" ref="S137">R137*(1+INDEX(BPCiObIC!$B$2:$AG$43,MATCH($A137,BPCiObIC!$A$2:$A$43,0),MATCH(S$4,BPCiObIC!$B$1:$AG$1,0)))</f>
        <v>0</v>
      </c>
      <c r="T137" s="20">
        <f t="array" ref="T137">S137*(1+INDEX(BPCiObIC!$B$2:$AG$43,MATCH($A137,BPCiObIC!$A$2:$A$43,0),MATCH(T$4,BPCiObIC!$B$1:$AG$1,0)))</f>
        <v>0</v>
      </c>
      <c r="U137" s="20">
        <f t="array" ref="U137">T137*(1+INDEX(BPCiObIC!$B$2:$AG$43,MATCH($A137,BPCiObIC!$A$2:$A$43,0),MATCH(U$4,BPCiObIC!$B$1:$AG$1,0)))</f>
        <v>0</v>
      </c>
      <c r="V137" s="20">
        <f t="array" ref="V137">U137*(1+INDEX(BPCiObIC!$B$2:$AG$43,MATCH($A137,BPCiObIC!$A$2:$A$43,0),MATCH(V$4,BPCiObIC!$B$1:$AG$1,0)))</f>
        <v>0</v>
      </c>
      <c r="W137" s="20">
        <f t="array" ref="W137">V137*(1+INDEX(BPCiObIC!$B$2:$AG$43,MATCH($A137,BPCiObIC!$A$2:$A$43,0),MATCH(W$4,BPCiObIC!$B$1:$AG$1,0)))</f>
        <v>0</v>
      </c>
      <c r="X137" s="20">
        <f t="array" ref="X137">W137*(1+INDEX(BPCiObIC!$B$2:$AG$43,MATCH($A137,BPCiObIC!$A$2:$A$43,0),MATCH(X$4,BPCiObIC!$B$1:$AG$1,0)))</f>
        <v>0</v>
      </c>
      <c r="Y137" s="20">
        <f t="array" ref="Y137">X137*(1+INDEX(BPCiObIC!$B$2:$AG$43,MATCH($A137,BPCiObIC!$A$2:$A$43,0),MATCH(Y$4,BPCiObIC!$B$1:$AG$1,0)))</f>
        <v>0</v>
      </c>
      <c r="Z137" s="20">
        <f t="array" ref="Z137">Y137*(1+INDEX(BPCiObIC!$B$2:$AG$43,MATCH($A137,BPCiObIC!$A$2:$A$43,0),MATCH(Z$4,BPCiObIC!$B$1:$AG$1,0)))</f>
        <v>0</v>
      </c>
      <c r="AA137" s="20">
        <f t="array" ref="AA137">Z137*(1+INDEX(BPCiObIC!$B$2:$AG$43,MATCH($A137,BPCiObIC!$A$2:$A$43,0),MATCH(AA$4,BPCiObIC!$B$1:$AG$1,0)))</f>
        <v>0</v>
      </c>
      <c r="AB137" s="20">
        <f t="array" ref="AB137">AA137*(1+INDEX(BPCiObIC!$B$2:$AG$43,MATCH($A137,BPCiObIC!$A$2:$A$43,0),MATCH(AB$4,BPCiObIC!$B$1:$AG$1,0)))</f>
        <v>0</v>
      </c>
      <c r="AC137" s="20">
        <f t="array" ref="AC137">AB137*(1+INDEX(BPCiObIC!$B$2:$AG$43,MATCH($A137,BPCiObIC!$A$2:$A$43,0),MATCH(AC$4,BPCiObIC!$B$1:$AG$1,0)))</f>
        <v>0</v>
      </c>
      <c r="AD137" s="20">
        <f t="array" ref="AD137">AC137*(1+INDEX(BPCiObIC!$B$2:$AG$43,MATCH($A137,BPCiObIC!$A$2:$A$43,0),MATCH(AD$4,BPCiObIC!$B$1:$AG$1,0)))</f>
        <v>0</v>
      </c>
      <c r="AE137" s="20">
        <f t="array" ref="AE137">AD137*(1+INDEX(BPCiObIC!$B$2:$AG$43,MATCH($A137,BPCiObIC!$A$2:$A$43,0),MATCH(AE$4,BPCiObIC!$B$1:$AG$1,0)))</f>
        <v>0</v>
      </c>
      <c r="AF137" s="20">
        <f t="array" ref="AF137">AE137*(1+INDEX(BPCiObIC!$B$2:$AG$43,MATCH($A137,BPCiObIC!$A$2:$A$43,0),MATCH(AF$4,BPCiObIC!$B$1:$AG$1,0)))</f>
        <v>0</v>
      </c>
      <c r="AG137" s="20">
        <f t="array" ref="AG137">AF137*(1+INDEX(BPCiObIC!$B$2:$AG$43,MATCH($A137,BPCiObIC!$A$2:$A$43,0),MATCH(AG$4,BPCiObIC!$B$1:$AG$1,0)))</f>
        <v>0</v>
      </c>
      <c r="AH137" s="20">
        <f t="array" ref="AH137">AG137*(1+INDEX(BPCiObIC!$B$2:$AG$43,MATCH($A137,BPCiObIC!$A$2:$A$43,0),MATCH(AH$4,BPCiObIC!$B$1:$AG$1,0)))</f>
        <v>0</v>
      </c>
    </row>
    <row r="138" spans="1:34" ht="15.75" customHeight="1" x14ac:dyDescent="0.35">
      <c r="A138" s="3" t="s">
        <v>104</v>
      </c>
      <c r="B138" s="3" t="s">
        <v>87</v>
      </c>
      <c r="C138" s="3" t="s">
        <v>50</v>
      </c>
      <c r="D138" s="33">
        <f>SUM(SUMIFS('BIFUBC Output_energy'!G:G,'BIFUBC Output_energy'!A:A,B138,'BIFUBC Output_energy'!B:B,C138),SUMIFS('BIFUBC Output_nonenergy'!E:E,'BIFUBC Output_nonenergy'!A:A,B138,'BIFUBC Output_nonenergy'!B:B,C138))</f>
        <v>0</v>
      </c>
      <c r="E138" s="20">
        <f t="array" ref="E138">D138*(1+INDEX(BPCiObIC!$B$2:$AG$43,MATCH($A138,BPCiObIC!$A$2:$A$43,0),MATCH(E$4,BPCiObIC!$B$1:$AG$1,0)))</f>
        <v>0</v>
      </c>
      <c r="F138" s="20">
        <f t="array" ref="F138">E138*(1+INDEX(BPCiObIC!$B$2:$AG$43,MATCH($A138,BPCiObIC!$A$2:$A$43,0),MATCH(F$4,BPCiObIC!$B$1:$AG$1,0)))</f>
        <v>0</v>
      </c>
      <c r="G138" s="20">
        <f t="array" ref="G138">F138*(1+INDEX(BPCiObIC!$B$2:$AG$43,MATCH($A138,BPCiObIC!$A$2:$A$43,0),MATCH(G$4,BPCiObIC!$B$1:$AG$1,0)))</f>
        <v>0</v>
      </c>
      <c r="H138" s="20">
        <f t="array" ref="H138">G138*(1+INDEX(BPCiObIC!$B$2:$AG$43,MATCH($A138,BPCiObIC!$A$2:$A$43,0),MATCH(H$4,BPCiObIC!$B$1:$AG$1,0)))</f>
        <v>0</v>
      </c>
      <c r="I138" s="20">
        <f t="array" ref="I138">H138*(1+INDEX(BPCiObIC!$B$2:$AG$43,MATCH($A138,BPCiObIC!$A$2:$A$43,0),MATCH(I$4,BPCiObIC!$B$1:$AG$1,0)))</f>
        <v>0</v>
      </c>
      <c r="J138" s="20">
        <f t="array" ref="J138">I138*(1+INDEX(BPCiObIC!$B$2:$AG$43,MATCH($A138,BPCiObIC!$A$2:$A$43,0),MATCH(J$4,BPCiObIC!$B$1:$AG$1,0)))</f>
        <v>0</v>
      </c>
      <c r="K138" s="20">
        <f t="array" ref="K138">J138*(1+INDEX(BPCiObIC!$B$2:$AG$43,MATCH($A138,BPCiObIC!$A$2:$A$43,0),MATCH(K$4,BPCiObIC!$B$1:$AG$1,0)))</f>
        <v>0</v>
      </c>
      <c r="L138" s="20">
        <f t="array" ref="L138">K138*(1+INDEX(BPCiObIC!$B$2:$AG$43,MATCH($A138,BPCiObIC!$A$2:$A$43,0),MATCH(L$4,BPCiObIC!$B$1:$AG$1,0)))</f>
        <v>0</v>
      </c>
      <c r="M138" s="20">
        <f t="array" ref="M138">L138*(1+INDEX(BPCiObIC!$B$2:$AG$43,MATCH($A138,BPCiObIC!$A$2:$A$43,0),MATCH(M$4,BPCiObIC!$B$1:$AG$1,0)))</f>
        <v>0</v>
      </c>
      <c r="N138" s="20">
        <f t="array" ref="N138">M138*(1+INDEX(BPCiObIC!$B$2:$AG$43,MATCH($A138,BPCiObIC!$A$2:$A$43,0),MATCH(N$4,BPCiObIC!$B$1:$AG$1,0)))</f>
        <v>0</v>
      </c>
      <c r="O138" s="20">
        <f t="array" ref="O138">N138*(1+INDEX(BPCiObIC!$B$2:$AG$43,MATCH($A138,BPCiObIC!$A$2:$A$43,0),MATCH(O$4,BPCiObIC!$B$1:$AG$1,0)))</f>
        <v>0</v>
      </c>
      <c r="P138" s="20">
        <f t="array" ref="P138">O138*(1+INDEX(BPCiObIC!$B$2:$AG$43,MATCH($A138,BPCiObIC!$A$2:$A$43,0),MATCH(P$4,BPCiObIC!$B$1:$AG$1,0)))</f>
        <v>0</v>
      </c>
      <c r="Q138" s="20">
        <f t="array" ref="Q138">P138*(1+INDEX(BPCiObIC!$B$2:$AG$43,MATCH($A138,BPCiObIC!$A$2:$A$43,0),MATCH(Q$4,BPCiObIC!$B$1:$AG$1,0)))</f>
        <v>0</v>
      </c>
      <c r="R138" s="20">
        <f t="array" ref="R138">Q138*(1+INDEX(BPCiObIC!$B$2:$AG$43,MATCH($A138,BPCiObIC!$A$2:$A$43,0),MATCH(R$4,BPCiObIC!$B$1:$AG$1,0)))</f>
        <v>0</v>
      </c>
      <c r="S138" s="20">
        <f t="array" ref="S138">R138*(1+INDEX(BPCiObIC!$B$2:$AG$43,MATCH($A138,BPCiObIC!$A$2:$A$43,0),MATCH(S$4,BPCiObIC!$B$1:$AG$1,0)))</f>
        <v>0</v>
      </c>
      <c r="T138" s="20">
        <f t="array" ref="T138">S138*(1+INDEX(BPCiObIC!$B$2:$AG$43,MATCH($A138,BPCiObIC!$A$2:$A$43,0),MATCH(T$4,BPCiObIC!$B$1:$AG$1,0)))</f>
        <v>0</v>
      </c>
      <c r="U138" s="20">
        <f t="array" ref="U138">T138*(1+INDEX(BPCiObIC!$B$2:$AG$43,MATCH($A138,BPCiObIC!$A$2:$A$43,0),MATCH(U$4,BPCiObIC!$B$1:$AG$1,0)))</f>
        <v>0</v>
      </c>
      <c r="V138" s="20">
        <f t="array" ref="V138">U138*(1+INDEX(BPCiObIC!$B$2:$AG$43,MATCH($A138,BPCiObIC!$A$2:$A$43,0),MATCH(V$4,BPCiObIC!$B$1:$AG$1,0)))</f>
        <v>0</v>
      </c>
      <c r="W138" s="20">
        <f t="array" ref="W138">V138*(1+INDEX(BPCiObIC!$B$2:$AG$43,MATCH($A138,BPCiObIC!$A$2:$A$43,0),MATCH(W$4,BPCiObIC!$B$1:$AG$1,0)))</f>
        <v>0</v>
      </c>
      <c r="X138" s="20">
        <f t="array" ref="X138">W138*(1+INDEX(BPCiObIC!$B$2:$AG$43,MATCH($A138,BPCiObIC!$A$2:$A$43,0),MATCH(X$4,BPCiObIC!$B$1:$AG$1,0)))</f>
        <v>0</v>
      </c>
      <c r="Y138" s="20">
        <f t="array" ref="Y138">X138*(1+INDEX(BPCiObIC!$B$2:$AG$43,MATCH($A138,BPCiObIC!$A$2:$A$43,0),MATCH(Y$4,BPCiObIC!$B$1:$AG$1,0)))</f>
        <v>0</v>
      </c>
      <c r="Z138" s="20">
        <f t="array" ref="Z138">Y138*(1+INDEX(BPCiObIC!$B$2:$AG$43,MATCH($A138,BPCiObIC!$A$2:$A$43,0),MATCH(Z$4,BPCiObIC!$B$1:$AG$1,0)))</f>
        <v>0</v>
      </c>
      <c r="AA138" s="20">
        <f t="array" ref="AA138">Z138*(1+INDEX(BPCiObIC!$B$2:$AG$43,MATCH($A138,BPCiObIC!$A$2:$A$43,0),MATCH(AA$4,BPCiObIC!$B$1:$AG$1,0)))</f>
        <v>0</v>
      </c>
      <c r="AB138" s="20">
        <f t="array" ref="AB138">AA138*(1+INDEX(BPCiObIC!$B$2:$AG$43,MATCH($A138,BPCiObIC!$A$2:$A$43,0),MATCH(AB$4,BPCiObIC!$B$1:$AG$1,0)))</f>
        <v>0</v>
      </c>
      <c r="AC138" s="20">
        <f t="array" ref="AC138">AB138*(1+INDEX(BPCiObIC!$B$2:$AG$43,MATCH($A138,BPCiObIC!$A$2:$A$43,0),MATCH(AC$4,BPCiObIC!$B$1:$AG$1,0)))</f>
        <v>0</v>
      </c>
      <c r="AD138" s="20">
        <f t="array" ref="AD138">AC138*(1+INDEX(BPCiObIC!$B$2:$AG$43,MATCH($A138,BPCiObIC!$A$2:$A$43,0),MATCH(AD$4,BPCiObIC!$B$1:$AG$1,0)))</f>
        <v>0</v>
      </c>
      <c r="AE138" s="20">
        <f t="array" ref="AE138">AD138*(1+INDEX(BPCiObIC!$B$2:$AG$43,MATCH($A138,BPCiObIC!$A$2:$A$43,0),MATCH(AE$4,BPCiObIC!$B$1:$AG$1,0)))</f>
        <v>0</v>
      </c>
      <c r="AF138" s="20">
        <f t="array" ref="AF138">AE138*(1+INDEX(BPCiObIC!$B$2:$AG$43,MATCH($A138,BPCiObIC!$A$2:$A$43,0),MATCH(AF$4,BPCiObIC!$B$1:$AG$1,0)))</f>
        <v>0</v>
      </c>
      <c r="AG138" s="20">
        <f t="array" ref="AG138">AF138*(1+INDEX(BPCiObIC!$B$2:$AG$43,MATCH($A138,BPCiObIC!$A$2:$A$43,0),MATCH(AG$4,BPCiObIC!$B$1:$AG$1,0)))</f>
        <v>0</v>
      </c>
      <c r="AH138" s="20">
        <f t="array" ref="AH138">AG138*(1+INDEX(BPCiObIC!$B$2:$AG$43,MATCH($A138,BPCiObIC!$A$2:$A$43,0),MATCH(AH$4,BPCiObIC!$B$1:$AG$1,0)))</f>
        <v>0</v>
      </c>
    </row>
    <row r="139" spans="1:34" ht="15.75" customHeight="1" x14ac:dyDescent="0.35">
      <c r="A139" s="3" t="s">
        <v>105</v>
      </c>
      <c r="B139" s="3" t="s">
        <v>87</v>
      </c>
      <c r="C139" s="3" t="s">
        <v>106</v>
      </c>
      <c r="D139" s="33">
        <f>SUM(SUMIFS('BIFUBC Output_energy'!G:G,'BIFUBC Output_energy'!A:A,B139,'BIFUBC Output_energy'!B:B,C139),SUMIFS('BIFUBC Output_nonenergy'!E:E,'BIFUBC Output_nonenergy'!A:A,B139,'BIFUBC Output_nonenergy'!B:B,C139))</f>
        <v>86482790144000</v>
      </c>
      <c r="E139" s="20">
        <f t="array" ref="E139">D139*(1+INDEX(BPCiObIC!$B$2:$AG$43,MATCH($A139,BPCiObIC!$A$2:$A$43,0),MATCH(E$4,BPCiObIC!$B$1:$AG$1,0)))</f>
        <v>90366929048330.375</v>
      </c>
      <c r="F139" s="20">
        <f t="array" ref="F139">E139*(1+INDEX(BPCiObIC!$B$2:$AG$43,MATCH($A139,BPCiObIC!$A$2:$A$43,0),MATCH(F$4,BPCiObIC!$B$1:$AG$1,0)))</f>
        <v>94251067952662.438</v>
      </c>
      <c r="G139" s="20">
        <f t="array" ref="G139">F139*(1+INDEX(BPCiObIC!$B$2:$AG$43,MATCH($A139,BPCiObIC!$A$2:$A$43,0),MATCH(G$4,BPCiObIC!$B$1:$AG$1,0)))</f>
        <v>98135206856994.5</v>
      </c>
      <c r="H139" s="20">
        <f t="array" ref="H139">G139*(1+INDEX(BPCiObIC!$B$2:$AG$43,MATCH($A139,BPCiObIC!$A$2:$A$43,0),MATCH(H$4,BPCiObIC!$B$1:$AG$1,0)))</f>
        <v>102019345761324.89</v>
      </c>
      <c r="I139" s="20">
        <f t="array" ref="I139">H139*(1+INDEX(BPCiObIC!$B$2:$AG$43,MATCH($A139,BPCiObIC!$A$2:$A$43,0),MATCH(I$4,BPCiObIC!$B$1:$AG$1,0)))</f>
        <v>105903484665656.95</v>
      </c>
      <c r="J139" s="20">
        <f t="array" ref="J139">I139*(1+INDEX(BPCiObIC!$B$2:$AG$43,MATCH($A139,BPCiObIC!$A$2:$A$43,0),MATCH(J$4,BPCiObIC!$B$1:$AG$1,0)))</f>
        <v>109787623569989</v>
      </c>
      <c r="K139" s="20">
        <f t="array" ref="K139">J139*(1+INDEX(BPCiObIC!$B$2:$AG$43,MATCH($A139,BPCiObIC!$A$2:$A$43,0),MATCH(K$4,BPCiObIC!$B$1:$AG$1,0)))</f>
        <v>113671762474319.36</v>
      </c>
      <c r="L139" s="20">
        <f t="array" ref="L139">K139*(1+INDEX(BPCiObIC!$B$2:$AG$43,MATCH($A139,BPCiObIC!$A$2:$A$43,0),MATCH(L$4,BPCiObIC!$B$1:$AG$1,0)))</f>
        <v>117555901378651.44</v>
      </c>
      <c r="M139" s="20">
        <f t="array" ref="M139">L139*(1+INDEX(BPCiObIC!$B$2:$AG$43,MATCH($A139,BPCiObIC!$A$2:$A$43,0),MATCH(M$4,BPCiObIC!$B$1:$AG$1,0)))</f>
        <v>121440040282983.48</v>
      </c>
      <c r="N139" s="20">
        <f t="array" ref="N139">M139*(1+INDEX(BPCiObIC!$B$2:$AG$43,MATCH($A139,BPCiObIC!$A$2:$A$43,0),MATCH(N$4,BPCiObIC!$B$1:$AG$1,0)))</f>
        <v>125324179187313.86</v>
      </c>
      <c r="O139" s="20">
        <f t="array" ref="O139">N139*(1+INDEX(BPCiObIC!$B$2:$AG$43,MATCH($A139,BPCiObIC!$A$2:$A$43,0),MATCH(O$4,BPCiObIC!$B$1:$AG$1,0)))</f>
        <v>129208318091645.92</v>
      </c>
      <c r="P139" s="20">
        <f t="array" ref="P139">O139*(1+INDEX(BPCiObIC!$B$2:$AG$43,MATCH($A139,BPCiObIC!$A$2:$A$43,0),MATCH(P$4,BPCiObIC!$B$1:$AG$1,0)))</f>
        <v>133092456995976.3</v>
      </c>
      <c r="Q139" s="20">
        <f t="array" ref="Q139">P139*(1+INDEX(BPCiObIC!$B$2:$AG$43,MATCH($A139,BPCiObIC!$A$2:$A$43,0),MATCH(Q$4,BPCiObIC!$B$1:$AG$1,0)))</f>
        <v>136976595900308.36</v>
      </c>
      <c r="R139" s="20">
        <f t="array" ref="R139">Q139*(1+INDEX(BPCiObIC!$B$2:$AG$43,MATCH($A139,BPCiObIC!$A$2:$A$43,0),MATCH(R$4,BPCiObIC!$B$1:$AG$1,0)))</f>
        <v>140860734804640.41</v>
      </c>
      <c r="S139" s="20">
        <f t="array" ref="S139">R139*(1+INDEX(BPCiObIC!$B$2:$AG$43,MATCH($A139,BPCiObIC!$A$2:$A$43,0),MATCH(S$4,BPCiObIC!$B$1:$AG$1,0)))</f>
        <v>144744873708970.78</v>
      </c>
      <c r="T139" s="20">
        <f t="array" ref="T139">S139*(1+INDEX(BPCiObIC!$B$2:$AG$43,MATCH($A139,BPCiObIC!$A$2:$A$43,0),MATCH(T$4,BPCiObIC!$B$1:$AG$1,0)))</f>
        <v>148629012613302.84</v>
      </c>
      <c r="U139" s="20">
        <f t="array" ref="U139">T139*(1+INDEX(BPCiObIC!$B$2:$AG$43,MATCH($A139,BPCiObIC!$A$2:$A$43,0),MATCH(U$4,BPCiObIC!$B$1:$AG$1,0)))</f>
        <v>152513151517634.91</v>
      </c>
      <c r="V139" s="20">
        <f t="array" ref="V139">U139*(1+INDEX(BPCiObIC!$B$2:$AG$43,MATCH($A139,BPCiObIC!$A$2:$A$43,0),MATCH(V$4,BPCiObIC!$B$1:$AG$1,0)))</f>
        <v>156397290421965.28</v>
      </c>
      <c r="W139" s="20">
        <f t="array" ref="W139">V139*(1+INDEX(BPCiObIC!$B$2:$AG$43,MATCH($A139,BPCiObIC!$A$2:$A$43,0),MATCH(W$4,BPCiObIC!$B$1:$AG$1,0)))</f>
        <v>160281429326297.34</v>
      </c>
      <c r="X139" s="20">
        <f t="array" ref="X139">W139*(1+INDEX(BPCiObIC!$B$2:$AG$43,MATCH($A139,BPCiObIC!$A$2:$A$43,0),MATCH(X$4,BPCiObIC!$B$1:$AG$1,0)))</f>
        <v>164165568230629.44</v>
      </c>
      <c r="Y139" s="20">
        <f t="array" ref="Y139">X139*(1+INDEX(BPCiObIC!$B$2:$AG$43,MATCH($A139,BPCiObIC!$A$2:$A$43,0),MATCH(Y$4,BPCiObIC!$B$1:$AG$1,0)))</f>
        <v>168049707134959.81</v>
      </c>
      <c r="Z139" s="20">
        <f t="array" ref="Z139">Y139*(1+INDEX(BPCiObIC!$B$2:$AG$43,MATCH($A139,BPCiObIC!$A$2:$A$43,0),MATCH(Z$4,BPCiObIC!$B$1:$AG$1,0)))</f>
        <v>171933846039291.88</v>
      </c>
      <c r="AA139" s="20">
        <f t="array" ref="AA139">Z139*(1+INDEX(BPCiObIC!$B$2:$AG$43,MATCH($A139,BPCiObIC!$A$2:$A$43,0),MATCH(AA$4,BPCiObIC!$B$1:$AG$1,0)))</f>
        <v>175817984943623.94</v>
      </c>
      <c r="AB139" s="20">
        <f t="array" ref="AB139">AA139*(1+INDEX(BPCiObIC!$B$2:$AG$43,MATCH($A139,BPCiObIC!$A$2:$A$43,0),MATCH(AB$4,BPCiObIC!$B$1:$AG$1,0)))</f>
        <v>179702123847954.34</v>
      </c>
      <c r="AC139" s="20">
        <f t="array" ref="AC139">AB139*(1+INDEX(BPCiObIC!$B$2:$AG$43,MATCH($A139,BPCiObIC!$A$2:$A$43,0),MATCH(AC$4,BPCiObIC!$B$1:$AG$1,0)))</f>
        <v>183586262752286.38</v>
      </c>
      <c r="AD139" s="20">
        <f t="array" ref="AD139">AC139*(1+INDEX(BPCiObIC!$B$2:$AG$43,MATCH($A139,BPCiObIC!$A$2:$A$43,0),MATCH(AD$4,BPCiObIC!$B$1:$AG$1,0)))</f>
        <v>187470401656618.44</v>
      </c>
      <c r="AE139" s="20">
        <f t="array" ref="AE139">AD139*(1+INDEX(BPCiObIC!$B$2:$AG$43,MATCH($A139,BPCiObIC!$A$2:$A$43,0),MATCH(AE$4,BPCiObIC!$B$1:$AG$1,0)))</f>
        <v>191354540560948.81</v>
      </c>
      <c r="AF139" s="20">
        <f t="array" ref="AF139">AE139*(1+INDEX(BPCiObIC!$B$2:$AG$43,MATCH($A139,BPCiObIC!$A$2:$A$43,0),MATCH(AF$4,BPCiObIC!$B$1:$AG$1,0)))</f>
        <v>195238679465280.88</v>
      </c>
      <c r="AG139" s="20">
        <f t="array" ref="AG139">AF139*(1+INDEX(BPCiObIC!$B$2:$AG$43,MATCH($A139,BPCiObIC!$A$2:$A$43,0),MATCH(AG$4,BPCiObIC!$B$1:$AG$1,0)))</f>
        <v>199122818369612.97</v>
      </c>
      <c r="AH139" s="20">
        <f t="array" ref="AH139">AG139*(1+INDEX(BPCiObIC!$B$2:$AG$43,MATCH($A139,BPCiObIC!$A$2:$A$43,0),MATCH(AH$4,BPCiObIC!$B$1:$AG$1,0)))</f>
        <v>203006957273943.34</v>
      </c>
    </row>
    <row r="140" spans="1:34" ht="15.75" customHeight="1" x14ac:dyDescent="0.35">
      <c r="A140" s="3" t="s">
        <v>107</v>
      </c>
      <c r="B140" s="3" t="s">
        <v>87</v>
      </c>
      <c r="C140" s="3" t="s">
        <v>108</v>
      </c>
      <c r="D140" s="33">
        <f>SUM(SUMIFS('BIFUBC Output_energy'!G:G,'BIFUBC Output_energy'!A:A,B140,'BIFUBC Output_energy'!B:B,C140),SUMIFS('BIFUBC Output_nonenergy'!E:E,'BIFUBC Output_nonenergy'!A:A,B140,'BIFUBC Output_nonenergy'!B:B,C140))</f>
        <v>0</v>
      </c>
      <c r="E140" s="20">
        <f t="array" ref="E140">D140*(1+INDEX(BPCiObIC!$B$2:$AG$43,MATCH($A140,BPCiObIC!$A$2:$A$43,0),MATCH(E$4,BPCiObIC!$B$1:$AG$1,0)))</f>
        <v>0</v>
      </c>
      <c r="F140" s="20">
        <f t="array" ref="F140">E140*(1+INDEX(BPCiObIC!$B$2:$AG$43,MATCH($A140,BPCiObIC!$A$2:$A$43,0),MATCH(F$4,BPCiObIC!$B$1:$AG$1,0)))</f>
        <v>0</v>
      </c>
      <c r="G140" s="20">
        <f t="array" ref="G140">F140*(1+INDEX(BPCiObIC!$B$2:$AG$43,MATCH($A140,BPCiObIC!$A$2:$A$43,0),MATCH(G$4,BPCiObIC!$B$1:$AG$1,0)))</f>
        <v>0</v>
      </c>
      <c r="H140" s="20">
        <f t="array" ref="H140">G140*(1+INDEX(BPCiObIC!$B$2:$AG$43,MATCH($A140,BPCiObIC!$A$2:$A$43,0),MATCH(H$4,BPCiObIC!$B$1:$AG$1,0)))</f>
        <v>0</v>
      </c>
      <c r="I140" s="20">
        <f t="array" ref="I140">H140*(1+INDEX(BPCiObIC!$B$2:$AG$43,MATCH($A140,BPCiObIC!$A$2:$A$43,0),MATCH(I$4,BPCiObIC!$B$1:$AG$1,0)))</f>
        <v>0</v>
      </c>
      <c r="J140" s="20">
        <f t="array" ref="J140">I140*(1+INDEX(BPCiObIC!$B$2:$AG$43,MATCH($A140,BPCiObIC!$A$2:$A$43,0),MATCH(J$4,BPCiObIC!$B$1:$AG$1,0)))</f>
        <v>0</v>
      </c>
      <c r="K140" s="20">
        <f t="array" ref="K140">J140*(1+INDEX(BPCiObIC!$B$2:$AG$43,MATCH($A140,BPCiObIC!$A$2:$A$43,0),MATCH(K$4,BPCiObIC!$B$1:$AG$1,0)))</f>
        <v>0</v>
      </c>
      <c r="L140" s="20">
        <f t="array" ref="L140">K140*(1+INDEX(BPCiObIC!$B$2:$AG$43,MATCH($A140,BPCiObIC!$A$2:$A$43,0),MATCH(L$4,BPCiObIC!$B$1:$AG$1,0)))</f>
        <v>0</v>
      </c>
      <c r="M140" s="20">
        <f t="array" ref="M140">L140*(1+INDEX(BPCiObIC!$B$2:$AG$43,MATCH($A140,BPCiObIC!$A$2:$A$43,0),MATCH(M$4,BPCiObIC!$B$1:$AG$1,0)))</f>
        <v>0</v>
      </c>
      <c r="N140" s="20">
        <f t="array" ref="N140">M140*(1+INDEX(BPCiObIC!$B$2:$AG$43,MATCH($A140,BPCiObIC!$A$2:$A$43,0),MATCH(N$4,BPCiObIC!$B$1:$AG$1,0)))</f>
        <v>0</v>
      </c>
      <c r="O140" s="20">
        <f t="array" ref="O140">N140*(1+INDEX(BPCiObIC!$B$2:$AG$43,MATCH($A140,BPCiObIC!$A$2:$A$43,0),MATCH(O$4,BPCiObIC!$B$1:$AG$1,0)))</f>
        <v>0</v>
      </c>
      <c r="P140" s="20">
        <f t="array" ref="P140">O140*(1+INDEX(BPCiObIC!$B$2:$AG$43,MATCH($A140,BPCiObIC!$A$2:$A$43,0),MATCH(P$4,BPCiObIC!$B$1:$AG$1,0)))</f>
        <v>0</v>
      </c>
      <c r="Q140" s="20">
        <f t="array" ref="Q140">P140*(1+INDEX(BPCiObIC!$B$2:$AG$43,MATCH($A140,BPCiObIC!$A$2:$A$43,0),MATCH(Q$4,BPCiObIC!$B$1:$AG$1,0)))</f>
        <v>0</v>
      </c>
      <c r="R140" s="20">
        <f t="array" ref="R140">Q140*(1+INDEX(BPCiObIC!$B$2:$AG$43,MATCH($A140,BPCiObIC!$A$2:$A$43,0),MATCH(R$4,BPCiObIC!$B$1:$AG$1,0)))</f>
        <v>0</v>
      </c>
      <c r="S140" s="20">
        <f t="array" ref="S140">R140*(1+INDEX(BPCiObIC!$B$2:$AG$43,MATCH($A140,BPCiObIC!$A$2:$A$43,0),MATCH(S$4,BPCiObIC!$B$1:$AG$1,0)))</f>
        <v>0</v>
      </c>
      <c r="T140" s="20">
        <f t="array" ref="T140">S140*(1+INDEX(BPCiObIC!$B$2:$AG$43,MATCH($A140,BPCiObIC!$A$2:$A$43,0),MATCH(T$4,BPCiObIC!$B$1:$AG$1,0)))</f>
        <v>0</v>
      </c>
      <c r="U140" s="20">
        <f t="array" ref="U140">T140*(1+INDEX(BPCiObIC!$B$2:$AG$43,MATCH($A140,BPCiObIC!$A$2:$A$43,0),MATCH(U$4,BPCiObIC!$B$1:$AG$1,0)))</f>
        <v>0</v>
      </c>
      <c r="V140" s="20">
        <f t="array" ref="V140">U140*(1+INDEX(BPCiObIC!$B$2:$AG$43,MATCH($A140,BPCiObIC!$A$2:$A$43,0),MATCH(V$4,BPCiObIC!$B$1:$AG$1,0)))</f>
        <v>0</v>
      </c>
      <c r="W140" s="20">
        <f t="array" ref="W140">V140*(1+INDEX(BPCiObIC!$B$2:$AG$43,MATCH($A140,BPCiObIC!$A$2:$A$43,0),MATCH(W$4,BPCiObIC!$B$1:$AG$1,0)))</f>
        <v>0</v>
      </c>
      <c r="X140" s="20">
        <f t="array" ref="X140">W140*(1+INDEX(BPCiObIC!$B$2:$AG$43,MATCH($A140,BPCiObIC!$A$2:$A$43,0),MATCH(X$4,BPCiObIC!$B$1:$AG$1,0)))</f>
        <v>0</v>
      </c>
      <c r="Y140" s="20">
        <f t="array" ref="Y140">X140*(1+INDEX(BPCiObIC!$B$2:$AG$43,MATCH($A140,BPCiObIC!$A$2:$A$43,0),MATCH(Y$4,BPCiObIC!$B$1:$AG$1,0)))</f>
        <v>0</v>
      </c>
      <c r="Z140" s="20">
        <f t="array" ref="Z140">Y140*(1+INDEX(BPCiObIC!$B$2:$AG$43,MATCH($A140,BPCiObIC!$A$2:$A$43,0),MATCH(Z$4,BPCiObIC!$B$1:$AG$1,0)))</f>
        <v>0</v>
      </c>
      <c r="AA140" s="20">
        <f t="array" ref="AA140">Z140*(1+INDEX(BPCiObIC!$B$2:$AG$43,MATCH($A140,BPCiObIC!$A$2:$A$43,0),MATCH(AA$4,BPCiObIC!$B$1:$AG$1,0)))</f>
        <v>0</v>
      </c>
      <c r="AB140" s="20">
        <f t="array" ref="AB140">AA140*(1+INDEX(BPCiObIC!$B$2:$AG$43,MATCH($A140,BPCiObIC!$A$2:$A$43,0),MATCH(AB$4,BPCiObIC!$B$1:$AG$1,0)))</f>
        <v>0</v>
      </c>
      <c r="AC140" s="20">
        <f t="array" ref="AC140">AB140*(1+INDEX(BPCiObIC!$B$2:$AG$43,MATCH($A140,BPCiObIC!$A$2:$A$43,0),MATCH(AC$4,BPCiObIC!$B$1:$AG$1,0)))</f>
        <v>0</v>
      </c>
      <c r="AD140" s="20">
        <f t="array" ref="AD140">AC140*(1+INDEX(BPCiObIC!$B$2:$AG$43,MATCH($A140,BPCiObIC!$A$2:$A$43,0),MATCH(AD$4,BPCiObIC!$B$1:$AG$1,0)))</f>
        <v>0</v>
      </c>
      <c r="AE140" s="20">
        <f t="array" ref="AE140">AD140*(1+INDEX(BPCiObIC!$B$2:$AG$43,MATCH($A140,BPCiObIC!$A$2:$A$43,0),MATCH(AE$4,BPCiObIC!$B$1:$AG$1,0)))</f>
        <v>0</v>
      </c>
      <c r="AF140" s="20">
        <f t="array" ref="AF140">AE140*(1+INDEX(BPCiObIC!$B$2:$AG$43,MATCH($A140,BPCiObIC!$A$2:$A$43,0),MATCH(AF$4,BPCiObIC!$B$1:$AG$1,0)))</f>
        <v>0</v>
      </c>
      <c r="AG140" s="20">
        <f t="array" ref="AG140">AF140*(1+INDEX(BPCiObIC!$B$2:$AG$43,MATCH($A140,BPCiObIC!$A$2:$A$43,0),MATCH(AG$4,BPCiObIC!$B$1:$AG$1,0)))</f>
        <v>0</v>
      </c>
      <c r="AH140" s="20">
        <f t="array" ref="AH140">AG140*(1+INDEX(BPCiObIC!$B$2:$AG$43,MATCH($A140,BPCiObIC!$A$2:$A$43,0),MATCH(AH$4,BPCiObIC!$B$1:$AG$1,0)))</f>
        <v>0</v>
      </c>
    </row>
    <row r="141" spans="1:34" ht="15.75" customHeight="1" x14ac:dyDescent="0.35">
      <c r="A141" s="3" t="s">
        <v>109</v>
      </c>
      <c r="B141" s="3" t="s">
        <v>87</v>
      </c>
      <c r="C141" s="3" t="s">
        <v>110</v>
      </c>
      <c r="D141" s="33">
        <f>SUM(SUMIFS('BIFUBC Output_energy'!G:G,'BIFUBC Output_energy'!A:A,B141,'BIFUBC Output_energy'!B:B,C141),SUMIFS('BIFUBC Output_nonenergy'!E:E,'BIFUBC Output_nonenergy'!A:A,B141,'BIFUBC Output_nonenergy'!B:B,C141))</f>
        <v>0</v>
      </c>
      <c r="E141" s="20">
        <f t="array" ref="E141">D141*(1+INDEX(BPCiObIC!$B$2:$AG$43,MATCH($A141,BPCiObIC!$A$2:$A$43,0),MATCH(E$4,BPCiObIC!$B$1:$AG$1,0)))</f>
        <v>0</v>
      </c>
      <c r="F141" s="20">
        <f t="array" ref="F141">E141*(1+INDEX(BPCiObIC!$B$2:$AG$43,MATCH($A141,BPCiObIC!$A$2:$A$43,0),MATCH(F$4,BPCiObIC!$B$1:$AG$1,0)))</f>
        <v>0</v>
      </c>
      <c r="G141" s="20">
        <f t="array" ref="G141">F141*(1+INDEX(BPCiObIC!$B$2:$AG$43,MATCH($A141,BPCiObIC!$A$2:$A$43,0),MATCH(G$4,BPCiObIC!$B$1:$AG$1,0)))</f>
        <v>0</v>
      </c>
      <c r="H141" s="20">
        <f t="array" ref="H141">G141*(1+INDEX(BPCiObIC!$B$2:$AG$43,MATCH($A141,BPCiObIC!$A$2:$A$43,0),MATCH(H$4,BPCiObIC!$B$1:$AG$1,0)))</f>
        <v>0</v>
      </c>
      <c r="I141" s="20">
        <f t="array" ref="I141">H141*(1+INDEX(BPCiObIC!$B$2:$AG$43,MATCH($A141,BPCiObIC!$A$2:$A$43,0),MATCH(I$4,BPCiObIC!$B$1:$AG$1,0)))</f>
        <v>0</v>
      </c>
      <c r="J141" s="20">
        <f t="array" ref="J141">I141*(1+INDEX(BPCiObIC!$B$2:$AG$43,MATCH($A141,BPCiObIC!$A$2:$A$43,0),MATCH(J$4,BPCiObIC!$B$1:$AG$1,0)))</f>
        <v>0</v>
      </c>
      <c r="K141" s="20">
        <f t="array" ref="K141">J141*(1+INDEX(BPCiObIC!$B$2:$AG$43,MATCH($A141,BPCiObIC!$A$2:$A$43,0),MATCH(K$4,BPCiObIC!$B$1:$AG$1,0)))</f>
        <v>0</v>
      </c>
      <c r="L141" s="20">
        <f t="array" ref="L141">K141*(1+INDEX(BPCiObIC!$B$2:$AG$43,MATCH($A141,BPCiObIC!$A$2:$A$43,0),MATCH(L$4,BPCiObIC!$B$1:$AG$1,0)))</f>
        <v>0</v>
      </c>
      <c r="M141" s="20">
        <f t="array" ref="M141">L141*(1+INDEX(BPCiObIC!$B$2:$AG$43,MATCH($A141,BPCiObIC!$A$2:$A$43,0),MATCH(M$4,BPCiObIC!$B$1:$AG$1,0)))</f>
        <v>0</v>
      </c>
      <c r="N141" s="20">
        <f t="array" ref="N141">M141*(1+INDEX(BPCiObIC!$B$2:$AG$43,MATCH($A141,BPCiObIC!$A$2:$A$43,0),MATCH(N$4,BPCiObIC!$B$1:$AG$1,0)))</f>
        <v>0</v>
      </c>
      <c r="O141" s="20">
        <f t="array" ref="O141">N141*(1+INDEX(BPCiObIC!$B$2:$AG$43,MATCH($A141,BPCiObIC!$A$2:$A$43,0),MATCH(O$4,BPCiObIC!$B$1:$AG$1,0)))</f>
        <v>0</v>
      </c>
      <c r="P141" s="20">
        <f t="array" ref="P141">O141*(1+INDEX(BPCiObIC!$B$2:$AG$43,MATCH($A141,BPCiObIC!$A$2:$A$43,0),MATCH(P$4,BPCiObIC!$B$1:$AG$1,0)))</f>
        <v>0</v>
      </c>
      <c r="Q141" s="20">
        <f t="array" ref="Q141">P141*(1+INDEX(BPCiObIC!$B$2:$AG$43,MATCH($A141,BPCiObIC!$A$2:$A$43,0),MATCH(Q$4,BPCiObIC!$B$1:$AG$1,0)))</f>
        <v>0</v>
      </c>
      <c r="R141" s="20">
        <f t="array" ref="R141">Q141*(1+INDEX(BPCiObIC!$B$2:$AG$43,MATCH($A141,BPCiObIC!$A$2:$A$43,0),MATCH(R$4,BPCiObIC!$B$1:$AG$1,0)))</f>
        <v>0</v>
      </c>
      <c r="S141" s="20">
        <f t="array" ref="S141">R141*(1+INDEX(BPCiObIC!$B$2:$AG$43,MATCH($A141,BPCiObIC!$A$2:$A$43,0),MATCH(S$4,BPCiObIC!$B$1:$AG$1,0)))</f>
        <v>0</v>
      </c>
      <c r="T141" s="20">
        <f t="array" ref="T141">S141*(1+INDEX(BPCiObIC!$B$2:$AG$43,MATCH($A141,BPCiObIC!$A$2:$A$43,0),MATCH(T$4,BPCiObIC!$B$1:$AG$1,0)))</f>
        <v>0</v>
      </c>
      <c r="U141" s="20">
        <f t="array" ref="U141">T141*(1+INDEX(BPCiObIC!$B$2:$AG$43,MATCH($A141,BPCiObIC!$A$2:$A$43,0),MATCH(U$4,BPCiObIC!$B$1:$AG$1,0)))</f>
        <v>0</v>
      </c>
      <c r="V141" s="20">
        <f t="array" ref="V141">U141*(1+INDEX(BPCiObIC!$B$2:$AG$43,MATCH($A141,BPCiObIC!$A$2:$A$43,0),MATCH(V$4,BPCiObIC!$B$1:$AG$1,0)))</f>
        <v>0</v>
      </c>
      <c r="W141" s="20">
        <f t="array" ref="W141">V141*(1+INDEX(BPCiObIC!$B$2:$AG$43,MATCH($A141,BPCiObIC!$A$2:$A$43,0),MATCH(W$4,BPCiObIC!$B$1:$AG$1,0)))</f>
        <v>0</v>
      </c>
      <c r="X141" s="20">
        <f t="array" ref="X141">W141*(1+INDEX(BPCiObIC!$B$2:$AG$43,MATCH($A141,BPCiObIC!$A$2:$A$43,0),MATCH(X$4,BPCiObIC!$B$1:$AG$1,0)))</f>
        <v>0</v>
      </c>
      <c r="Y141" s="20">
        <f t="array" ref="Y141">X141*(1+INDEX(BPCiObIC!$B$2:$AG$43,MATCH($A141,BPCiObIC!$A$2:$A$43,0),MATCH(Y$4,BPCiObIC!$B$1:$AG$1,0)))</f>
        <v>0</v>
      </c>
      <c r="Z141" s="20">
        <f t="array" ref="Z141">Y141*(1+INDEX(BPCiObIC!$B$2:$AG$43,MATCH($A141,BPCiObIC!$A$2:$A$43,0),MATCH(Z$4,BPCiObIC!$B$1:$AG$1,0)))</f>
        <v>0</v>
      </c>
      <c r="AA141" s="20">
        <f t="array" ref="AA141">Z141*(1+INDEX(BPCiObIC!$B$2:$AG$43,MATCH($A141,BPCiObIC!$A$2:$A$43,0),MATCH(AA$4,BPCiObIC!$B$1:$AG$1,0)))</f>
        <v>0</v>
      </c>
      <c r="AB141" s="20">
        <f t="array" ref="AB141">AA141*(1+INDEX(BPCiObIC!$B$2:$AG$43,MATCH($A141,BPCiObIC!$A$2:$A$43,0),MATCH(AB$4,BPCiObIC!$B$1:$AG$1,0)))</f>
        <v>0</v>
      </c>
      <c r="AC141" s="20">
        <f t="array" ref="AC141">AB141*(1+INDEX(BPCiObIC!$B$2:$AG$43,MATCH($A141,BPCiObIC!$A$2:$A$43,0),MATCH(AC$4,BPCiObIC!$B$1:$AG$1,0)))</f>
        <v>0</v>
      </c>
      <c r="AD141" s="20">
        <f t="array" ref="AD141">AC141*(1+INDEX(BPCiObIC!$B$2:$AG$43,MATCH($A141,BPCiObIC!$A$2:$A$43,0),MATCH(AD$4,BPCiObIC!$B$1:$AG$1,0)))</f>
        <v>0</v>
      </c>
      <c r="AE141" s="20">
        <f t="array" ref="AE141">AD141*(1+INDEX(BPCiObIC!$B$2:$AG$43,MATCH($A141,BPCiObIC!$A$2:$A$43,0),MATCH(AE$4,BPCiObIC!$B$1:$AG$1,0)))</f>
        <v>0</v>
      </c>
      <c r="AF141" s="20">
        <f t="array" ref="AF141">AE141*(1+INDEX(BPCiObIC!$B$2:$AG$43,MATCH($A141,BPCiObIC!$A$2:$A$43,0),MATCH(AF$4,BPCiObIC!$B$1:$AG$1,0)))</f>
        <v>0</v>
      </c>
      <c r="AG141" s="20">
        <f t="array" ref="AG141">AF141*(1+INDEX(BPCiObIC!$B$2:$AG$43,MATCH($A141,BPCiObIC!$A$2:$A$43,0),MATCH(AG$4,BPCiObIC!$B$1:$AG$1,0)))</f>
        <v>0</v>
      </c>
      <c r="AH141" s="20">
        <f t="array" ref="AH141">AG141*(1+INDEX(BPCiObIC!$B$2:$AG$43,MATCH($A141,BPCiObIC!$A$2:$A$43,0),MATCH(AH$4,BPCiObIC!$B$1:$AG$1,0)))</f>
        <v>0</v>
      </c>
    </row>
    <row r="142" spans="1:34" ht="15.75" customHeight="1" x14ac:dyDescent="0.35">
      <c r="A142" s="3" t="s">
        <v>111</v>
      </c>
      <c r="B142" s="3" t="s">
        <v>87</v>
      </c>
      <c r="C142" s="3" t="s">
        <v>112</v>
      </c>
      <c r="D142" s="33">
        <f>SUM(SUMIFS('BIFUBC Output_energy'!G:G,'BIFUBC Output_energy'!A:A,B142,'BIFUBC Output_energy'!B:B,C142),SUMIFS('BIFUBC Output_nonenergy'!E:E,'BIFUBC Output_nonenergy'!A:A,B142,'BIFUBC Output_nonenergy'!B:B,C142))</f>
        <v>0</v>
      </c>
      <c r="E142" s="20">
        <f t="array" ref="E142">D142*(1+INDEX(BPCiObIC!$B$2:$AG$43,MATCH($A142,BPCiObIC!$A$2:$A$43,0),MATCH(E$4,BPCiObIC!$B$1:$AG$1,0)))</f>
        <v>0</v>
      </c>
      <c r="F142" s="20">
        <f t="array" ref="F142">E142*(1+INDEX(BPCiObIC!$B$2:$AG$43,MATCH($A142,BPCiObIC!$A$2:$A$43,0),MATCH(F$4,BPCiObIC!$B$1:$AG$1,0)))</f>
        <v>0</v>
      </c>
      <c r="G142" s="20">
        <f t="array" ref="G142">F142*(1+INDEX(BPCiObIC!$B$2:$AG$43,MATCH($A142,BPCiObIC!$A$2:$A$43,0),MATCH(G$4,BPCiObIC!$B$1:$AG$1,0)))</f>
        <v>0</v>
      </c>
      <c r="H142" s="20">
        <f t="array" ref="H142">G142*(1+INDEX(BPCiObIC!$B$2:$AG$43,MATCH($A142,BPCiObIC!$A$2:$A$43,0),MATCH(H$4,BPCiObIC!$B$1:$AG$1,0)))</f>
        <v>0</v>
      </c>
      <c r="I142" s="20">
        <f t="array" ref="I142">H142*(1+INDEX(BPCiObIC!$B$2:$AG$43,MATCH($A142,BPCiObIC!$A$2:$A$43,0),MATCH(I$4,BPCiObIC!$B$1:$AG$1,0)))</f>
        <v>0</v>
      </c>
      <c r="J142" s="20">
        <f t="array" ref="J142">I142*(1+INDEX(BPCiObIC!$B$2:$AG$43,MATCH($A142,BPCiObIC!$A$2:$A$43,0),MATCH(J$4,BPCiObIC!$B$1:$AG$1,0)))</f>
        <v>0</v>
      </c>
      <c r="K142" s="20">
        <f t="array" ref="K142">J142*(1+INDEX(BPCiObIC!$B$2:$AG$43,MATCH($A142,BPCiObIC!$A$2:$A$43,0),MATCH(K$4,BPCiObIC!$B$1:$AG$1,0)))</f>
        <v>0</v>
      </c>
      <c r="L142" s="20">
        <f t="array" ref="L142">K142*(1+INDEX(BPCiObIC!$B$2:$AG$43,MATCH($A142,BPCiObIC!$A$2:$A$43,0),MATCH(L$4,BPCiObIC!$B$1:$AG$1,0)))</f>
        <v>0</v>
      </c>
      <c r="M142" s="20">
        <f t="array" ref="M142">L142*(1+INDEX(BPCiObIC!$B$2:$AG$43,MATCH($A142,BPCiObIC!$A$2:$A$43,0),MATCH(M$4,BPCiObIC!$B$1:$AG$1,0)))</f>
        <v>0</v>
      </c>
      <c r="N142" s="20">
        <f t="array" ref="N142">M142*(1+INDEX(BPCiObIC!$B$2:$AG$43,MATCH($A142,BPCiObIC!$A$2:$A$43,0),MATCH(N$4,BPCiObIC!$B$1:$AG$1,0)))</f>
        <v>0</v>
      </c>
      <c r="O142" s="20">
        <f t="array" ref="O142">N142*(1+INDEX(BPCiObIC!$B$2:$AG$43,MATCH($A142,BPCiObIC!$A$2:$A$43,0),MATCH(O$4,BPCiObIC!$B$1:$AG$1,0)))</f>
        <v>0</v>
      </c>
      <c r="P142" s="20">
        <f t="array" ref="P142">O142*(1+INDEX(BPCiObIC!$B$2:$AG$43,MATCH($A142,BPCiObIC!$A$2:$A$43,0),MATCH(P$4,BPCiObIC!$B$1:$AG$1,0)))</f>
        <v>0</v>
      </c>
      <c r="Q142" s="20">
        <f t="array" ref="Q142">P142*(1+INDEX(BPCiObIC!$B$2:$AG$43,MATCH($A142,BPCiObIC!$A$2:$A$43,0),MATCH(Q$4,BPCiObIC!$B$1:$AG$1,0)))</f>
        <v>0</v>
      </c>
      <c r="R142" s="20">
        <f t="array" ref="R142">Q142*(1+INDEX(BPCiObIC!$B$2:$AG$43,MATCH($A142,BPCiObIC!$A$2:$A$43,0),MATCH(R$4,BPCiObIC!$B$1:$AG$1,0)))</f>
        <v>0</v>
      </c>
      <c r="S142" s="20">
        <f t="array" ref="S142">R142*(1+INDEX(BPCiObIC!$B$2:$AG$43,MATCH($A142,BPCiObIC!$A$2:$A$43,0),MATCH(S$4,BPCiObIC!$B$1:$AG$1,0)))</f>
        <v>0</v>
      </c>
      <c r="T142" s="20">
        <f t="array" ref="T142">S142*(1+INDEX(BPCiObIC!$B$2:$AG$43,MATCH($A142,BPCiObIC!$A$2:$A$43,0),MATCH(T$4,BPCiObIC!$B$1:$AG$1,0)))</f>
        <v>0</v>
      </c>
      <c r="U142" s="20">
        <f t="array" ref="U142">T142*(1+INDEX(BPCiObIC!$B$2:$AG$43,MATCH($A142,BPCiObIC!$A$2:$A$43,0),MATCH(U$4,BPCiObIC!$B$1:$AG$1,0)))</f>
        <v>0</v>
      </c>
      <c r="V142" s="20">
        <f t="array" ref="V142">U142*(1+INDEX(BPCiObIC!$B$2:$AG$43,MATCH($A142,BPCiObIC!$A$2:$A$43,0),MATCH(V$4,BPCiObIC!$B$1:$AG$1,0)))</f>
        <v>0</v>
      </c>
      <c r="W142" s="20">
        <f t="array" ref="W142">V142*(1+INDEX(BPCiObIC!$B$2:$AG$43,MATCH($A142,BPCiObIC!$A$2:$A$43,0),MATCH(W$4,BPCiObIC!$B$1:$AG$1,0)))</f>
        <v>0</v>
      </c>
      <c r="X142" s="20">
        <f t="array" ref="X142">W142*(1+INDEX(BPCiObIC!$B$2:$AG$43,MATCH($A142,BPCiObIC!$A$2:$A$43,0),MATCH(X$4,BPCiObIC!$B$1:$AG$1,0)))</f>
        <v>0</v>
      </c>
      <c r="Y142" s="20">
        <f t="array" ref="Y142">X142*(1+INDEX(BPCiObIC!$B$2:$AG$43,MATCH($A142,BPCiObIC!$A$2:$A$43,0),MATCH(Y$4,BPCiObIC!$B$1:$AG$1,0)))</f>
        <v>0</v>
      </c>
      <c r="Z142" s="20">
        <f t="array" ref="Z142">Y142*(1+INDEX(BPCiObIC!$B$2:$AG$43,MATCH($A142,BPCiObIC!$A$2:$A$43,0),MATCH(Z$4,BPCiObIC!$B$1:$AG$1,0)))</f>
        <v>0</v>
      </c>
      <c r="AA142" s="20">
        <f t="array" ref="AA142">Z142*(1+INDEX(BPCiObIC!$B$2:$AG$43,MATCH($A142,BPCiObIC!$A$2:$A$43,0),MATCH(AA$4,BPCiObIC!$B$1:$AG$1,0)))</f>
        <v>0</v>
      </c>
      <c r="AB142" s="20">
        <f t="array" ref="AB142">AA142*(1+INDEX(BPCiObIC!$B$2:$AG$43,MATCH($A142,BPCiObIC!$A$2:$A$43,0),MATCH(AB$4,BPCiObIC!$B$1:$AG$1,0)))</f>
        <v>0</v>
      </c>
      <c r="AC142" s="20">
        <f t="array" ref="AC142">AB142*(1+INDEX(BPCiObIC!$B$2:$AG$43,MATCH($A142,BPCiObIC!$A$2:$A$43,0),MATCH(AC$4,BPCiObIC!$B$1:$AG$1,0)))</f>
        <v>0</v>
      </c>
      <c r="AD142" s="20">
        <f t="array" ref="AD142">AC142*(1+INDEX(BPCiObIC!$B$2:$AG$43,MATCH($A142,BPCiObIC!$A$2:$A$43,0),MATCH(AD$4,BPCiObIC!$B$1:$AG$1,0)))</f>
        <v>0</v>
      </c>
      <c r="AE142" s="20">
        <f t="array" ref="AE142">AD142*(1+INDEX(BPCiObIC!$B$2:$AG$43,MATCH($A142,BPCiObIC!$A$2:$A$43,0),MATCH(AE$4,BPCiObIC!$B$1:$AG$1,0)))</f>
        <v>0</v>
      </c>
      <c r="AF142" s="20">
        <f t="array" ref="AF142">AE142*(1+INDEX(BPCiObIC!$B$2:$AG$43,MATCH($A142,BPCiObIC!$A$2:$A$43,0),MATCH(AF$4,BPCiObIC!$B$1:$AG$1,0)))</f>
        <v>0</v>
      </c>
      <c r="AG142" s="20">
        <f t="array" ref="AG142">AF142*(1+INDEX(BPCiObIC!$B$2:$AG$43,MATCH($A142,BPCiObIC!$A$2:$A$43,0),MATCH(AG$4,BPCiObIC!$B$1:$AG$1,0)))</f>
        <v>0</v>
      </c>
      <c r="AH142" s="20">
        <f t="array" ref="AH142">AG142*(1+INDEX(BPCiObIC!$B$2:$AG$43,MATCH($A142,BPCiObIC!$A$2:$A$43,0),MATCH(AH$4,BPCiObIC!$B$1:$AG$1,0)))</f>
        <v>0</v>
      </c>
    </row>
    <row r="143" spans="1:34" ht="15.75" customHeight="1" x14ac:dyDescent="0.35">
      <c r="A143" s="3" t="s">
        <v>113</v>
      </c>
      <c r="B143" s="3" t="s">
        <v>87</v>
      </c>
      <c r="C143" s="3" t="s">
        <v>59</v>
      </c>
      <c r="D143" s="33">
        <f>SUM(SUMIFS('BIFUBC Output_energy'!G:G,'BIFUBC Output_energy'!A:A,B143,'BIFUBC Output_energy'!B:B,C143),SUMIFS('BIFUBC Output_nonenergy'!E:E,'BIFUBC Output_nonenergy'!A:A,B143,'BIFUBC Output_nonenergy'!B:B,C143))</f>
        <v>0</v>
      </c>
      <c r="E143" s="20">
        <f t="array" ref="E143">D143*(1+INDEX(BPCiObIC!$B$2:$AG$43,MATCH($A143,BPCiObIC!$A$2:$A$43,0),MATCH(E$4,BPCiObIC!$B$1:$AG$1,0)))</f>
        <v>0</v>
      </c>
      <c r="F143" s="20">
        <f t="array" ref="F143">E143*(1+INDEX(BPCiObIC!$B$2:$AG$43,MATCH($A143,BPCiObIC!$A$2:$A$43,0),MATCH(F$4,BPCiObIC!$B$1:$AG$1,0)))</f>
        <v>0</v>
      </c>
      <c r="G143" s="20">
        <f t="array" ref="G143">F143*(1+INDEX(BPCiObIC!$B$2:$AG$43,MATCH($A143,BPCiObIC!$A$2:$A$43,0),MATCH(G$4,BPCiObIC!$B$1:$AG$1,0)))</f>
        <v>0</v>
      </c>
      <c r="H143" s="20">
        <f t="array" ref="H143">G143*(1+INDEX(BPCiObIC!$B$2:$AG$43,MATCH($A143,BPCiObIC!$A$2:$A$43,0),MATCH(H$4,BPCiObIC!$B$1:$AG$1,0)))</f>
        <v>0</v>
      </c>
      <c r="I143" s="20">
        <f t="array" ref="I143">H143*(1+INDEX(BPCiObIC!$B$2:$AG$43,MATCH($A143,BPCiObIC!$A$2:$A$43,0),MATCH(I$4,BPCiObIC!$B$1:$AG$1,0)))</f>
        <v>0</v>
      </c>
      <c r="J143" s="20">
        <f t="array" ref="J143">I143*(1+INDEX(BPCiObIC!$B$2:$AG$43,MATCH($A143,BPCiObIC!$A$2:$A$43,0),MATCH(J$4,BPCiObIC!$B$1:$AG$1,0)))</f>
        <v>0</v>
      </c>
      <c r="K143" s="20">
        <f t="array" ref="K143">J143*(1+INDEX(BPCiObIC!$B$2:$AG$43,MATCH($A143,BPCiObIC!$A$2:$A$43,0),MATCH(K$4,BPCiObIC!$B$1:$AG$1,0)))</f>
        <v>0</v>
      </c>
      <c r="L143" s="20">
        <f t="array" ref="L143">K143*(1+INDEX(BPCiObIC!$B$2:$AG$43,MATCH($A143,BPCiObIC!$A$2:$A$43,0),MATCH(L$4,BPCiObIC!$B$1:$AG$1,0)))</f>
        <v>0</v>
      </c>
      <c r="M143" s="20">
        <f t="array" ref="M143">L143*(1+INDEX(BPCiObIC!$B$2:$AG$43,MATCH($A143,BPCiObIC!$A$2:$A$43,0),MATCH(M$4,BPCiObIC!$B$1:$AG$1,0)))</f>
        <v>0</v>
      </c>
      <c r="N143" s="20">
        <f t="array" ref="N143">M143*(1+INDEX(BPCiObIC!$B$2:$AG$43,MATCH($A143,BPCiObIC!$A$2:$A$43,0),MATCH(N$4,BPCiObIC!$B$1:$AG$1,0)))</f>
        <v>0</v>
      </c>
      <c r="O143" s="20">
        <f t="array" ref="O143">N143*(1+INDEX(BPCiObIC!$B$2:$AG$43,MATCH($A143,BPCiObIC!$A$2:$A$43,0),MATCH(O$4,BPCiObIC!$B$1:$AG$1,0)))</f>
        <v>0</v>
      </c>
      <c r="P143" s="20">
        <f t="array" ref="P143">O143*(1+INDEX(BPCiObIC!$B$2:$AG$43,MATCH($A143,BPCiObIC!$A$2:$A$43,0),MATCH(P$4,BPCiObIC!$B$1:$AG$1,0)))</f>
        <v>0</v>
      </c>
      <c r="Q143" s="20">
        <f t="array" ref="Q143">P143*(1+INDEX(BPCiObIC!$B$2:$AG$43,MATCH($A143,BPCiObIC!$A$2:$A$43,0),MATCH(Q$4,BPCiObIC!$B$1:$AG$1,0)))</f>
        <v>0</v>
      </c>
      <c r="R143" s="20">
        <f t="array" ref="R143">Q143*(1+INDEX(BPCiObIC!$B$2:$AG$43,MATCH($A143,BPCiObIC!$A$2:$A$43,0),MATCH(R$4,BPCiObIC!$B$1:$AG$1,0)))</f>
        <v>0</v>
      </c>
      <c r="S143" s="20">
        <f t="array" ref="S143">R143*(1+INDEX(BPCiObIC!$B$2:$AG$43,MATCH($A143,BPCiObIC!$A$2:$A$43,0),MATCH(S$4,BPCiObIC!$B$1:$AG$1,0)))</f>
        <v>0</v>
      </c>
      <c r="T143" s="20">
        <f t="array" ref="T143">S143*(1+INDEX(BPCiObIC!$B$2:$AG$43,MATCH($A143,BPCiObIC!$A$2:$A$43,0),MATCH(T$4,BPCiObIC!$B$1:$AG$1,0)))</f>
        <v>0</v>
      </c>
      <c r="U143" s="20">
        <f t="array" ref="U143">T143*(1+INDEX(BPCiObIC!$B$2:$AG$43,MATCH($A143,BPCiObIC!$A$2:$A$43,0),MATCH(U$4,BPCiObIC!$B$1:$AG$1,0)))</f>
        <v>0</v>
      </c>
      <c r="V143" s="20">
        <f t="array" ref="V143">U143*(1+INDEX(BPCiObIC!$B$2:$AG$43,MATCH($A143,BPCiObIC!$A$2:$A$43,0),MATCH(V$4,BPCiObIC!$B$1:$AG$1,0)))</f>
        <v>0</v>
      </c>
      <c r="W143" s="20">
        <f t="array" ref="W143">V143*(1+INDEX(BPCiObIC!$B$2:$AG$43,MATCH($A143,BPCiObIC!$A$2:$A$43,0),MATCH(W$4,BPCiObIC!$B$1:$AG$1,0)))</f>
        <v>0</v>
      </c>
      <c r="X143" s="20">
        <f t="array" ref="X143">W143*(1+INDEX(BPCiObIC!$B$2:$AG$43,MATCH($A143,BPCiObIC!$A$2:$A$43,0),MATCH(X$4,BPCiObIC!$B$1:$AG$1,0)))</f>
        <v>0</v>
      </c>
      <c r="Y143" s="20">
        <f t="array" ref="Y143">X143*(1+INDEX(BPCiObIC!$B$2:$AG$43,MATCH($A143,BPCiObIC!$A$2:$A$43,0),MATCH(Y$4,BPCiObIC!$B$1:$AG$1,0)))</f>
        <v>0</v>
      </c>
      <c r="Z143" s="20">
        <f t="array" ref="Z143">Y143*(1+INDEX(BPCiObIC!$B$2:$AG$43,MATCH($A143,BPCiObIC!$A$2:$A$43,0),MATCH(Z$4,BPCiObIC!$B$1:$AG$1,0)))</f>
        <v>0</v>
      </c>
      <c r="AA143" s="20">
        <f t="array" ref="AA143">Z143*(1+INDEX(BPCiObIC!$B$2:$AG$43,MATCH($A143,BPCiObIC!$A$2:$A$43,0),MATCH(AA$4,BPCiObIC!$B$1:$AG$1,0)))</f>
        <v>0</v>
      </c>
      <c r="AB143" s="20">
        <f t="array" ref="AB143">AA143*(1+INDEX(BPCiObIC!$B$2:$AG$43,MATCH($A143,BPCiObIC!$A$2:$A$43,0),MATCH(AB$4,BPCiObIC!$B$1:$AG$1,0)))</f>
        <v>0</v>
      </c>
      <c r="AC143" s="20">
        <f t="array" ref="AC143">AB143*(1+INDEX(BPCiObIC!$B$2:$AG$43,MATCH($A143,BPCiObIC!$A$2:$A$43,0),MATCH(AC$4,BPCiObIC!$B$1:$AG$1,0)))</f>
        <v>0</v>
      </c>
      <c r="AD143" s="20">
        <f t="array" ref="AD143">AC143*(1+INDEX(BPCiObIC!$B$2:$AG$43,MATCH($A143,BPCiObIC!$A$2:$A$43,0),MATCH(AD$4,BPCiObIC!$B$1:$AG$1,0)))</f>
        <v>0</v>
      </c>
      <c r="AE143" s="20">
        <f t="array" ref="AE143">AD143*(1+INDEX(BPCiObIC!$B$2:$AG$43,MATCH($A143,BPCiObIC!$A$2:$A$43,0),MATCH(AE$4,BPCiObIC!$B$1:$AG$1,0)))</f>
        <v>0</v>
      </c>
      <c r="AF143" s="20">
        <f t="array" ref="AF143">AE143*(1+INDEX(BPCiObIC!$B$2:$AG$43,MATCH($A143,BPCiObIC!$A$2:$A$43,0),MATCH(AF$4,BPCiObIC!$B$1:$AG$1,0)))</f>
        <v>0</v>
      </c>
      <c r="AG143" s="20">
        <f t="array" ref="AG143">AF143*(1+INDEX(BPCiObIC!$B$2:$AG$43,MATCH($A143,BPCiObIC!$A$2:$A$43,0),MATCH(AG$4,BPCiObIC!$B$1:$AG$1,0)))</f>
        <v>0</v>
      </c>
      <c r="AH143" s="20">
        <f t="array" ref="AH143">AG143*(1+INDEX(BPCiObIC!$B$2:$AG$43,MATCH($A143,BPCiObIC!$A$2:$A$43,0),MATCH(AH$4,BPCiObIC!$B$1:$AG$1,0)))</f>
        <v>0</v>
      </c>
    </row>
    <row r="144" spans="1:34" ht="15.75" customHeight="1" x14ac:dyDescent="0.35">
      <c r="A144" s="3" t="s">
        <v>114</v>
      </c>
      <c r="B144" s="3" t="s">
        <v>87</v>
      </c>
      <c r="C144" s="3" t="s">
        <v>84</v>
      </c>
      <c r="D144" s="33">
        <f>SUM(SUMIFS('BIFUBC Output_energy'!G:G,'BIFUBC Output_energy'!A:A,B144,'BIFUBC Output_energy'!B:B,C144),SUMIFS('BIFUBC Output_nonenergy'!E:E,'BIFUBC Output_nonenergy'!A:A,B144,'BIFUBC Output_nonenergy'!B:B,C144))</f>
        <v>0</v>
      </c>
      <c r="E144" s="20">
        <f t="array" ref="E144">D144*(1+INDEX(BPCiObIC!$B$2:$AG$43,MATCH($A144,BPCiObIC!$A$2:$A$43,0),MATCH(E$4,BPCiObIC!$B$1:$AG$1,0)))</f>
        <v>0</v>
      </c>
      <c r="F144" s="20">
        <f t="array" ref="F144">E144*(1+INDEX(BPCiObIC!$B$2:$AG$43,MATCH($A144,BPCiObIC!$A$2:$A$43,0),MATCH(F$4,BPCiObIC!$B$1:$AG$1,0)))</f>
        <v>0</v>
      </c>
      <c r="G144" s="20">
        <f t="array" ref="G144">F144*(1+INDEX(BPCiObIC!$B$2:$AG$43,MATCH($A144,BPCiObIC!$A$2:$A$43,0),MATCH(G$4,BPCiObIC!$B$1:$AG$1,0)))</f>
        <v>0</v>
      </c>
      <c r="H144" s="20">
        <f t="array" ref="H144">G144*(1+INDEX(BPCiObIC!$B$2:$AG$43,MATCH($A144,BPCiObIC!$A$2:$A$43,0),MATCH(H$4,BPCiObIC!$B$1:$AG$1,0)))</f>
        <v>0</v>
      </c>
      <c r="I144" s="20">
        <f t="array" ref="I144">H144*(1+INDEX(BPCiObIC!$B$2:$AG$43,MATCH($A144,BPCiObIC!$A$2:$A$43,0),MATCH(I$4,BPCiObIC!$B$1:$AG$1,0)))</f>
        <v>0</v>
      </c>
      <c r="J144" s="20">
        <f t="array" ref="J144">I144*(1+INDEX(BPCiObIC!$B$2:$AG$43,MATCH($A144,BPCiObIC!$A$2:$A$43,0),MATCH(J$4,BPCiObIC!$B$1:$AG$1,0)))</f>
        <v>0</v>
      </c>
      <c r="K144" s="20">
        <f t="array" ref="K144">J144*(1+INDEX(BPCiObIC!$B$2:$AG$43,MATCH($A144,BPCiObIC!$A$2:$A$43,0),MATCH(K$4,BPCiObIC!$B$1:$AG$1,0)))</f>
        <v>0</v>
      </c>
      <c r="L144" s="20">
        <f t="array" ref="L144">K144*(1+INDEX(BPCiObIC!$B$2:$AG$43,MATCH($A144,BPCiObIC!$A$2:$A$43,0),MATCH(L$4,BPCiObIC!$B$1:$AG$1,0)))</f>
        <v>0</v>
      </c>
      <c r="M144" s="20">
        <f t="array" ref="M144">L144*(1+INDEX(BPCiObIC!$B$2:$AG$43,MATCH($A144,BPCiObIC!$A$2:$A$43,0),MATCH(M$4,BPCiObIC!$B$1:$AG$1,0)))</f>
        <v>0</v>
      </c>
      <c r="N144" s="20">
        <f t="array" ref="N144">M144*(1+INDEX(BPCiObIC!$B$2:$AG$43,MATCH($A144,BPCiObIC!$A$2:$A$43,0),MATCH(N$4,BPCiObIC!$B$1:$AG$1,0)))</f>
        <v>0</v>
      </c>
      <c r="O144" s="20">
        <f t="array" ref="O144">N144*(1+INDEX(BPCiObIC!$B$2:$AG$43,MATCH($A144,BPCiObIC!$A$2:$A$43,0),MATCH(O$4,BPCiObIC!$B$1:$AG$1,0)))</f>
        <v>0</v>
      </c>
      <c r="P144" s="20">
        <f t="array" ref="P144">O144*(1+INDEX(BPCiObIC!$B$2:$AG$43,MATCH($A144,BPCiObIC!$A$2:$A$43,0),MATCH(P$4,BPCiObIC!$B$1:$AG$1,0)))</f>
        <v>0</v>
      </c>
      <c r="Q144" s="20">
        <f t="array" ref="Q144">P144*(1+INDEX(BPCiObIC!$B$2:$AG$43,MATCH($A144,BPCiObIC!$A$2:$A$43,0),MATCH(Q$4,BPCiObIC!$B$1:$AG$1,0)))</f>
        <v>0</v>
      </c>
      <c r="R144" s="20">
        <f t="array" ref="R144">Q144*(1+INDEX(BPCiObIC!$B$2:$AG$43,MATCH($A144,BPCiObIC!$A$2:$A$43,0),MATCH(R$4,BPCiObIC!$B$1:$AG$1,0)))</f>
        <v>0</v>
      </c>
      <c r="S144" s="20">
        <f t="array" ref="S144">R144*(1+INDEX(BPCiObIC!$B$2:$AG$43,MATCH($A144,BPCiObIC!$A$2:$A$43,0),MATCH(S$4,BPCiObIC!$B$1:$AG$1,0)))</f>
        <v>0</v>
      </c>
      <c r="T144" s="20">
        <f t="array" ref="T144">S144*(1+INDEX(BPCiObIC!$B$2:$AG$43,MATCH($A144,BPCiObIC!$A$2:$A$43,0),MATCH(T$4,BPCiObIC!$B$1:$AG$1,0)))</f>
        <v>0</v>
      </c>
      <c r="U144" s="20">
        <f t="array" ref="U144">T144*(1+INDEX(BPCiObIC!$B$2:$AG$43,MATCH($A144,BPCiObIC!$A$2:$A$43,0),MATCH(U$4,BPCiObIC!$B$1:$AG$1,0)))</f>
        <v>0</v>
      </c>
      <c r="V144" s="20">
        <f t="array" ref="V144">U144*(1+INDEX(BPCiObIC!$B$2:$AG$43,MATCH($A144,BPCiObIC!$A$2:$A$43,0),MATCH(V$4,BPCiObIC!$B$1:$AG$1,0)))</f>
        <v>0</v>
      </c>
      <c r="W144" s="20">
        <f t="array" ref="W144">V144*(1+INDEX(BPCiObIC!$B$2:$AG$43,MATCH($A144,BPCiObIC!$A$2:$A$43,0),MATCH(W$4,BPCiObIC!$B$1:$AG$1,0)))</f>
        <v>0</v>
      </c>
      <c r="X144" s="20">
        <f t="array" ref="X144">W144*(1+INDEX(BPCiObIC!$B$2:$AG$43,MATCH($A144,BPCiObIC!$A$2:$A$43,0),MATCH(X$4,BPCiObIC!$B$1:$AG$1,0)))</f>
        <v>0</v>
      </c>
      <c r="Y144" s="20">
        <f t="array" ref="Y144">X144*(1+INDEX(BPCiObIC!$B$2:$AG$43,MATCH($A144,BPCiObIC!$A$2:$A$43,0),MATCH(Y$4,BPCiObIC!$B$1:$AG$1,0)))</f>
        <v>0</v>
      </c>
      <c r="Z144" s="20">
        <f t="array" ref="Z144">Y144*(1+INDEX(BPCiObIC!$B$2:$AG$43,MATCH($A144,BPCiObIC!$A$2:$A$43,0),MATCH(Z$4,BPCiObIC!$B$1:$AG$1,0)))</f>
        <v>0</v>
      </c>
      <c r="AA144" s="20">
        <f t="array" ref="AA144">Z144*(1+INDEX(BPCiObIC!$B$2:$AG$43,MATCH($A144,BPCiObIC!$A$2:$A$43,0),MATCH(AA$4,BPCiObIC!$B$1:$AG$1,0)))</f>
        <v>0</v>
      </c>
      <c r="AB144" s="20">
        <f t="array" ref="AB144">AA144*(1+INDEX(BPCiObIC!$B$2:$AG$43,MATCH($A144,BPCiObIC!$A$2:$A$43,0),MATCH(AB$4,BPCiObIC!$B$1:$AG$1,0)))</f>
        <v>0</v>
      </c>
      <c r="AC144" s="20">
        <f t="array" ref="AC144">AB144*(1+INDEX(BPCiObIC!$B$2:$AG$43,MATCH($A144,BPCiObIC!$A$2:$A$43,0),MATCH(AC$4,BPCiObIC!$B$1:$AG$1,0)))</f>
        <v>0</v>
      </c>
      <c r="AD144" s="20">
        <f t="array" ref="AD144">AC144*(1+INDEX(BPCiObIC!$B$2:$AG$43,MATCH($A144,BPCiObIC!$A$2:$A$43,0),MATCH(AD$4,BPCiObIC!$B$1:$AG$1,0)))</f>
        <v>0</v>
      </c>
      <c r="AE144" s="20">
        <f t="array" ref="AE144">AD144*(1+INDEX(BPCiObIC!$B$2:$AG$43,MATCH($A144,BPCiObIC!$A$2:$A$43,0),MATCH(AE$4,BPCiObIC!$B$1:$AG$1,0)))</f>
        <v>0</v>
      </c>
      <c r="AF144" s="20">
        <f t="array" ref="AF144">AE144*(1+INDEX(BPCiObIC!$B$2:$AG$43,MATCH($A144,BPCiObIC!$A$2:$A$43,0),MATCH(AF$4,BPCiObIC!$B$1:$AG$1,0)))</f>
        <v>0</v>
      </c>
      <c r="AG144" s="20">
        <f t="array" ref="AG144">AF144*(1+INDEX(BPCiObIC!$B$2:$AG$43,MATCH($A144,BPCiObIC!$A$2:$A$43,0),MATCH(AG$4,BPCiObIC!$B$1:$AG$1,0)))</f>
        <v>0</v>
      </c>
      <c r="AH144" s="20">
        <f t="array" ref="AH144">AG144*(1+INDEX(BPCiObIC!$B$2:$AG$43,MATCH($A144,BPCiObIC!$A$2:$A$43,0),MATCH(AH$4,BPCiObIC!$B$1:$AG$1,0)))</f>
        <v>0</v>
      </c>
    </row>
    <row r="145" spans="1:34" ht="15.75" customHeight="1" x14ac:dyDescent="0.35">
      <c r="A145" s="3" t="s">
        <v>115</v>
      </c>
      <c r="B145" s="3" t="s">
        <v>87</v>
      </c>
      <c r="C145" s="3" t="s">
        <v>116</v>
      </c>
      <c r="D145" s="33">
        <f>SUM(SUMIFS('BIFUBC Output_energy'!G:G,'BIFUBC Output_energy'!A:A,B145,'BIFUBC Output_energy'!B:B,C145),SUMIFS('BIFUBC Output_nonenergy'!E:E,'BIFUBC Output_nonenergy'!A:A,B145,'BIFUBC Output_nonenergy'!B:B,C145))</f>
        <v>0</v>
      </c>
      <c r="E145" s="20">
        <f t="array" ref="E145">D145*(1+INDEX(BPCiObIC!$B$2:$AG$43,MATCH($A145,BPCiObIC!$A$2:$A$43,0),MATCH(E$4,BPCiObIC!$B$1:$AG$1,0)))</f>
        <v>0</v>
      </c>
      <c r="F145" s="20">
        <f t="array" ref="F145">E145*(1+INDEX(BPCiObIC!$B$2:$AG$43,MATCH($A145,BPCiObIC!$A$2:$A$43,0),MATCH(F$4,BPCiObIC!$B$1:$AG$1,0)))</f>
        <v>0</v>
      </c>
      <c r="G145" s="20">
        <f t="array" ref="G145">F145*(1+INDEX(BPCiObIC!$B$2:$AG$43,MATCH($A145,BPCiObIC!$A$2:$A$43,0),MATCH(G$4,BPCiObIC!$B$1:$AG$1,0)))</f>
        <v>0</v>
      </c>
      <c r="H145" s="20">
        <f t="array" ref="H145">G145*(1+INDEX(BPCiObIC!$B$2:$AG$43,MATCH($A145,BPCiObIC!$A$2:$A$43,0),MATCH(H$4,BPCiObIC!$B$1:$AG$1,0)))</f>
        <v>0</v>
      </c>
      <c r="I145" s="20">
        <f t="array" ref="I145">H145*(1+INDEX(BPCiObIC!$B$2:$AG$43,MATCH($A145,BPCiObIC!$A$2:$A$43,0),MATCH(I$4,BPCiObIC!$B$1:$AG$1,0)))</f>
        <v>0</v>
      </c>
      <c r="J145" s="20">
        <f t="array" ref="J145">I145*(1+INDEX(BPCiObIC!$B$2:$AG$43,MATCH($A145,BPCiObIC!$A$2:$A$43,0),MATCH(J$4,BPCiObIC!$B$1:$AG$1,0)))</f>
        <v>0</v>
      </c>
      <c r="K145" s="20">
        <f t="array" ref="K145">J145*(1+INDEX(BPCiObIC!$B$2:$AG$43,MATCH($A145,BPCiObIC!$A$2:$A$43,0),MATCH(K$4,BPCiObIC!$B$1:$AG$1,0)))</f>
        <v>0</v>
      </c>
      <c r="L145" s="20">
        <f t="array" ref="L145">K145*(1+INDEX(BPCiObIC!$B$2:$AG$43,MATCH($A145,BPCiObIC!$A$2:$A$43,0),MATCH(L$4,BPCiObIC!$B$1:$AG$1,0)))</f>
        <v>0</v>
      </c>
      <c r="M145" s="20">
        <f t="array" ref="M145">L145*(1+INDEX(BPCiObIC!$B$2:$AG$43,MATCH($A145,BPCiObIC!$A$2:$A$43,0),MATCH(M$4,BPCiObIC!$B$1:$AG$1,0)))</f>
        <v>0</v>
      </c>
      <c r="N145" s="20">
        <f t="array" ref="N145">M145*(1+INDEX(BPCiObIC!$B$2:$AG$43,MATCH($A145,BPCiObIC!$A$2:$A$43,0),MATCH(N$4,BPCiObIC!$B$1:$AG$1,0)))</f>
        <v>0</v>
      </c>
      <c r="O145" s="20">
        <f t="array" ref="O145">N145*(1+INDEX(BPCiObIC!$B$2:$AG$43,MATCH($A145,BPCiObIC!$A$2:$A$43,0),MATCH(O$4,BPCiObIC!$B$1:$AG$1,0)))</f>
        <v>0</v>
      </c>
      <c r="P145" s="20">
        <f t="array" ref="P145">O145*(1+INDEX(BPCiObIC!$B$2:$AG$43,MATCH($A145,BPCiObIC!$A$2:$A$43,0),MATCH(P$4,BPCiObIC!$B$1:$AG$1,0)))</f>
        <v>0</v>
      </c>
      <c r="Q145" s="20">
        <f t="array" ref="Q145">P145*(1+INDEX(BPCiObIC!$B$2:$AG$43,MATCH($A145,BPCiObIC!$A$2:$A$43,0),MATCH(Q$4,BPCiObIC!$B$1:$AG$1,0)))</f>
        <v>0</v>
      </c>
      <c r="R145" s="20">
        <f t="array" ref="R145">Q145*(1+INDEX(BPCiObIC!$B$2:$AG$43,MATCH($A145,BPCiObIC!$A$2:$A$43,0),MATCH(R$4,BPCiObIC!$B$1:$AG$1,0)))</f>
        <v>0</v>
      </c>
      <c r="S145" s="20">
        <f t="array" ref="S145">R145*(1+INDEX(BPCiObIC!$B$2:$AG$43,MATCH($A145,BPCiObIC!$A$2:$A$43,0),MATCH(S$4,BPCiObIC!$B$1:$AG$1,0)))</f>
        <v>0</v>
      </c>
      <c r="T145" s="20">
        <f t="array" ref="T145">S145*(1+INDEX(BPCiObIC!$B$2:$AG$43,MATCH($A145,BPCiObIC!$A$2:$A$43,0),MATCH(T$4,BPCiObIC!$B$1:$AG$1,0)))</f>
        <v>0</v>
      </c>
      <c r="U145" s="20">
        <f t="array" ref="U145">T145*(1+INDEX(BPCiObIC!$B$2:$AG$43,MATCH($A145,BPCiObIC!$A$2:$A$43,0),MATCH(U$4,BPCiObIC!$B$1:$AG$1,0)))</f>
        <v>0</v>
      </c>
      <c r="V145" s="20">
        <f t="array" ref="V145">U145*(1+INDEX(BPCiObIC!$B$2:$AG$43,MATCH($A145,BPCiObIC!$A$2:$A$43,0),MATCH(V$4,BPCiObIC!$B$1:$AG$1,0)))</f>
        <v>0</v>
      </c>
      <c r="W145" s="20">
        <f t="array" ref="W145">V145*(1+INDEX(BPCiObIC!$B$2:$AG$43,MATCH($A145,BPCiObIC!$A$2:$A$43,0),MATCH(W$4,BPCiObIC!$B$1:$AG$1,0)))</f>
        <v>0</v>
      </c>
      <c r="X145" s="20">
        <f t="array" ref="X145">W145*(1+INDEX(BPCiObIC!$B$2:$AG$43,MATCH($A145,BPCiObIC!$A$2:$A$43,0),MATCH(X$4,BPCiObIC!$B$1:$AG$1,0)))</f>
        <v>0</v>
      </c>
      <c r="Y145" s="20">
        <f t="array" ref="Y145">X145*(1+INDEX(BPCiObIC!$B$2:$AG$43,MATCH($A145,BPCiObIC!$A$2:$A$43,0),MATCH(Y$4,BPCiObIC!$B$1:$AG$1,0)))</f>
        <v>0</v>
      </c>
      <c r="Z145" s="20">
        <f t="array" ref="Z145">Y145*(1+INDEX(BPCiObIC!$B$2:$AG$43,MATCH($A145,BPCiObIC!$A$2:$A$43,0),MATCH(Z$4,BPCiObIC!$B$1:$AG$1,0)))</f>
        <v>0</v>
      </c>
      <c r="AA145" s="20">
        <f t="array" ref="AA145">Z145*(1+INDEX(BPCiObIC!$B$2:$AG$43,MATCH($A145,BPCiObIC!$A$2:$A$43,0),MATCH(AA$4,BPCiObIC!$B$1:$AG$1,0)))</f>
        <v>0</v>
      </c>
      <c r="AB145" s="20">
        <f t="array" ref="AB145">AA145*(1+INDEX(BPCiObIC!$B$2:$AG$43,MATCH($A145,BPCiObIC!$A$2:$A$43,0),MATCH(AB$4,BPCiObIC!$B$1:$AG$1,0)))</f>
        <v>0</v>
      </c>
      <c r="AC145" s="20">
        <f t="array" ref="AC145">AB145*(1+INDEX(BPCiObIC!$B$2:$AG$43,MATCH($A145,BPCiObIC!$A$2:$A$43,0),MATCH(AC$4,BPCiObIC!$B$1:$AG$1,0)))</f>
        <v>0</v>
      </c>
      <c r="AD145" s="20">
        <f t="array" ref="AD145">AC145*(1+INDEX(BPCiObIC!$B$2:$AG$43,MATCH($A145,BPCiObIC!$A$2:$A$43,0),MATCH(AD$4,BPCiObIC!$B$1:$AG$1,0)))</f>
        <v>0</v>
      </c>
      <c r="AE145" s="20">
        <f t="array" ref="AE145">AD145*(1+INDEX(BPCiObIC!$B$2:$AG$43,MATCH($A145,BPCiObIC!$A$2:$A$43,0),MATCH(AE$4,BPCiObIC!$B$1:$AG$1,0)))</f>
        <v>0</v>
      </c>
      <c r="AF145" s="20">
        <f t="array" ref="AF145">AE145*(1+INDEX(BPCiObIC!$B$2:$AG$43,MATCH($A145,BPCiObIC!$A$2:$A$43,0),MATCH(AF$4,BPCiObIC!$B$1:$AG$1,0)))</f>
        <v>0</v>
      </c>
      <c r="AG145" s="20">
        <f t="array" ref="AG145">AF145*(1+INDEX(BPCiObIC!$B$2:$AG$43,MATCH($A145,BPCiObIC!$A$2:$A$43,0),MATCH(AG$4,BPCiObIC!$B$1:$AG$1,0)))</f>
        <v>0</v>
      </c>
      <c r="AH145" s="20">
        <f t="array" ref="AH145">AG145*(1+INDEX(BPCiObIC!$B$2:$AG$43,MATCH($A145,BPCiObIC!$A$2:$A$43,0),MATCH(AH$4,BPCiObIC!$B$1:$AG$1,0)))</f>
        <v>0</v>
      </c>
    </row>
    <row r="146" spans="1:34" ht="15.75" customHeight="1" x14ac:dyDescent="0.35">
      <c r="A146" s="3" t="s">
        <v>117</v>
      </c>
      <c r="B146" s="3" t="s">
        <v>87</v>
      </c>
      <c r="C146" s="3" t="s">
        <v>118</v>
      </c>
      <c r="D146" s="33">
        <f>SUM(SUMIFS('BIFUBC Output_energy'!G:G,'BIFUBC Output_energy'!A:A,B146,'BIFUBC Output_energy'!B:B,C146),SUMIFS('BIFUBC Output_nonenergy'!E:E,'BIFUBC Output_nonenergy'!A:A,B146,'BIFUBC Output_nonenergy'!B:B,C146))</f>
        <v>0</v>
      </c>
      <c r="E146" s="20">
        <f t="array" ref="E146">D146*(1+INDEX(BPCiObIC!$B$2:$AG$43,MATCH($A146,BPCiObIC!$A$2:$A$43,0),MATCH(E$4,BPCiObIC!$B$1:$AG$1,0)))</f>
        <v>0</v>
      </c>
      <c r="F146" s="20">
        <f t="array" ref="F146">E146*(1+INDEX(BPCiObIC!$B$2:$AG$43,MATCH($A146,BPCiObIC!$A$2:$A$43,0),MATCH(F$4,BPCiObIC!$B$1:$AG$1,0)))</f>
        <v>0</v>
      </c>
      <c r="G146" s="20">
        <f t="array" ref="G146">F146*(1+INDEX(BPCiObIC!$B$2:$AG$43,MATCH($A146,BPCiObIC!$A$2:$A$43,0),MATCH(G$4,BPCiObIC!$B$1:$AG$1,0)))</f>
        <v>0</v>
      </c>
      <c r="H146" s="20">
        <f t="array" ref="H146">G146*(1+INDEX(BPCiObIC!$B$2:$AG$43,MATCH($A146,BPCiObIC!$A$2:$A$43,0),MATCH(H$4,BPCiObIC!$B$1:$AG$1,0)))</f>
        <v>0</v>
      </c>
      <c r="I146" s="20">
        <f t="array" ref="I146">H146*(1+INDEX(BPCiObIC!$B$2:$AG$43,MATCH($A146,BPCiObIC!$A$2:$A$43,0),MATCH(I$4,BPCiObIC!$B$1:$AG$1,0)))</f>
        <v>0</v>
      </c>
      <c r="J146" s="20">
        <f t="array" ref="J146">I146*(1+INDEX(BPCiObIC!$B$2:$AG$43,MATCH($A146,BPCiObIC!$A$2:$A$43,0),MATCH(J$4,BPCiObIC!$B$1:$AG$1,0)))</f>
        <v>0</v>
      </c>
      <c r="K146" s="20">
        <f t="array" ref="K146">J146*(1+INDEX(BPCiObIC!$B$2:$AG$43,MATCH($A146,BPCiObIC!$A$2:$A$43,0),MATCH(K$4,BPCiObIC!$B$1:$AG$1,0)))</f>
        <v>0</v>
      </c>
      <c r="L146" s="20">
        <f t="array" ref="L146">K146*(1+INDEX(BPCiObIC!$B$2:$AG$43,MATCH($A146,BPCiObIC!$A$2:$A$43,0),MATCH(L$4,BPCiObIC!$B$1:$AG$1,0)))</f>
        <v>0</v>
      </c>
      <c r="M146" s="20">
        <f t="array" ref="M146">L146*(1+INDEX(BPCiObIC!$B$2:$AG$43,MATCH($A146,BPCiObIC!$A$2:$A$43,0),MATCH(M$4,BPCiObIC!$B$1:$AG$1,0)))</f>
        <v>0</v>
      </c>
      <c r="N146" s="20">
        <f t="array" ref="N146">M146*(1+INDEX(BPCiObIC!$B$2:$AG$43,MATCH($A146,BPCiObIC!$A$2:$A$43,0),MATCH(N$4,BPCiObIC!$B$1:$AG$1,0)))</f>
        <v>0</v>
      </c>
      <c r="O146" s="20">
        <f t="array" ref="O146">N146*(1+INDEX(BPCiObIC!$B$2:$AG$43,MATCH($A146,BPCiObIC!$A$2:$A$43,0),MATCH(O$4,BPCiObIC!$B$1:$AG$1,0)))</f>
        <v>0</v>
      </c>
      <c r="P146" s="20">
        <f t="array" ref="P146">O146*(1+INDEX(BPCiObIC!$B$2:$AG$43,MATCH($A146,BPCiObIC!$A$2:$A$43,0),MATCH(P$4,BPCiObIC!$B$1:$AG$1,0)))</f>
        <v>0</v>
      </c>
      <c r="Q146" s="20">
        <f t="array" ref="Q146">P146*(1+INDEX(BPCiObIC!$B$2:$AG$43,MATCH($A146,BPCiObIC!$A$2:$A$43,0),MATCH(Q$4,BPCiObIC!$B$1:$AG$1,0)))</f>
        <v>0</v>
      </c>
      <c r="R146" s="20">
        <f t="array" ref="R146">Q146*(1+INDEX(BPCiObIC!$B$2:$AG$43,MATCH($A146,BPCiObIC!$A$2:$A$43,0),MATCH(R$4,BPCiObIC!$B$1:$AG$1,0)))</f>
        <v>0</v>
      </c>
      <c r="S146" s="20">
        <f t="array" ref="S146">R146*(1+INDEX(BPCiObIC!$B$2:$AG$43,MATCH($A146,BPCiObIC!$A$2:$A$43,0),MATCH(S$4,BPCiObIC!$B$1:$AG$1,0)))</f>
        <v>0</v>
      </c>
      <c r="T146" s="20">
        <f t="array" ref="T146">S146*(1+INDEX(BPCiObIC!$B$2:$AG$43,MATCH($A146,BPCiObIC!$A$2:$A$43,0),MATCH(T$4,BPCiObIC!$B$1:$AG$1,0)))</f>
        <v>0</v>
      </c>
      <c r="U146" s="20">
        <f t="array" ref="U146">T146*(1+INDEX(BPCiObIC!$B$2:$AG$43,MATCH($A146,BPCiObIC!$A$2:$A$43,0),MATCH(U$4,BPCiObIC!$B$1:$AG$1,0)))</f>
        <v>0</v>
      </c>
      <c r="V146" s="20">
        <f t="array" ref="V146">U146*(1+INDEX(BPCiObIC!$B$2:$AG$43,MATCH($A146,BPCiObIC!$A$2:$A$43,0),MATCH(V$4,BPCiObIC!$B$1:$AG$1,0)))</f>
        <v>0</v>
      </c>
      <c r="W146" s="20">
        <f t="array" ref="W146">V146*(1+INDEX(BPCiObIC!$B$2:$AG$43,MATCH($A146,BPCiObIC!$A$2:$A$43,0),MATCH(W$4,BPCiObIC!$B$1:$AG$1,0)))</f>
        <v>0</v>
      </c>
      <c r="X146" s="20">
        <f t="array" ref="X146">W146*(1+INDEX(BPCiObIC!$B$2:$AG$43,MATCH($A146,BPCiObIC!$A$2:$A$43,0),MATCH(X$4,BPCiObIC!$B$1:$AG$1,0)))</f>
        <v>0</v>
      </c>
      <c r="Y146" s="20">
        <f t="array" ref="Y146">X146*(1+INDEX(BPCiObIC!$B$2:$AG$43,MATCH($A146,BPCiObIC!$A$2:$A$43,0),MATCH(Y$4,BPCiObIC!$B$1:$AG$1,0)))</f>
        <v>0</v>
      </c>
      <c r="Z146" s="20">
        <f t="array" ref="Z146">Y146*(1+INDEX(BPCiObIC!$B$2:$AG$43,MATCH($A146,BPCiObIC!$A$2:$A$43,0),MATCH(Z$4,BPCiObIC!$B$1:$AG$1,0)))</f>
        <v>0</v>
      </c>
      <c r="AA146" s="20">
        <f t="array" ref="AA146">Z146*(1+INDEX(BPCiObIC!$B$2:$AG$43,MATCH($A146,BPCiObIC!$A$2:$A$43,0),MATCH(AA$4,BPCiObIC!$B$1:$AG$1,0)))</f>
        <v>0</v>
      </c>
      <c r="AB146" s="20">
        <f t="array" ref="AB146">AA146*(1+INDEX(BPCiObIC!$B$2:$AG$43,MATCH($A146,BPCiObIC!$A$2:$A$43,0),MATCH(AB$4,BPCiObIC!$B$1:$AG$1,0)))</f>
        <v>0</v>
      </c>
      <c r="AC146" s="20">
        <f t="array" ref="AC146">AB146*(1+INDEX(BPCiObIC!$B$2:$AG$43,MATCH($A146,BPCiObIC!$A$2:$A$43,0),MATCH(AC$4,BPCiObIC!$B$1:$AG$1,0)))</f>
        <v>0</v>
      </c>
      <c r="AD146" s="20">
        <f t="array" ref="AD146">AC146*(1+INDEX(BPCiObIC!$B$2:$AG$43,MATCH($A146,BPCiObIC!$A$2:$A$43,0),MATCH(AD$4,BPCiObIC!$B$1:$AG$1,0)))</f>
        <v>0</v>
      </c>
      <c r="AE146" s="20">
        <f t="array" ref="AE146">AD146*(1+INDEX(BPCiObIC!$B$2:$AG$43,MATCH($A146,BPCiObIC!$A$2:$A$43,0),MATCH(AE$4,BPCiObIC!$B$1:$AG$1,0)))</f>
        <v>0</v>
      </c>
      <c r="AF146" s="20">
        <f t="array" ref="AF146">AE146*(1+INDEX(BPCiObIC!$B$2:$AG$43,MATCH($A146,BPCiObIC!$A$2:$A$43,0),MATCH(AF$4,BPCiObIC!$B$1:$AG$1,0)))</f>
        <v>0</v>
      </c>
      <c r="AG146" s="20">
        <f t="array" ref="AG146">AF146*(1+INDEX(BPCiObIC!$B$2:$AG$43,MATCH($A146,BPCiObIC!$A$2:$A$43,0),MATCH(AG$4,BPCiObIC!$B$1:$AG$1,0)))</f>
        <v>0</v>
      </c>
      <c r="AH146" s="20">
        <f t="array" ref="AH146">AG146*(1+INDEX(BPCiObIC!$B$2:$AG$43,MATCH($A146,BPCiObIC!$A$2:$A$43,0),MATCH(AH$4,BPCiObIC!$B$1:$AG$1,0)))</f>
        <v>0</v>
      </c>
    </row>
    <row r="147" spans="1:34" ht="15.75" customHeight="1" x14ac:dyDescent="0.35">
      <c r="A147" s="3" t="s">
        <v>119</v>
      </c>
      <c r="B147" s="3" t="s">
        <v>87</v>
      </c>
      <c r="C147" s="3" t="s">
        <v>120</v>
      </c>
      <c r="D147" s="33">
        <f>SUM(SUMIFS('BIFUBC Output_energy'!G:G,'BIFUBC Output_energy'!A:A,B147,'BIFUBC Output_energy'!B:B,C147),SUMIFS('BIFUBC Output_nonenergy'!E:E,'BIFUBC Output_nonenergy'!A:A,B147,'BIFUBC Output_nonenergy'!B:B,C147))</f>
        <v>0</v>
      </c>
      <c r="E147" s="20">
        <f t="array" ref="E147">D147*(1+INDEX(BPCiObIC!$B$2:$AG$43,MATCH($A147,BPCiObIC!$A$2:$A$43,0),MATCH(E$4,BPCiObIC!$B$1:$AG$1,0)))</f>
        <v>0</v>
      </c>
      <c r="F147" s="20">
        <f t="array" ref="F147">E147*(1+INDEX(BPCiObIC!$B$2:$AG$43,MATCH($A147,BPCiObIC!$A$2:$A$43,0),MATCH(F$4,BPCiObIC!$B$1:$AG$1,0)))</f>
        <v>0</v>
      </c>
      <c r="G147" s="20">
        <f t="array" ref="G147">F147*(1+INDEX(BPCiObIC!$B$2:$AG$43,MATCH($A147,BPCiObIC!$A$2:$A$43,0),MATCH(G$4,BPCiObIC!$B$1:$AG$1,0)))</f>
        <v>0</v>
      </c>
      <c r="H147" s="20">
        <f t="array" ref="H147">G147*(1+INDEX(BPCiObIC!$B$2:$AG$43,MATCH($A147,BPCiObIC!$A$2:$A$43,0),MATCH(H$4,BPCiObIC!$B$1:$AG$1,0)))</f>
        <v>0</v>
      </c>
      <c r="I147" s="20">
        <f t="array" ref="I147">H147*(1+INDEX(BPCiObIC!$B$2:$AG$43,MATCH($A147,BPCiObIC!$A$2:$A$43,0),MATCH(I$4,BPCiObIC!$B$1:$AG$1,0)))</f>
        <v>0</v>
      </c>
      <c r="J147" s="20">
        <f t="array" ref="J147">I147*(1+INDEX(BPCiObIC!$B$2:$AG$43,MATCH($A147,BPCiObIC!$A$2:$A$43,0),MATCH(J$4,BPCiObIC!$B$1:$AG$1,0)))</f>
        <v>0</v>
      </c>
      <c r="K147" s="20">
        <f t="array" ref="K147">J147*(1+INDEX(BPCiObIC!$B$2:$AG$43,MATCH($A147,BPCiObIC!$A$2:$A$43,0),MATCH(K$4,BPCiObIC!$B$1:$AG$1,0)))</f>
        <v>0</v>
      </c>
      <c r="L147" s="20">
        <f t="array" ref="L147">K147*(1+INDEX(BPCiObIC!$B$2:$AG$43,MATCH($A147,BPCiObIC!$A$2:$A$43,0),MATCH(L$4,BPCiObIC!$B$1:$AG$1,0)))</f>
        <v>0</v>
      </c>
      <c r="M147" s="20">
        <f t="array" ref="M147">L147*(1+INDEX(BPCiObIC!$B$2:$AG$43,MATCH($A147,BPCiObIC!$A$2:$A$43,0),MATCH(M$4,BPCiObIC!$B$1:$AG$1,0)))</f>
        <v>0</v>
      </c>
      <c r="N147" s="20">
        <f t="array" ref="N147">M147*(1+INDEX(BPCiObIC!$B$2:$AG$43,MATCH($A147,BPCiObIC!$A$2:$A$43,0),MATCH(N$4,BPCiObIC!$B$1:$AG$1,0)))</f>
        <v>0</v>
      </c>
      <c r="O147" s="20">
        <f t="array" ref="O147">N147*(1+INDEX(BPCiObIC!$B$2:$AG$43,MATCH($A147,BPCiObIC!$A$2:$A$43,0),MATCH(O$4,BPCiObIC!$B$1:$AG$1,0)))</f>
        <v>0</v>
      </c>
      <c r="P147" s="20">
        <f t="array" ref="P147">O147*(1+INDEX(BPCiObIC!$B$2:$AG$43,MATCH($A147,BPCiObIC!$A$2:$A$43,0),MATCH(P$4,BPCiObIC!$B$1:$AG$1,0)))</f>
        <v>0</v>
      </c>
      <c r="Q147" s="20">
        <f t="array" ref="Q147">P147*(1+INDEX(BPCiObIC!$B$2:$AG$43,MATCH($A147,BPCiObIC!$A$2:$A$43,0),MATCH(Q$4,BPCiObIC!$B$1:$AG$1,0)))</f>
        <v>0</v>
      </c>
      <c r="R147" s="20">
        <f t="array" ref="R147">Q147*(1+INDEX(BPCiObIC!$B$2:$AG$43,MATCH($A147,BPCiObIC!$A$2:$A$43,0),MATCH(R$4,BPCiObIC!$B$1:$AG$1,0)))</f>
        <v>0</v>
      </c>
      <c r="S147" s="20">
        <f t="array" ref="S147">R147*(1+INDEX(BPCiObIC!$B$2:$AG$43,MATCH($A147,BPCiObIC!$A$2:$A$43,0),MATCH(S$4,BPCiObIC!$B$1:$AG$1,0)))</f>
        <v>0</v>
      </c>
      <c r="T147" s="20">
        <f t="array" ref="T147">S147*(1+INDEX(BPCiObIC!$B$2:$AG$43,MATCH($A147,BPCiObIC!$A$2:$A$43,0),MATCH(T$4,BPCiObIC!$B$1:$AG$1,0)))</f>
        <v>0</v>
      </c>
      <c r="U147" s="20">
        <f t="array" ref="U147">T147*(1+INDEX(BPCiObIC!$B$2:$AG$43,MATCH($A147,BPCiObIC!$A$2:$A$43,0),MATCH(U$4,BPCiObIC!$B$1:$AG$1,0)))</f>
        <v>0</v>
      </c>
      <c r="V147" s="20">
        <f t="array" ref="V147">U147*(1+INDEX(BPCiObIC!$B$2:$AG$43,MATCH($A147,BPCiObIC!$A$2:$A$43,0),MATCH(V$4,BPCiObIC!$B$1:$AG$1,0)))</f>
        <v>0</v>
      </c>
      <c r="W147" s="20">
        <f t="array" ref="W147">V147*(1+INDEX(BPCiObIC!$B$2:$AG$43,MATCH($A147,BPCiObIC!$A$2:$A$43,0),MATCH(W$4,BPCiObIC!$B$1:$AG$1,0)))</f>
        <v>0</v>
      </c>
      <c r="X147" s="20">
        <f t="array" ref="X147">W147*(1+INDEX(BPCiObIC!$B$2:$AG$43,MATCH($A147,BPCiObIC!$A$2:$A$43,0),MATCH(X$4,BPCiObIC!$B$1:$AG$1,0)))</f>
        <v>0</v>
      </c>
      <c r="Y147" s="20">
        <f t="array" ref="Y147">X147*(1+INDEX(BPCiObIC!$B$2:$AG$43,MATCH($A147,BPCiObIC!$A$2:$A$43,0),MATCH(Y$4,BPCiObIC!$B$1:$AG$1,0)))</f>
        <v>0</v>
      </c>
      <c r="Z147" s="20">
        <f t="array" ref="Z147">Y147*(1+INDEX(BPCiObIC!$B$2:$AG$43,MATCH($A147,BPCiObIC!$A$2:$A$43,0),MATCH(Z$4,BPCiObIC!$B$1:$AG$1,0)))</f>
        <v>0</v>
      </c>
      <c r="AA147" s="20">
        <f t="array" ref="AA147">Z147*(1+INDEX(BPCiObIC!$B$2:$AG$43,MATCH($A147,BPCiObIC!$A$2:$A$43,0),MATCH(AA$4,BPCiObIC!$B$1:$AG$1,0)))</f>
        <v>0</v>
      </c>
      <c r="AB147" s="20">
        <f t="array" ref="AB147">AA147*(1+INDEX(BPCiObIC!$B$2:$AG$43,MATCH($A147,BPCiObIC!$A$2:$A$43,0),MATCH(AB$4,BPCiObIC!$B$1:$AG$1,0)))</f>
        <v>0</v>
      </c>
      <c r="AC147" s="20">
        <f t="array" ref="AC147">AB147*(1+INDEX(BPCiObIC!$B$2:$AG$43,MATCH($A147,BPCiObIC!$A$2:$A$43,0),MATCH(AC$4,BPCiObIC!$B$1:$AG$1,0)))</f>
        <v>0</v>
      </c>
      <c r="AD147" s="20">
        <f t="array" ref="AD147">AC147*(1+INDEX(BPCiObIC!$B$2:$AG$43,MATCH($A147,BPCiObIC!$A$2:$A$43,0),MATCH(AD$4,BPCiObIC!$B$1:$AG$1,0)))</f>
        <v>0</v>
      </c>
      <c r="AE147" s="20">
        <f t="array" ref="AE147">AD147*(1+INDEX(BPCiObIC!$B$2:$AG$43,MATCH($A147,BPCiObIC!$A$2:$A$43,0),MATCH(AE$4,BPCiObIC!$B$1:$AG$1,0)))</f>
        <v>0</v>
      </c>
      <c r="AF147" s="20">
        <f t="array" ref="AF147">AE147*(1+INDEX(BPCiObIC!$B$2:$AG$43,MATCH($A147,BPCiObIC!$A$2:$A$43,0),MATCH(AF$4,BPCiObIC!$B$1:$AG$1,0)))</f>
        <v>0</v>
      </c>
      <c r="AG147" s="20">
        <f t="array" ref="AG147">AF147*(1+INDEX(BPCiObIC!$B$2:$AG$43,MATCH($A147,BPCiObIC!$A$2:$A$43,0),MATCH(AG$4,BPCiObIC!$B$1:$AG$1,0)))</f>
        <v>0</v>
      </c>
      <c r="AH147" s="20">
        <f t="array" ref="AH147">AG147*(1+INDEX(BPCiObIC!$B$2:$AG$43,MATCH($A147,BPCiObIC!$A$2:$A$43,0),MATCH(AH$4,BPCiObIC!$B$1:$AG$1,0)))</f>
        <v>0</v>
      </c>
    </row>
    <row r="148" spans="1:34" ht="15.75" customHeight="1" x14ac:dyDescent="0.35">
      <c r="A148" s="3" t="s">
        <v>121</v>
      </c>
      <c r="B148" s="3" t="s">
        <v>87</v>
      </c>
      <c r="C148" s="3" t="s">
        <v>122</v>
      </c>
      <c r="D148" s="33">
        <f>SUM(SUMIFS('BIFUBC Output_energy'!G:G,'BIFUBC Output_energy'!A:A,B148,'BIFUBC Output_energy'!B:B,C148),SUMIFS('BIFUBC Output_nonenergy'!E:E,'BIFUBC Output_nonenergy'!A:A,B148,'BIFUBC Output_nonenergy'!B:B,C148))</f>
        <v>0</v>
      </c>
      <c r="E148" s="20">
        <f t="array" ref="E148">D148*(1+INDEX(BPCiObIC!$B$2:$AG$43,MATCH($A148,BPCiObIC!$A$2:$A$43,0),MATCH(E$4,BPCiObIC!$B$1:$AG$1,0)))</f>
        <v>0</v>
      </c>
      <c r="F148" s="20">
        <f t="array" ref="F148">E148*(1+INDEX(BPCiObIC!$B$2:$AG$43,MATCH($A148,BPCiObIC!$A$2:$A$43,0),MATCH(F$4,BPCiObIC!$B$1:$AG$1,0)))</f>
        <v>0</v>
      </c>
      <c r="G148" s="20">
        <f t="array" ref="G148">F148*(1+INDEX(BPCiObIC!$B$2:$AG$43,MATCH($A148,BPCiObIC!$A$2:$A$43,0),MATCH(G$4,BPCiObIC!$B$1:$AG$1,0)))</f>
        <v>0</v>
      </c>
      <c r="H148" s="20">
        <f t="array" ref="H148">G148*(1+INDEX(BPCiObIC!$B$2:$AG$43,MATCH($A148,BPCiObIC!$A$2:$A$43,0),MATCH(H$4,BPCiObIC!$B$1:$AG$1,0)))</f>
        <v>0</v>
      </c>
      <c r="I148" s="20">
        <f t="array" ref="I148">H148*(1+INDEX(BPCiObIC!$B$2:$AG$43,MATCH($A148,BPCiObIC!$A$2:$A$43,0),MATCH(I$4,BPCiObIC!$B$1:$AG$1,0)))</f>
        <v>0</v>
      </c>
      <c r="J148" s="20">
        <f t="array" ref="J148">I148*(1+INDEX(BPCiObIC!$B$2:$AG$43,MATCH($A148,BPCiObIC!$A$2:$A$43,0),MATCH(J$4,BPCiObIC!$B$1:$AG$1,0)))</f>
        <v>0</v>
      </c>
      <c r="K148" s="20">
        <f t="array" ref="K148">J148*(1+INDEX(BPCiObIC!$B$2:$AG$43,MATCH($A148,BPCiObIC!$A$2:$A$43,0),MATCH(K$4,BPCiObIC!$B$1:$AG$1,0)))</f>
        <v>0</v>
      </c>
      <c r="L148" s="20">
        <f t="array" ref="L148">K148*(1+INDEX(BPCiObIC!$B$2:$AG$43,MATCH($A148,BPCiObIC!$A$2:$A$43,0),MATCH(L$4,BPCiObIC!$B$1:$AG$1,0)))</f>
        <v>0</v>
      </c>
      <c r="M148" s="20">
        <f t="array" ref="M148">L148*(1+INDEX(BPCiObIC!$B$2:$AG$43,MATCH($A148,BPCiObIC!$A$2:$A$43,0),MATCH(M$4,BPCiObIC!$B$1:$AG$1,0)))</f>
        <v>0</v>
      </c>
      <c r="N148" s="20">
        <f t="array" ref="N148">M148*(1+INDEX(BPCiObIC!$B$2:$AG$43,MATCH($A148,BPCiObIC!$A$2:$A$43,0),MATCH(N$4,BPCiObIC!$B$1:$AG$1,0)))</f>
        <v>0</v>
      </c>
      <c r="O148" s="20">
        <f t="array" ref="O148">N148*(1+INDEX(BPCiObIC!$B$2:$AG$43,MATCH($A148,BPCiObIC!$A$2:$A$43,0),MATCH(O$4,BPCiObIC!$B$1:$AG$1,0)))</f>
        <v>0</v>
      </c>
      <c r="P148" s="20">
        <f t="array" ref="P148">O148*(1+INDEX(BPCiObIC!$B$2:$AG$43,MATCH($A148,BPCiObIC!$A$2:$A$43,0),MATCH(P$4,BPCiObIC!$B$1:$AG$1,0)))</f>
        <v>0</v>
      </c>
      <c r="Q148" s="20">
        <f t="array" ref="Q148">P148*(1+INDEX(BPCiObIC!$B$2:$AG$43,MATCH($A148,BPCiObIC!$A$2:$A$43,0),MATCH(Q$4,BPCiObIC!$B$1:$AG$1,0)))</f>
        <v>0</v>
      </c>
      <c r="R148" s="20">
        <f t="array" ref="R148">Q148*(1+INDEX(BPCiObIC!$B$2:$AG$43,MATCH($A148,BPCiObIC!$A$2:$A$43,0),MATCH(R$4,BPCiObIC!$B$1:$AG$1,0)))</f>
        <v>0</v>
      </c>
      <c r="S148" s="20">
        <f t="array" ref="S148">R148*(1+INDEX(BPCiObIC!$B$2:$AG$43,MATCH($A148,BPCiObIC!$A$2:$A$43,0),MATCH(S$4,BPCiObIC!$B$1:$AG$1,0)))</f>
        <v>0</v>
      </c>
      <c r="T148" s="20">
        <f t="array" ref="T148">S148*(1+INDEX(BPCiObIC!$B$2:$AG$43,MATCH($A148,BPCiObIC!$A$2:$A$43,0),MATCH(T$4,BPCiObIC!$B$1:$AG$1,0)))</f>
        <v>0</v>
      </c>
      <c r="U148" s="20">
        <f t="array" ref="U148">T148*(1+INDEX(BPCiObIC!$B$2:$AG$43,MATCH($A148,BPCiObIC!$A$2:$A$43,0),MATCH(U$4,BPCiObIC!$B$1:$AG$1,0)))</f>
        <v>0</v>
      </c>
      <c r="V148" s="20">
        <f t="array" ref="V148">U148*(1+INDEX(BPCiObIC!$B$2:$AG$43,MATCH($A148,BPCiObIC!$A$2:$A$43,0),MATCH(V$4,BPCiObIC!$B$1:$AG$1,0)))</f>
        <v>0</v>
      </c>
      <c r="W148" s="20">
        <f t="array" ref="W148">V148*(1+INDEX(BPCiObIC!$B$2:$AG$43,MATCH($A148,BPCiObIC!$A$2:$A$43,0),MATCH(W$4,BPCiObIC!$B$1:$AG$1,0)))</f>
        <v>0</v>
      </c>
      <c r="X148" s="20">
        <f t="array" ref="X148">W148*(1+INDEX(BPCiObIC!$B$2:$AG$43,MATCH($A148,BPCiObIC!$A$2:$A$43,0),MATCH(X$4,BPCiObIC!$B$1:$AG$1,0)))</f>
        <v>0</v>
      </c>
      <c r="Y148" s="20">
        <f t="array" ref="Y148">X148*(1+INDEX(BPCiObIC!$B$2:$AG$43,MATCH($A148,BPCiObIC!$A$2:$A$43,0),MATCH(Y$4,BPCiObIC!$B$1:$AG$1,0)))</f>
        <v>0</v>
      </c>
      <c r="Z148" s="20">
        <f t="array" ref="Z148">Y148*(1+INDEX(BPCiObIC!$B$2:$AG$43,MATCH($A148,BPCiObIC!$A$2:$A$43,0),MATCH(Z$4,BPCiObIC!$B$1:$AG$1,0)))</f>
        <v>0</v>
      </c>
      <c r="AA148" s="20">
        <f t="array" ref="AA148">Z148*(1+INDEX(BPCiObIC!$B$2:$AG$43,MATCH($A148,BPCiObIC!$A$2:$A$43,0),MATCH(AA$4,BPCiObIC!$B$1:$AG$1,0)))</f>
        <v>0</v>
      </c>
      <c r="AB148" s="20">
        <f t="array" ref="AB148">AA148*(1+INDEX(BPCiObIC!$B$2:$AG$43,MATCH($A148,BPCiObIC!$A$2:$A$43,0),MATCH(AB$4,BPCiObIC!$B$1:$AG$1,0)))</f>
        <v>0</v>
      </c>
      <c r="AC148" s="20">
        <f t="array" ref="AC148">AB148*(1+INDEX(BPCiObIC!$B$2:$AG$43,MATCH($A148,BPCiObIC!$A$2:$A$43,0),MATCH(AC$4,BPCiObIC!$B$1:$AG$1,0)))</f>
        <v>0</v>
      </c>
      <c r="AD148" s="20">
        <f t="array" ref="AD148">AC148*(1+INDEX(BPCiObIC!$B$2:$AG$43,MATCH($A148,BPCiObIC!$A$2:$A$43,0),MATCH(AD$4,BPCiObIC!$B$1:$AG$1,0)))</f>
        <v>0</v>
      </c>
      <c r="AE148" s="20">
        <f t="array" ref="AE148">AD148*(1+INDEX(BPCiObIC!$B$2:$AG$43,MATCH($A148,BPCiObIC!$A$2:$A$43,0),MATCH(AE$4,BPCiObIC!$B$1:$AG$1,0)))</f>
        <v>0</v>
      </c>
      <c r="AF148" s="20">
        <f t="array" ref="AF148">AE148*(1+INDEX(BPCiObIC!$B$2:$AG$43,MATCH($A148,BPCiObIC!$A$2:$A$43,0),MATCH(AF$4,BPCiObIC!$B$1:$AG$1,0)))</f>
        <v>0</v>
      </c>
      <c r="AG148" s="20">
        <f t="array" ref="AG148">AF148*(1+INDEX(BPCiObIC!$B$2:$AG$43,MATCH($A148,BPCiObIC!$A$2:$A$43,0),MATCH(AG$4,BPCiObIC!$B$1:$AG$1,0)))</f>
        <v>0</v>
      </c>
      <c r="AH148" s="20">
        <f t="array" ref="AH148">AG148*(1+INDEX(BPCiObIC!$B$2:$AG$43,MATCH($A148,BPCiObIC!$A$2:$A$43,0),MATCH(AH$4,BPCiObIC!$B$1:$AG$1,0)))</f>
        <v>0</v>
      </c>
    </row>
    <row r="149" spans="1:34" ht="15.75" customHeight="1" x14ac:dyDescent="0.35">
      <c r="A149" s="3" t="s">
        <v>123</v>
      </c>
      <c r="B149" s="3" t="s">
        <v>87</v>
      </c>
      <c r="C149" s="3" t="s">
        <v>124</v>
      </c>
      <c r="D149" s="33">
        <f>SUM(SUMIFS('BIFUBC Output_energy'!G:G,'BIFUBC Output_energy'!A:A,B149,'BIFUBC Output_energy'!B:B,C149),SUMIFS('BIFUBC Output_nonenergy'!E:E,'BIFUBC Output_nonenergy'!A:A,B149,'BIFUBC Output_nonenergy'!B:B,C149))</f>
        <v>0</v>
      </c>
      <c r="E149" s="20">
        <f t="array" ref="E149">D149*(1+INDEX(BPCiObIC!$B$2:$AG$43,MATCH($A149,BPCiObIC!$A$2:$A$43,0),MATCH(E$4,BPCiObIC!$B$1:$AG$1,0)))</f>
        <v>0</v>
      </c>
      <c r="F149" s="20">
        <f t="array" ref="F149">E149*(1+INDEX(BPCiObIC!$B$2:$AG$43,MATCH($A149,BPCiObIC!$A$2:$A$43,0),MATCH(F$4,BPCiObIC!$B$1:$AG$1,0)))</f>
        <v>0</v>
      </c>
      <c r="G149" s="20">
        <f t="array" ref="G149">F149*(1+INDEX(BPCiObIC!$B$2:$AG$43,MATCH($A149,BPCiObIC!$A$2:$A$43,0),MATCH(G$4,BPCiObIC!$B$1:$AG$1,0)))</f>
        <v>0</v>
      </c>
      <c r="H149" s="20">
        <f t="array" ref="H149">G149*(1+INDEX(BPCiObIC!$B$2:$AG$43,MATCH($A149,BPCiObIC!$A$2:$A$43,0),MATCH(H$4,BPCiObIC!$B$1:$AG$1,0)))</f>
        <v>0</v>
      </c>
      <c r="I149" s="20">
        <f t="array" ref="I149">H149*(1+INDEX(BPCiObIC!$B$2:$AG$43,MATCH($A149,BPCiObIC!$A$2:$A$43,0),MATCH(I$4,BPCiObIC!$B$1:$AG$1,0)))</f>
        <v>0</v>
      </c>
      <c r="J149" s="20">
        <f t="array" ref="J149">I149*(1+INDEX(BPCiObIC!$B$2:$AG$43,MATCH($A149,BPCiObIC!$A$2:$A$43,0),MATCH(J$4,BPCiObIC!$B$1:$AG$1,0)))</f>
        <v>0</v>
      </c>
      <c r="K149" s="20">
        <f t="array" ref="K149">J149*(1+INDEX(BPCiObIC!$B$2:$AG$43,MATCH($A149,BPCiObIC!$A$2:$A$43,0),MATCH(K$4,BPCiObIC!$B$1:$AG$1,0)))</f>
        <v>0</v>
      </c>
      <c r="L149" s="20">
        <f t="array" ref="L149">K149*(1+INDEX(BPCiObIC!$B$2:$AG$43,MATCH($A149,BPCiObIC!$A$2:$A$43,0),MATCH(L$4,BPCiObIC!$B$1:$AG$1,0)))</f>
        <v>0</v>
      </c>
      <c r="M149" s="20">
        <f t="array" ref="M149">L149*(1+INDEX(BPCiObIC!$B$2:$AG$43,MATCH($A149,BPCiObIC!$A$2:$A$43,0),MATCH(M$4,BPCiObIC!$B$1:$AG$1,0)))</f>
        <v>0</v>
      </c>
      <c r="N149" s="20">
        <f t="array" ref="N149">M149*(1+INDEX(BPCiObIC!$B$2:$AG$43,MATCH($A149,BPCiObIC!$A$2:$A$43,0),MATCH(N$4,BPCiObIC!$B$1:$AG$1,0)))</f>
        <v>0</v>
      </c>
      <c r="O149" s="20">
        <f t="array" ref="O149">N149*(1+INDEX(BPCiObIC!$B$2:$AG$43,MATCH($A149,BPCiObIC!$A$2:$A$43,0),MATCH(O$4,BPCiObIC!$B$1:$AG$1,0)))</f>
        <v>0</v>
      </c>
      <c r="P149" s="20">
        <f t="array" ref="P149">O149*(1+INDEX(BPCiObIC!$B$2:$AG$43,MATCH($A149,BPCiObIC!$A$2:$A$43,0),MATCH(P$4,BPCiObIC!$B$1:$AG$1,0)))</f>
        <v>0</v>
      </c>
      <c r="Q149" s="20">
        <f t="array" ref="Q149">P149*(1+INDEX(BPCiObIC!$B$2:$AG$43,MATCH($A149,BPCiObIC!$A$2:$A$43,0),MATCH(Q$4,BPCiObIC!$B$1:$AG$1,0)))</f>
        <v>0</v>
      </c>
      <c r="R149" s="20">
        <f t="array" ref="R149">Q149*(1+INDEX(BPCiObIC!$B$2:$AG$43,MATCH($A149,BPCiObIC!$A$2:$A$43,0),MATCH(R$4,BPCiObIC!$B$1:$AG$1,0)))</f>
        <v>0</v>
      </c>
      <c r="S149" s="20">
        <f t="array" ref="S149">R149*(1+INDEX(BPCiObIC!$B$2:$AG$43,MATCH($A149,BPCiObIC!$A$2:$A$43,0),MATCH(S$4,BPCiObIC!$B$1:$AG$1,0)))</f>
        <v>0</v>
      </c>
      <c r="T149" s="20">
        <f t="array" ref="T149">S149*(1+INDEX(BPCiObIC!$B$2:$AG$43,MATCH($A149,BPCiObIC!$A$2:$A$43,0),MATCH(T$4,BPCiObIC!$B$1:$AG$1,0)))</f>
        <v>0</v>
      </c>
      <c r="U149" s="20">
        <f t="array" ref="U149">T149*(1+INDEX(BPCiObIC!$B$2:$AG$43,MATCH($A149,BPCiObIC!$A$2:$A$43,0),MATCH(U$4,BPCiObIC!$B$1:$AG$1,0)))</f>
        <v>0</v>
      </c>
      <c r="V149" s="20">
        <f t="array" ref="V149">U149*(1+INDEX(BPCiObIC!$B$2:$AG$43,MATCH($A149,BPCiObIC!$A$2:$A$43,0),MATCH(V$4,BPCiObIC!$B$1:$AG$1,0)))</f>
        <v>0</v>
      </c>
      <c r="W149" s="20">
        <f t="array" ref="W149">V149*(1+INDEX(BPCiObIC!$B$2:$AG$43,MATCH($A149,BPCiObIC!$A$2:$A$43,0),MATCH(W$4,BPCiObIC!$B$1:$AG$1,0)))</f>
        <v>0</v>
      </c>
      <c r="X149" s="20">
        <f t="array" ref="X149">W149*(1+INDEX(BPCiObIC!$B$2:$AG$43,MATCH($A149,BPCiObIC!$A$2:$A$43,0),MATCH(X$4,BPCiObIC!$B$1:$AG$1,0)))</f>
        <v>0</v>
      </c>
      <c r="Y149" s="20">
        <f t="array" ref="Y149">X149*(1+INDEX(BPCiObIC!$B$2:$AG$43,MATCH($A149,BPCiObIC!$A$2:$A$43,0),MATCH(Y$4,BPCiObIC!$B$1:$AG$1,0)))</f>
        <v>0</v>
      </c>
      <c r="Z149" s="20">
        <f t="array" ref="Z149">Y149*(1+INDEX(BPCiObIC!$B$2:$AG$43,MATCH($A149,BPCiObIC!$A$2:$A$43,0),MATCH(Z$4,BPCiObIC!$B$1:$AG$1,0)))</f>
        <v>0</v>
      </c>
      <c r="AA149" s="20">
        <f t="array" ref="AA149">Z149*(1+INDEX(BPCiObIC!$B$2:$AG$43,MATCH($A149,BPCiObIC!$A$2:$A$43,0),MATCH(AA$4,BPCiObIC!$B$1:$AG$1,0)))</f>
        <v>0</v>
      </c>
      <c r="AB149" s="20">
        <f t="array" ref="AB149">AA149*(1+INDEX(BPCiObIC!$B$2:$AG$43,MATCH($A149,BPCiObIC!$A$2:$A$43,0),MATCH(AB$4,BPCiObIC!$B$1:$AG$1,0)))</f>
        <v>0</v>
      </c>
      <c r="AC149" s="20">
        <f t="array" ref="AC149">AB149*(1+INDEX(BPCiObIC!$B$2:$AG$43,MATCH($A149,BPCiObIC!$A$2:$A$43,0),MATCH(AC$4,BPCiObIC!$B$1:$AG$1,0)))</f>
        <v>0</v>
      </c>
      <c r="AD149" s="20">
        <f t="array" ref="AD149">AC149*(1+INDEX(BPCiObIC!$B$2:$AG$43,MATCH($A149,BPCiObIC!$A$2:$A$43,0),MATCH(AD$4,BPCiObIC!$B$1:$AG$1,0)))</f>
        <v>0</v>
      </c>
      <c r="AE149" s="20">
        <f t="array" ref="AE149">AD149*(1+INDEX(BPCiObIC!$B$2:$AG$43,MATCH($A149,BPCiObIC!$A$2:$A$43,0),MATCH(AE$4,BPCiObIC!$B$1:$AG$1,0)))</f>
        <v>0</v>
      </c>
      <c r="AF149" s="20">
        <f t="array" ref="AF149">AE149*(1+INDEX(BPCiObIC!$B$2:$AG$43,MATCH($A149,BPCiObIC!$A$2:$A$43,0),MATCH(AF$4,BPCiObIC!$B$1:$AG$1,0)))</f>
        <v>0</v>
      </c>
      <c r="AG149" s="20">
        <f t="array" ref="AG149">AF149*(1+INDEX(BPCiObIC!$B$2:$AG$43,MATCH($A149,BPCiObIC!$A$2:$A$43,0),MATCH(AG$4,BPCiObIC!$B$1:$AG$1,0)))</f>
        <v>0</v>
      </c>
      <c r="AH149" s="20">
        <f t="array" ref="AH149">AG149*(1+INDEX(BPCiObIC!$B$2:$AG$43,MATCH($A149,BPCiObIC!$A$2:$A$43,0),MATCH(AH$4,BPCiObIC!$B$1:$AG$1,0)))</f>
        <v>0</v>
      </c>
    </row>
    <row r="150" spans="1:34" ht="15.75" customHeight="1" x14ac:dyDescent="0.35">
      <c r="A150" s="3" t="s">
        <v>125</v>
      </c>
      <c r="B150" s="3" t="s">
        <v>87</v>
      </c>
      <c r="C150" s="3" t="s">
        <v>126</v>
      </c>
      <c r="D150" s="33">
        <f>SUM(SUMIFS('BIFUBC Output_energy'!G:G,'BIFUBC Output_energy'!A:A,B150,'BIFUBC Output_energy'!B:B,C150),SUMIFS('BIFUBC Output_nonenergy'!E:E,'BIFUBC Output_nonenergy'!A:A,B150,'BIFUBC Output_nonenergy'!B:B,C150))</f>
        <v>0</v>
      </c>
      <c r="E150" s="20">
        <f t="array" ref="E150">D150*(1+INDEX(BPCiObIC!$B$2:$AG$43,MATCH($A150,BPCiObIC!$A$2:$A$43,0),MATCH(E$4,BPCiObIC!$B$1:$AG$1,0)))</f>
        <v>0</v>
      </c>
      <c r="F150" s="20">
        <f t="array" ref="F150">E150*(1+INDEX(BPCiObIC!$B$2:$AG$43,MATCH($A150,BPCiObIC!$A$2:$A$43,0),MATCH(F$4,BPCiObIC!$B$1:$AG$1,0)))</f>
        <v>0</v>
      </c>
      <c r="G150" s="20">
        <f t="array" ref="G150">F150*(1+INDEX(BPCiObIC!$B$2:$AG$43,MATCH($A150,BPCiObIC!$A$2:$A$43,0),MATCH(G$4,BPCiObIC!$B$1:$AG$1,0)))</f>
        <v>0</v>
      </c>
      <c r="H150" s="20">
        <f t="array" ref="H150">G150*(1+INDEX(BPCiObIC!$B$2:$AG$43,MATCH($A150,BPCiObIC!$A$2:$A$43,0),MATCH(H$4,BPCiObIC!$B$1:$AG$1,0)))</f>
        <v>0</v>
      </c>
      <c r="I150" s="20">
        <f t="array" ref="I150">H150*(1+INDEX(BPCiObIC!$B$2:$AG$43,MATCH($A150,BPCiObIC!$A$2:$A$43,0),MATCH(I$4,BPCiObIC!$B$1:$AG$1,0)))</f>
        <v>0</v>
      </c>
      <c r="J150" s="20">
        <f t="array" ref="J150">I150*(1+INDEX(BPCiObIC!$B$2:$AG$43,MATCH($A150,BPCiObIC!$A$2:$A$43,0),MATCH(J$4,BPCiObIC!$B$1:$AG$1,0)))</f>
        <v>0</v>
      </c>
      <c r="K150" s="20">
        <f t="array" ref="K150">J150*(1+INDEX(BPCiObIC!$B$2:$AG$43,MATCH($A150,BPCiObIC!$A$2:$A$43,0),MATCH(K$4,BPCiObIC!$B$1:$AG$1,0)))</f>
        <v>0</v>
      </c>
      <c r="L150" s="20">
        <f t="array" ref="L150">K150*(1+INDEX(BPCiObIC!$B$2:$AG$43,MATCH($A150,BPCiObIC!$A$2:$A$43,0),MATCH(L$4,BPCiObIC!$B$1:$AG$1,0)))</f>
        <v>0</v>
      </c>
      <c r="M150" s="20">
        <f t="array" ref="M150">L150*(1+INDEX(BPCiObIC!$B$2:$AG$43,MATCH($A150,BPCiObIC!$A$2:$A$43,0),MATCH(M$4,BPCiObIC!$B$1:$AG$1,0)))</f>
        <v>0</v>
      </c>
      <c r="N150" s="20">
        <f t="array" ref="N150">M150*(1+INDEX(BPCiObIC!$B$2:$AG$43,MATCH($A150,BPCiObIC!$A$2:$A$43,0),MATCH(N$4,BPCiObIC!$B$1:$AG$1,0)))</f>
        <v>0</v>
      </c>
      <c r="O150" s="20">
        <f t="array" ref="O150">N150*(1+INDEX(BPCiObIC!$B$2:$AG$43,MATCH($A150,BPCiObIC!$A$2:$A$43,0),MATCH(O$4,BPCiObIC!$B$1:$AG$1,0)))</f>
        <v>0</v>
      </c>
      <c r="P150" s="20">
        <f t="array" ref="P150">O150*(1+INDEX(BPCiObIC!$B$2:$AG$43,MATCH($A150,BPCiObIC!$A$2:$A$43,0),MATCH(P$4,BPCiObIC!$B$1:$AG$1,0)))</f>
        <v>0</v>
      </c>
      <c r="Q150" s="20">
        <f t="array" ref="Q150">P150*(1+INDEX(BPCiObIC!$B$2:$AG$43,MATCH($A150,BPCiObIC!$A$2:$A$43,0),MATCH(Q$4,BPCiObIC!$B$1:$AG$1,0)))</f>
        <v>0</v>
      </c>
      <c r="R150" s="20">
        <f t="array" ref="R150">Q150*(1+INDEX(BPCiObIC!$B$2:$AG$43,MATCH($A150,BPCiObIC!$A$2:$A$43,0),MATCH(R$4,BPCiObIC!$B$1:$AG$1,0)))</f>
        <v>0</v>
      </c>
      <c r="S150" s="20">
        <f t="array" ref="S150">R150*(1+INDEX(BPCiObIC!$B$2:$AG$43,MATCH($A150,BPCiObIC!$A$2:$A$43,0),MATCH(S$4,BPCiObIC!$B$1:$AG$1,0)))</f>
        <v>0</v>
      </c>
      <c r="T150" s="20">
        <f t="array" ref="T150">S150*(1+INDEX(BPCiObIC!$B$2:$AG$43,MATCH($A150,BPCiObIC!$A$2:$A$43,0),MATCH(T$4,BPCiObIC!$B$1:$AG$1,0)))</f>
        <v>0</v>
      </c>
      <c r="U150" s="20">
        <f t="array" ref="U150">T150*(1+INDEX(BPCiObIC!$B$2:$AG$43,MATCH($A150,BPCiObIC!$A$2:$A$43,0),MATCH(U$4,BPCiObIC!$B$1:$AG$1,0)))</f>
        <v>0</v>
      </c>
      <c r="V150" s="20">
        <f t="array" ref="V150">U150*(1+INDEX(BPCiObIC!$B$2:$AG$43,MATCH($A150,BPCiObIC!$A$2:$A$43,0),MATCH(V$4,BPCiObIC!$B$1:$AG$1,0)))</f>
        <v>0</v>
      </c>
      <c r="W150" s="20">
        <f t="array" ref="W150">V150*(1+INDEX(BPCiObIC!$B$2:$AG$43,MATCH($A150,BPCiObIC!$A$2:$A$43,0),MATCH(W$4,BPCiObIC!$B$1:$AG$1,0)))</f>
        <v>0</v>
      </c>
      <c r="X150" s="20">
        <f t="array" ref="X150">W150*(1+INDEX(BPCiObIC!$B$2:$AG$43,MATCH($A150,BPCiObIC!$A$2:$A$43,0),MATCH(X$4,BPCiObIC!$B$1:$AG$1,0)))</f>
        <v>0</v>
      </c>
      <c r="Y150" s="20">
        <f t="array" ref="Y150">X150*(1+INDEX(BPCiObIC!$B$2:$AG$43,MATCH($A150,BPCiObIC!$A$2:$A$43,0),MATCH(Y$4,BPCiObIC!$B$1:$AG$1,0)))</f>
        <v>0</v>
      </c>
      <c r="Z150" s="20">
        <f t="array" ref="Z150">Y150*(1+INDEX(BPCiObIC!$B$2:$AG$43,MATCH($A150,BPCiObIC!$A$2:$A$43,0),MATCH(Z$4,BPCiObIC!$B$1:$AG$1,0)))</f>
        <v>0</v>
      </c>
      <c r="AA150" s="20">
        <f t="array" ref="AA150">Z150*(1+INDEX(BPCiObIC!$B$2:$AG$43,MATCH($A150,BPCiObIC!$A$2:$A$43,0),MATCH(AA$4,BPCiObIC!$B$1:$AG$1,0)))</f>
        <v>0</v>
      </c>
      <c r="AB150" s="20">
        <f t="array" ref="AB150">AA150*(1+INDEX(BPCiObIC!$B$2:$AG$43,MATCH($A150,BPCiObIC!$A$2:$A$43,0),MATCH(AB$4,BPCiObIC!$B$1:$AG$1,0)))</f>
        <v>0</v>
      </c>
      <c r="AC150" s="20">
        <f t="array" ref="AC150">AB150*(1+INDEX(BPCiObIC!$B$2:$AG$43,MATCH($A150,BPCiObIC!$A$2:$A$43,0),MATCH(AC$4,BPCiObIC!$B$1:$AG$1,0)))</f>
        <v>0</v>
      </c>
      <c r="AD150" s="20">
        <f t="array" ref="AD150">AC150*(1+INDEX(BPCiObIC!$B$2:$AG$43,MATCH($A150,BPCiObIC!$A$2:$A$43,0),MATCH(AD$4,BPCiObIC!$B$1:$AG$1,0)))</f>
        <v>0</v>
      </c>
      <c r="AE150" s="20">
        <f t="array" ref="AE150">AD150*(1+INDEX(BPCiObIC!$B$2:$AG$43,MATCH($A150,BPCiObIC!$A$2:$A$43,0),MATCH(AE$4,BPCiObIC!$B$1:$AG$1,0)))</f>
        <v>0</v>
      </c>
      <c r="AF150" s="20">
        <f t="array" ref="AF150">AE150*(1+INDEX(BPCiObIC!$B$2:$AG$43,MATCH($A150,BPCiObIC!$A$2:$A$43,0),MATCH(AF$4,BPCiObIC!$B$1:$AG$1,0)))</f>
        <v>0</v>
      </c>
      <c r="AG150" s="20">
        <f t="array" ref="AG150">AF150*(1+INDEX(BPCiObIC!$B$2:$AG$43,MATCH($A150,BPCiObIC!$A$2:$A$43,0),MATCH(AG$4,BPCiObIC!$B$1:$AG$1,0)))</f>
        <v>0</v>
      </c>
      <c r="AH150" s="20">
        <f t="array" ref="AH150">AG150*(1+INDEX(BPCiObIC!$B$2:$AG$43,MATCH($A150,BPCiObIC!$A$2:$A$43,0),MATCH(AH$4,BPCiObIC!$B$1:$AG$1,0)))</f>
        <v>0</v>
      </c>
    </row>
    <row r="151" spans="1:34" ht="15.75" customHeight="1" x14ac:dyDescent="0.35">
      <c r="A151" s="3" t="s">
        <v>127</v>
      </c>
      <c r="B151" s="3" t="s">
        <v>87</v>
      </c>
      <c r="C151" s="3" t="s">
        <v>128</v>
      </c>
      <c r="D151" s="33">
        <f>SUM(SUMIFS('BIFUBC Output_energy'!G:G,'BIFUBC Output_energy'!A:A,B151,'BIFUBC Output_energy'!B:B,C151),SUMIFS('BIFUBC Output_nonenergy'!E:E,'BIFUBC Output_nonenergy'!A:A,B151,'BIFUBC Output_nonenergy'!B:B,C151))</f>
        <v>142666904448000</v>
      </c>
      <c r="E151" s="20">
        <f t="array" ref="E151">D151*(1+INDEX(BPCiObIC!$B$2:$AG$43,MATCH($A151,BPCiObIC!$A$2:$A$43,0),MATCH(E$4,BPCiObIC!$B$1:$AG$1,0)))</f>
        <v>149176577635787.16</v>
      </c>
      <c r="F151" s="20">
        <f t="array" ref="F151">E151*(1+INDEX(BPCiObIC!$B$2:$AG$43,MATCH($A151,BPCiObIC!$A$2:$A$43,0),MATCH(F$4,BPCiObIC!$B$1:$AG$1,0)))</f>
        <v>155686250823576.59</v>
      </c>
      <c r="G151" s="20">
        <f t="array" ref="G151">F151*(1+INDEX(BPCiObIC!$B$2:$AG$43,MATCH($A151,BPCiObIC!$A$2:$A$43,0),MATCH(G$4,BPCiObIC!$B$1:$AG$1,0)))</f>
        <v>162195924011363.72</v>
      </c>
      <c r="H151" s="20">
        <f t="array" ref="H151">G151*(1+INDEX(BPCiObIC!$B$2:$AG$43,MATCH($A151,BPCiObIC!$A$2:$A$43,0),MATCH(H$4,BPCiObIC!$B$1:$AG$1,0)))</f>
        <v>168705597199150.84</v>
      </c>
      <c r="I151" s="20">
        <f t="array" ref="I151">H151*(1+INDEX(BPCiObIC!$B$2:$AG$43,MATCH($A151,BPCiObIC!$A$2:$A$43,0),MATCH(I$4,BPCiObIC!$B$1:$AG$1,0)))</f>
        <v>175215270386940.31</v>
      </c>
      <c r="J151" s="20">
        <f t="array" ref="J151">I151*(1+INDEX(BPCiObIC!$B$2:$AG$43,MATCH($A151,BPCiObIC!$A$2:$A$43,0),MATCH(J$4,BPCiObIC!$B$1:$AG$1,0)))</f>
        <v>181724943574727.47</v>
      </c>
      <c r="K151" s="20">
        <f t="array" ref="K151">J151*(1+INDEX(BPCiObIC!$B$2:$AG$43,MATCH($A151,BPCiObIC!$A$2:$A$43,0),MATCH(K$4,BPCiObIC!$B$1:$AG$1,0)))</f>
        <v>188234616762516.94</v>
      </c>
      <c r="L151" s="20">
        <f t="array" ref="L151">K151*(1+INDEX(BPCiObIC!$B$2:$AG$43,MATCH($A151,BPCiObIC!$A$2:$A$43,0),MATCH(L$4,BPCiObIC!$B$1:$AG$1,0)))</f>
        <v>194744289950304.09</v>
      </c>
      <c r="M151" s="20">
        <f t="array" ref="M151">L151*(1+INDEX(BPCiObIC!$B$2:$AG$43,MATCH($A151,BPCiObIC!$A$2:$A$43,0),MATCH(M$4,BPCiObIC!$B$1:$AG$1,0)))</f>
        <v>201253963138091.22</v>
      </c>
      <c r="N151" s="20">
        <f t="array" ref="N151">M151*(1+INDEX(BPCiObIC!$B$2:$AG$43,MATCH($A151,BPCiObIC!$A$2:$A$43,0),MATCH(N$4,BPCiObIC!$B$1:$AG$1,0)))</f>
        <v>207763636325880.69</v>
      </c>
      <c r="O151" s="20">
        <f t="array" ref="O151">N151*(1+INDEX(BPCiObIC!$B$2:$AG$43,MATCH($A151,BPCiObIC!$A$2:$A$43,0),MATCH(O$4,BPCiObIC!$B$1:$AG$1,0)))</f>
        <v>214273309513667.84</v>
      </c>
      <c r="P151" s="20">
        <f t="array" ref="P151">O151*(1+INDEX(BPCiObIC!$B$2:$AG$43,MATCH($A151,BPCiObIC!$A$2:$A$43,0),MATCH(P$4,BPCiObIC!$B$1:$AG$1,0)))</f>
        <v>220782982701455</v>
      </c>
      <c r="Q151" s="20">
        <f t="array" ref="Q151">P151*(1+INDEX(BPCiObIC!$B$2:$AG$43,MATCH($A151,BPCiObIC!$A$2:$A$43,0),MATCH(Q$4,BPCiObIC!$B$1:$AG$1,0)))</f>
        <v>227292655889244.47</v>
      </c>
      <c r="R151" s="20">
        <f t="array" ref="R151">Q151*(1+INDEX(BPCiObIC!$B$2:$AG$43,MATCH($A151,BPCiObIC!$A$2:$A$43,0),MATCH(R$4,BPCiObIC!$B$1:$AG$1,0)))</f>
        <v>233802329077031.63</v>
      </c>
      <c r="S151" s="20">
        <f t="array" ref="S151">R151*(1+INDEX(BPCiObIC!$B$2:$AG$43,MATCH($A151,BPCiObIC!$A$2:$A$43,0),MATCH(S$4,BPCiObIC!$B$1:$AG$1,0)))</f>
        <v>240312002264818.75</v>
      </c>
      <c r="T151" s="20">
        <f t="array" ref="T151">S151*(1+INDEX(BPCiObIC!$B$2:$AG$43,MATCH($A151,BPCiObIC!$A$2:$A$43,0),MATCH(T$4,BPCiObIC!$B$1:$AG$1,0)))</f>
        <v>246821675452608.19</v>
      </c>
      <c r="U151" s="20">
        <f t="array" ref="U151">T151*(1+INDEX(BPCiObIC!$B$2:$AG$43,MATCH($A151,BPCiObIC!$A$2:$A$43,0),MATCH(U$4,BPCiObIC!$B$1:$AG$1,0)))</f>
        <v>253331348640395.34</v>
      </c>
      <c r="V151" s="20">
        <f t="array" ref="V151">U151*(1+INDEX(BPCiObIC!$B$2:$AG$43,MATCH($A151,BPCiObIC!$A$2:$A$43,0),MATCH(V$4,BPCiObIC!$B$1:$AG$1,0)))</f>
        <v>259841021828182.47</v>
      </c>
      <c r="W151" s="20">
        <f t="array" ref="W151">V151*(1+INDEX(BPCiObIC!$B$2:$AG$43,MATCH($A151,BPCiObIC!$A$2:$A$43,0),MATCH(W$4,BPCiObIC!$B$1:$AG$1,0)))</f>
        <v>266350695015971.91</v>
      </c>
      <c r="X151" s="20">
        <f t="array" ref="X151">W151*(1+INDEX(BPCiObIC!$B$2:$AG$43,MATCH($A151,BPCiObIC!$A$2:$A$43,0),MATCH(X$4,BPCiObIC!$B$1:$AG$1,0)))</f>
        <v>272860368203759.06</v>
      </c>
      <c r="Y151" s="20">
        <f t="array" ref="Y151">X151*(1+INDEX(BPCiObIC!$B$2:$AG$43,MATCH($A151,BPCiObIC!$A$2:$A$43,0),MATCH(Y$4,BPCiObIC!$B$1:$AG$1,0)))</f>
        <v>279370041391548.56</v>
      </c>
      <c r="Z151" s="20">
        <f t="array" ref="Z151">Y151*(1+INDEX(BPCiObIC!$B$2:$AG$43,MATCH($A151,BPCiObIC!$A$2:$A$43,0),MATCH(Z$4,BPCiObIC!$B$1:$AG$1,0)))</f>
        <v>285879714579335.69</v>
      </c>
      <c r="AA151" s="20">
        <f t="array" ref="AA151">Z151*(1+INDEX(BPCiObIC!$B$2:$AG$43,MATCH($A151,BPCiObIC!$A$2:$A$43,0),MATCH(AA$4,BPCiObIC!$B$1:$AG$1,0)))</f>
        <v>292389387767122.88</v>
      </c>
      <c r="AB151" s="20">
        <f t="array" ref="AB151">AA151*(1+INDEX(BPCiObIC!$B$2:$AG$43,MATCH($A151,BPCiObIC!$A$2:$A$43,0),MATCH(AB$4,BPCiObIC!$B$1:$AG$1,0)))</f>
        <v>298899060954912.31</v>
      </c>
      <c r="AC151" s="20">
        <f t="array" ref="AC151">AB151*(1+INDEX(BPCiObIC!$B$2:$AG$43,MATCH($A151,BPCiObIC!$A$2:$A$43,0),MATCH(AC$4,BPCiObIC!$B$1:$AG$1,0)))</f>
        <v>305408734142699.44</v>
      </c>
      <c r="AD151" s="20">
        <f t="array" ref="AD151">AC151*(1+INDEX(BPCiObIC!$B$2:$AG$43,MATCH($A151,BPCiObIC!$A$2:$A$43,0),MATCH(AD$4,BPCiObIC!$B$1:$AG$1,0)))</f>
        <v>311918407330486.56</v>
      </c>
      <c r="AE151" s="20">
        <f t="array" ref="AE151">AD151*(1+INDEX(BPCiObIC!$B$2:$AG$43,MATCH($A151,BPCiObIC!$A$2:$A$43,0),MATCH(AE$4,BPCiObIC!$B$1:$AG$1,0)))</f>
        <v>318428080518276</v>
      </c>
      <c r="AF151" s="20">
        <f t="array" ref="AF151">AE151*(1+INDEX(BPCiObIC!$B$2:$AG$43,MATCH($A151,BPCiObIC!$A$2:$A$43,0),MATCH(AF$4,BPCiObIC!$B$1:$AG$1,0)))</f>
        <v>324937753706063.19</v>
      </c>
      <c r="AG151" s="20">
        <f t="array" ref="AG151">AF151*(1+INDEX(BPCiObIC!$B$2:$AG$43,MATCH($A151,BPCiObIC!$A$2:$A$43,0),MATCH(AG$4,BPCiObIC!$B$1:$AG$1,0)))</f>
        <v>331447426893850.31</v>
      </c>
      <c r="AH151" s="20">
        <f t="array" ref="AH151">AG151*(1+INDEX(BPCiObIC!$B$2:$AG$43,MATCH($A151,BPCiObIC!$A$2:$A$43,0),MATCH(AH$4,BPCiObIC!$B$1:$AG$1,0)))</f>
        <v>337957100081639.75</v>
      </c>
    </row>
    <row r="152" spans="1:34" ht="15.75" customHeight="1" x14ac:dyDescent="0.35">
      <c r="A152" s="3" t="s">
        <v>129</v>
      </c>
      <c r="B152" s="3" t="s">
        <v>87</v>
      </c>
      <c r="C152" s="3" t="s">
        <v>81</v>
      </c>
      <c r="D152" s="33">
        <f>SUM(SUMIFS('BIFUBC Output_energy'!G:G,'BIFUBC Output_energy'!A:A,B152,'BIFUBC Output_energy'!B:B,C152),SUMIFS('BIFUBC Output_nonenergy'!E:E,'BIFUBC Output_nonenergy'!A:A,B152,'BIFUBC Output_nonenergy'!B:B,C152))</f>
        <v>0</v>
      </c>
      <c r="E152" s="20">
        <f t="array" ref="E152">D152*(1+INDEX(BPCiObIC!$B$2:$AG$43,MATCH($A152,BPCiObIC!$A$2:$A$43,0),MATCH(E$4,BPCiObIC!$B$1:$AG$1,0)))</f>
        <v>0</v>
      </c>
      <c r="F152" s="20">
        <f t="array" ref="F152">E152*(1+INDEX(BPCiObIC!$B$2:$AG$43,MATCH($A152,BPCiObIC!$A$2:$A$43,0),MATCH(F$4,BPCiObIC!$B$1:$AG$1,0)))</f>
        <v>0</v>
      </c>
      <c r="G152" s="20">
        <f t="array" ref="G152">F152*(1+INDEX(BPCiObIC!$B$2:$AG$43,MATCH($A152,BPCiObIC!$A$2:$A$43,0),MATCH(G$4,BPCiObIC!$B$1:$AG$1,0)))</f>
        <v>0</v>
      </c>
      <c r="H152" s="20">
        <f t="array" ref="H152">G152*(1+INDEX(BPCiObIC!$B$2:$AG$43,MATCH($A152,BPCiObIC!$A$2:$A$43,0),MATCH(H$4,BPCiObIC!$B$1:$AG$1,0)))</f>
        <v>0</v>
      </c>
      <c r="I152" s="20">
        <f t="array" ref="I152">H152*(1+INDEX(BPCiObIC!$B$2:$AG$43,MATCH($A152,BPCiObIC!$A$2:$A$43,0),MATCH(I$4,BPCiObIC!$B$1:$AG$1,0)))</f>
        <v>0</v>
      </c>
      <c r="J152" s="20">
        <f t="array" ref="J152">I152*(1+INDEX(BPCiObIC!$B$2:$AG$43,MATCH($A152,BPCiObIC!$A$2:$A$43,0),MATCH(J$4,BPCiObIC!$B$1:$AG$1,0)))</f>
        <v>0</v>
      </c>
      <c r="K152" s="20">
        <f t="array" ref="K152">J152*(1+INDEX(BPCiObIC!$B$2:$AG$43,MATCH($A152,BPCiObIC!$A$2:$A$43,0),MATCH(K$4,BPCiObIC!$B$1:$AG$1,0)))</f>
        <v>0</v>
      </c>
      <c r="L152" s="20">
        <f t="array" ref="L152">K152*(1+INDEX(BPCiObIC!$B$2:$AG$43,MATCH($A152,BPCiObIC!$A$2:$A$43,0),MATCH(L$4,BPCiObIC!$B$1:$AG$1,0)))</f>
        <v>0</v>
      </c>
      <c r="M152" s="20">
        <f t="array" ref="M152">L152*(1+INDEX(BPCiObIC!$B$2:$AG$43,MATCH($A152,BPCiObIC!$A$2:$A$43,0),MATCH(M$4,BPCiObIC!$B$1:$AG$1,0)))</f>
        <v>0</v>
      </c>
      <c r="N152" s="20">
        <f t="array" ref="N152">M152*(1+INDEX(BPCiObIC!$B$2:$AG$43,MATCH($A152,BPCiObIC!$A$2:$A$43,0),MATCH(N$4,BPCiObIC!$B$1:$AG$1,0)))</f>
        <v>0</v>
      </c>
      <c r="O152" s="20">
        <f t="array" ref="O152">N152*(1+INDEX(BPCiObIC!$B$2:$AG$43,MATCH($A152,BPCiObIC!$A$2:$A$43,0),MATCH(O$4,BPCiObIC!$B$1:$AG$1,0)))</f>
        <v>0</v>
      </c>
      <c r="P152" s="20">
        <f t="array" ref="P152">O152*(1+INDEX(BPCiObIC!$B$2:$AG$43,MATCH($A152,BPCiObIC!$A$2:$A$43,0),MATCH(P$4,BPCiObIC!$B$1:$AG$1,0)))</f>
        <v>0</v>
      </c>
      <c r="Q152" s="20">
        <f t="array" ref="Q152">P152*(1+INDEX(BPCiObIC!$B$2:$AG$43,MATCH($A152,BPCiObIC!$A$2:$A$43,0),MATCH(Q$4,BPCiObIC!$B$1:$AG$1,0)))</f>
        <v>0</v>
      </c>
      <c r="R152" s="20">
        <f t="array" ref="R152">Q152*(1+INDEX(BPCiObIC!$B$2:$AG$43,MATCH($A152,BPCiObIC!$A$2:$A$43,0),MATCH(R$4,BPCiObIC!$B$1:$AG$1,0)))</f>
        <v>0</v>
      </c>
      <c r="S152" s="20">
        <f t="array" ref="S152">R152*(1+INDEX(BPCiObIC!$B$2:$AG$43,MATCH($A152,BPCiObIC!$A$2:$A$43,0),MATCH(S$4,BPCiObIC!$B$1:$AG$1,0)))</f>
        <v>0</v>
      </c>
      <c r="T152" s="20">
        <f t="array" ref="T152">S152*(1+INDEX(BPCiObIC!$B$2:$AG$43,MATCH($A152,BPCiObIC!$A$2:$A$43,0),MATCH(T$4,BPCiObIC!$B$1:$AG$1,0)))</f>
        <v>0</v>
      </c>
      <c r="U152" s="20">
        <f t="array" ref="U152">T152*(1+INDEX(BPCiObIC!$B$2:$AG$43,MATCH($A152,BPCiObIC!$A$2:$A$43,0),MATCH(U$4,BPCiObIC!$B$1:$AG$1,0)))</f>
        <v>0</v>
      </c>
      <c r="V152" s="20">
        <f t="array" ref="V152">U152*(1+INDEX(BPCiObIC!$B$2:$AG$43,MATCH($A152,BPCiObIC!$A$2:$A$43,0),MATCH(V$4,BPCiObIC!$B$1:$AG$1,0)))</f>
        <v>0</v>
      </c>
      <c r="W152" s="20">
        <f t="array" ref="W152">V152*(1+INDEX(BPCiObIC!$B$2:$AG$43,MATCH($A152,BPCiObIC!$A$2:$A$43,0),MATCH(W$4,BPCiObIC!$B$1:$AG$1,0)))</f>
        <v>0</v>
      </c>
      <c r="X152" s="20">
        <f t="array" ref="X152">W152*(1+INDEX(BPCiObIC!$B$2:$AG$43,MATCH($A152,BPCiObIC!$A$2:$A$43,0),MATCH(X$4,BPCiObIC!$B$1:$AG$1,0)))</f>
        <v>0</v>
      </c>
      <c r="Y152" s="20">
        <f t="array" ref="Y152">X152*(1+INDEX(BPCiObIC!$B$2:$AG$43,MATCH($A152,BPCiObIC!$A$2:$A$43,0),MATCH(Y$4,BPCiObIC!$B$1:$AG$1,0)))</f>
        <v>0</v>
      </c>
      <c r="Z152" s="20">
        <f t="array" ref="Z152">Y152*(1+INDEX(BPCiObIC!$B$2:$AG$43,MATCH($A152,BPCiObIC!$A$2:$A$43,0),MATCH(Z$4,BPCiObIC!$B$1:$AG$1,0)))</f>
        <v>0</v>
      </c>
      <c r="AA152" s="20">
        <f t="array" ref="AA152">Z152*(1+INDEX(BPCiObIC!$B$2:$AG$43,MATCH($A152,BPCiObIC!$A$2:$A$43,0),MATCH(AA$4,BPCiObIC!$B$1:$AG$1,0)))</f>
        <v>0</v>
      </c>
      <c r="AB152" s="20">
        <f t="array" ref="AB152">AA152*(1+INDEX(BPCiObIC!$B$2:$AG$43,MATCH($A152,BPCiObIC!$A$2:$A$43,0),MATCH(AB$4,BPCiObIC!$B$1:$AG$1,0)))</f>
        <v>0</v>
      </c>
      <c r="AC152" s="20">
        <f t="array" ref="AC152">AB152*(1+INDEX(BPCiObIC!$B$2:$AG$43,MATCH($A152,BPCiObIC!$A$2:$A$43,0),MATCH(AC$4,BPCiObIC!$B$1:$AG$1,0)))</f>
        <v>0</v>
      </c>
      <c r="AD152" s="20">
        <f t="array" ref="AD152">AC152*(1+INDEX(BPCiObIC!$B$2:$AG$43,MATCH($A152,BPCiObIC!$A$2:$A$43,0),MATCH(AD$4,BPCiObIC!$B$1:$AG$1,0)))</f>
        <v>0</v>
      </c>
      <c r="AE152" s="20">
        <f t="array" ref="AE152">AD152*(1+INDEX(BPCiObIC!$B$2:$AG$43,MATCH($A152,BPCiObIC!$A$2:$A$43,0),MATCH(AE$4,BPCiObIC!$B$1:$AG$1,0)))</f>
        <v>0</v>
      </c>
      <c r="AF152" s="20">
        <f t="array" ref="AF152">AE152*(1+INDEX(BPCiObIC!$B$2:$AG$43,MATCH($A152,BPCiObIC!$A$2:$A$43,0),MATCH(AF$4,BPCiObIC!$B$1:$AG$1,0)))</f>
        <v>0</v>
      </c>
      <c r="AG152" s="20">
        <f t="array" ref="AG152">AF152*(1+INDEX(BPCiObIC!$B$2:$AG$43,MATCH($A152,BPCiObIC!$A$2:$A$43,0),MATCH(AG$4,BPCiObIC!$B$1:$AG$1,0)))</f>
        <v>0</v>
      </c>
      <c r="AH152" s="20">
        <f t="array" ref="AH152">AG152*(1+INDEX(BPCiObIC!$B$2:$AG$43,MATCH($A152,BPCiObIC!$A$2:$A$43,0),MATCH(AH$4,BPCiObIC!$B$1:$AG$1,0)))</f>
        <v>0</v>
      </c>
    </row>
    <row r="153" spans="1:34" ht="15.75" customHeight="1" x14ac:dyDescent="0.35">
      <c r="A153" s="3" t="s">
        <v>130</v>
      </c>
      <c r="B153" s="3" t="s">
        <v>87</v>
      </c>
      <c r="C153" s="3" t="s">
        <v>131</v>
      </c>
      <c r="D153" s="33">
        <f>'China BIFUbC'!C150*('Population comparison'!$B$2/'Population comparison'!$B$3)</f>
        <v>0</v>
      </c>
      <c r="E153" s="20">
        <f t="array" ref="E153">D153*(1+INDEX(BPCiObIC!$B$2:$AG$43,MATCH($A153,BPCiObIC!$A$2:$A$43,0),MATCH(E$4,BPCiObIC!$B$1:$AG$1,0)))</f>
        <v>0</v>
      </c>
      <c r="F153" s="20">
        <f t="array" ref="F153">E153*(1+INDEX(BPCiObIC!$B$2:$AG$43,MATCH($A153,BPCiObIC!$A$2:$A$43,0),MATCH(F$4,BPCiObIC!$B$1:$AG$1,0)))</f>
        <v>0</v>
      </c>
      <c r="G153" s="20">
        <f t="array" ref="G153">F153*(1+INDEX(BPCiObIC!$B$2:$AG$43,MATCH($A153,BPCiObIC!$A$2:$A$43,0),MATCH(G$4,BPCiObIC!$B$1:$AG$1,0)))</f>
        <v>0</v>
      </c>
      <c r="H153" s="20">
        <f t="array" ref="H153">G153*(1+INDEX(BPCiObIC!$B$2:$AG$43,MATCH($A153,BPCiObIC!$A$2:$A$43,0),MATCH(H$4,BPCiObIC!$B$1:$AG$1,0)))</f>
        <v>0</v>
      </c>
      <c r="I153" s="20">
        <f t="array" ref="I153">H153*(1+INDEX(BPCiObIC!$B$2:$AG$43,MATCH($A153,BPCiObIC!$A$2:$A$43,0),MATCH(I$4,BPCiObIC!$B$1:$AG$1,0)))</f>
        <v>0</v>
      </c>
      <c r="J153" s="20">
        <f t="array" ref="J153">I153*(1+INDEX(BPCiObIC!$B$2:$AG$43,MATCH($A153,BPCiObIC!$A$2:$A$43,0),MATCH(J$4,BPCiObIC!$B$1:$AG$1,0)))</f>
        <v>0</v>
      </c>
      <c r="K153" s="20">
        <f t="array" ref="K153">J153*(1+INDEX(BPCiObIC!$B$2:$AG$43,MATCH($A153,BPCiObIC!$A$2:$A$43,0),MATCH(K$4,BPCiObIC!$B$1:$AG$1,0)))</f>
        <v>0</v>
      </c>
      <c r="L153" s="20">
        <f t="array" ref="L153">K153*(1+INDEX(BPCiObIC!$B$2:$AG$43,MATCH($A153,BPCiObIC!$A$2:$A$43,0),MATCH(L$4,BPCiObIC!$B$1:$AG$1,0)))</f>
        <v>0</v>
      </c>
      <c r="M153" s="20">
        <f t="array" ref="M153">L153*(1+INDEX(BPCiObIC!$B$2:$AG$43,MATCH($A153,BPCiObIC!$A$2:$A$43,0),MATCH(M$4,BPCiObIC!$B$1:$AG$1,0)))</f>
        <v>0</v>
      </c>
      <c r="N153" s="20">
        <f t="array" ref="N153">M153*(1+INDEX(BPCiObIC!$B$2:$AG$43,MATCH($A153,BPCiObIC!$A$2:$A$43,0),MATCH(N$4,BPCiObIC!$B$1:$AG$1,0)))</f>
        <v>0</v>
      </c>
      <c r="O153" s="20">
        <f t="array" ref="O153">N153*(1+INDEX(BPCiObIC!$B$2:$AG$43,MATCH($A153,BPCiObIC!$A$2:$A$43,0),MATCH(O$4,BPCiObIC!$B$1:$AG$1,0)))</f>
        <v>0</v>
      </c>
      <c r="P153" s="20">
        <f t="array" ref="P153">O153*(1+INDEX(BPCiObIC!$B$2:$AG$43,MATCH($A153,BPCiObIC!$A$2:$A$43,0),MATCH(P$4,BPCiObIC!$B$1:$AG$1,0)))</f>
        <v>0</v>
      </c>
      <c r="Q153" s="20">
        <f t="array" ref="Q153">P153*(1+INDEX(BPCiObIC!$B$2:$AG$43,MATCH($A153,BPCiObIC!$A$2:$A$43,0),MATCH(Q$4,BPCiObIC!$B$1:$AG$1,0)))</f>
        <v>0</v>
      </c>
      <c r="R153" s="20">
        <f t="array" ref="R153">Q153*(1+INDEX(BPCiObIC!$B$2:$AG$43,MATCH($A153,BPCiObIC!$A$2:$A$43,0),MATCH(R$4,BPCiObIC!$B$1:$AG$1,0)))</f>
        <v>0</v>
      </c>
      <c r="S153" s="20">
        <f t="array" ref="S153">R153*(1+INDEX(BPCiObIC!$B$2:$AG$43,MATCH($A153,BPCiObIC!$A$2:$A$43,0),MATCH(S$4,BPCiObIC!$B$1:$AG$1,0)))</f>
        <v>0</v>
      </c>
      <c r="T153" s="20">
        <f t="array" ref="T153">S153*(1+INDEX(BPCiObIC!$B$2:$AG$43,MATCH($A153,BPCiObIC!$A$2:$A$43,0),MATCH(T$4,BPCiObIC!$B$1:$AG$1,0)))</f>
        <v>0</v>
      </c>
      <c r="U153" s="20">
        <f t="array" ref="U153">T153*(1+INDEX(BPCiObIC!$B$2:$AG$43,MATCH($A153,BPCiObIC!$A$2:$A$43,0),MATCH(U$4,BPCiObIC!$B$1:$AG$1,0)))</f>
        <v>0</v>
      </c>
      <c r="V153" s="20">
        <f t="array" ref="V153">U153*(1+INDEX(BPCiObIC!$B$2:$AG$43,MATCH($A153,BPCiObIC!$A$2:$A$43,0),MATCH(V$4,BPCiObIC!$B$1:$AG$1,0)))</f>
        <v>0</v>
      </c>
      <c r="W153" s="20">
        <f t="array" ref="W153">V153*(1+INDEX(BPCiObIC!$B$2:$AG$43,MATCH($A153,BPCiObIC!$A$2:$A$43,0),MATCH(W$4,BPCiObIC!$B$1:$AG$1,0)))</f>
        <v>0</v>
      </c>
      <c r="X153" s="20">
        <f t="array" ref="X153">W153*(1+INDEX(BPCiObIC!$B$2:$AG$43,MATCH($A153,BPCiObIC!$A$2:$A$43,0),MATCH(X$4,BPCiObIC!$B$1:$AG$1,0)))</f>
        <v>0</v>
      </c>
      <c r="Y153" s="20">
        <f t="array" ref="Y153">X153*(1+INDEX(BPCiObIC!$B$2:$AG$43,MATCH($A153,BPCiObIC!$A$2:$A$43,0),MATCH(Y$4,BPCiObIC!$B$1:$AG$1,0)))</f>
        <v>0</v>
      </c>
      <c r="Z153" s="20">
        <f t="array" ref="Z153">Y153*(1+INDEX(BPCiObIC!$B$2:$AG$43,MATCH($A153,BPCiObIC!$A$2:$A$43,0),MATCH(Z$4,BPCiObIC!$B$1:$AG$1,0)))</f>
        <v>0</v>
      </c>
      <c r="AA153" s="20">
        <f t="array" ref="AA153">Z153*(1+INDEX(BPCiObIC!$B$2:$AG$43,MATCH($A153,BPCiObIC!$A$2:$A$43,0),MATCH(AA$4,BPCiObIC!$B$1:$AG$1,0)))</f>
        <v>0</v>
      </c>
      <c r="AB153" s="20">
        <f t="array" ref="AB153">AA153*(1+INDEX(BPCiObIC!$B$2:$AG$43,MATCH($A153,BPCiObIC!$A$2:$A$43,0),MATCH(AB$4,BPCiObIC!$B$1:$AG$1,0)))</f>
        <v>0</v>
      </c>
      <c r="AC153" s="20">
        <f t="array" ref="AC153">AB153*(1+INDEX(BPCiObIC!$B$2:$AG$43,MATCH($A153,BPCiObIC!$A$2:$A$43,0),MATCH(AC$4,BPCiObIC!$B$1:$AG$1,0)))</f>
        <v>0</v>
      </c>
      <c r="AD153" s="20">
        <f t="array" ref="AD153">AC153*(1+INDEX(BPCiObIC!$B$2:$AG$43,MATCH($A153,BPCiObIC!$A$2:$A$43,0),MATCH(AD$4,BPCiObIC!$B$1:$AG$1,0)))</f>
        <v>0</v>
      </c>
      <c r="AE153" s="20">
        <f t="array" ref="AE153">AD153*(1+INDEX(BPCiObIC!$B$2:$AG$43,MATCH($A153,BPCiObIC!$A$2:$A$43,0),MATCH(AE$4,BPCiObIC!$B$1:$AG$1,0)))</f>
        <v>0</v>
      </c>
      <c r="AF153" s="20">
        <f t="array" ref="AF153">AE153*(1+INDEX(BPCiObIC!$B$2:$AG$43,MATCH($A153,BPCiObIC!$A$2:$A$43,0),MATCH(AF$4,BPCiObIC!$B$1:$AG$1,0)))</f>
        <v>0</v>
      </c>
      <c r="AG153" s="20">
        <f t="array" ref="AG153">AF153*(1+INDEX(BPCiObIC!$B$2:$AG$43,MATCH($A153,BPCiObIC!$A$2:$A$43,0),MATCH(AG$4,BPCiObIC!$B$1:$AG$1,0)))</f>
        <v>0</v>
      </c>
      <c r="AH153" s="20">
        <f t="array" ref="AH153">AG153*(1+INDEX(BPCiObIC!$B$2:$AG$43,MATCH($A153,BPCiObIC!$A$2:$A$43,0),MATCH(AH$4,BPCiObIC!$B$1:$AG$1,0)))</f>
        <v>0</v>
      </c>
    </row>
    <row r="154" spans="1:34" ht="15.75" customHeight="1" x14ac:dyDescent="0.35">
      <c r="A154" s="28" t="s">
        <v>132</v>
      </c>
      <c r="B154" s="28" t="s">
        <v>87</v>
      </c>
      <c r="C154" s="28" t="s">
        <v>80</v>
      </c>
      <c r="D154" s="34">
        <f>SUM(SUMIFS('BIFUBC Output_energy'!G:G,'BIFUBC Output_energy'!A:A,B154,'BIFUBC Output_energy'!B:B,C154),SUMIFS('BIFUBC Output_nonenergy'!E:E,'BIFUBC Output_nonenergy'!A:A,B154,'BIFUBC Output_nonenergy'!B:B,C154))</f>
        <v>0</v>
      </c>
      <c r="E154" s="35">
        <f t="array" ref="E154">D154*(1+INDEX(BPCiObIC!$B$2:$AG$43,MATCH($A154,BPCiObIC!$A$2:$A$43,0),MATCH(E$4,BPCiObIC!$B$1:$AG$1,0)))</f>
        <v>0</v>
      </c>
      <c r="F154" s="35">
        <f t="array" ref="F154">E154*(1+INDEX(BPCiObIC!$B$2:$AG$43,MATCH($A154,BPCiObIC!$A$2:$A$43,0),MATCH(F$4,BPCiObIC!$B$1:$AG$1,0)))</f>
        <v>0</v>
      </c>
      <c r="G154" s="35">
        <f t="array" ref="G154">F154*(1+INDEX(BPCiObIC!$B$2:$AG$43,MATCH($A154,BPCiObIC!$A$2:$A$43,0),MATCH(G$4,BPCiObIC!$B$1:$AG$1,0)))</f>
        <v>0</v>
      </c>
      <c r="H154" s="35">
        <f t="array" ref="H154">G154*(1+INDEX(BPCiObIC!$B$2:$AG$43,MATCH($A154,BPCiObIC!$A$2:$A$43,0),MATCH(H$4,BPCiObIC!$B$1:$AG$1,0)))</f>
        <v>0</v>
      </c>
      <c r="I154" s="35">
        <f t="array" ref="I154">H154*(1+INDEX(BPCiObIC!$B$2:$AG$43,MATCH($A154,BPCiObIC!$A$2:$A$43,0),MATCH(I$4,BPCiObIC!$B$1:$AG$1,0)))</f>
        <v>0</v>
      </c>
      <c r="J154" s="35">
        <f t="array" ref="J154">I154*(1+INDEX(BPCiObIC!$B$2:$AG$43,MATCH($A154,BPCiObIC!$A$2:$A$43,0),MATCH(J$4,BPCiObIC!$B$1:$AG$1,0)))</f>
        <v>0</v>
      </c>
      <c r="K154" s="35">
        <f t="array" ref="K154">J154*(1+INDEX(BPCiObIC!$B$2:$AG$43,MATCH($A154,BPCiObIC!$A$2:$A$43,0),MATCH(K$4,BPCiObIC!$B$1:$AG$1,0)))</f>
        <v>0</v>
      </c>
      <c r="L154" s="35">
        <f t="array" ref="L154">K154*(1+INDEX(BPCiObIC!$B$2:$AG$43,MATCH($A154,BPCiObIC!$A$2:$A$43,0),MATCH(L$4,BPCiObIC!$B$1:$AG$1,0)))</f>
        <v>0</v>
      </c>
      <c r="M154" s="35">
        <f t="array" ref="M154">L154*(1+INDEX(BPCiObIC!$B$2:$AG$43,MATCH($A154,BPCiObIC!$A$2:$A$43,0),MATCH(M$4,BPCiObIC!$B$1:$AG$1,0)))</f>
        <v>0</v>
      </c>
      <c r="N154" s="35">
        <f t="array" ref="N154">M154*(1+INDEX(BPCiObIC!$B$2:$AG$43,MATCH($A154,BPCiObIC!$A$2:$A$43,0),MATCH(N$4,BPCiObIC!$B$1:$AG$1,0)))</f>
        <v>0</v>
      </c>
      <c r="O154" s="35">
        <f t="array" ref="O154">N154*(1+INDEX(BPCiObIC!$B$2:$AG$43,MATCH($A154,BPCiObIC!$A$2:$A$43,0),MATCH(O$4,BPCiObIC!$B$1:$AG$1,0)))</f>
        <v>0</v>
      </c>
      <c r="P154" s="35">
        <f t="array" ref="P154">O154*(1+INDEX(BPCiObIC!$B$2:$AG$43,MATCH($A154,BPCiObIC!$A$2:$A$43,0),MATCH(P$4,BPCiObIC!$B$1:$AG$1,0)))</f>
        <v>0</v>
      </c>
      <c r="Q154" s="35">
        <f t="array" ref="Q154">P154*(1+INDEX(BPCiObIC!$B$2:$AG$43,MATCH($A154,BPCiObIC!$A$2:$A$43,0),MATCH(Q$4,BPCiObIC!$B$1:$AG$1,0)))</f>
        <v>0</v>
      </c>
      <c r="R154" s="35">
        <f t="array" ref="R154">Q154*(1+INDEX(BPCiObIC!$B$2:$AG$43,MATCH($A154,BPCiObIC!$A$2:$A$43,0),MATCH(R$4,BPCiObIC!$B$1:$AG$1,0)))</f>
        <v>0</v>
      </c>
      <c r="S154" s="35">
        <f t="array" ref="S154">R154*(1+INDEX(BPCiObIC!$B$2:$AG$43,MATCH($A154,BPCiObIC!$A$2:$A$43,0),MATCH(S$4,BPCiObIC!$B$1:$AG$1,0)))</f>
        <v>0</v>
      </c>
      <c r="T154" s="35">
        <f t="array" ref="T154">S154*(1+INDEX(BPCiObIC!$B$2:$AG$43,MATCH($A154,BPCiObIC!$A$2:$A$43,0),MATCH(T$4,BPCiObIC!$B$1:$AG$1,0)))</f>
        <v>0</v>
      </c>
      <c r="U154" s="35">
        <f t="array" ref="U154">T154*(1+INDEX(BPCiObIC!$B$2:$AG$43,MATCH($A154,BPCiObIC!$A$2:$A$43,0),MATCH(U$4,BPCiObIC!$B$1:$AG$1,0)))</f>
        <v>0</v>
      </c>
      <c r="V154" s="35">
        <f t="array" ref="V154">U154*(1+INDEX(BPCiObIC!$B$2:$AG$43,MATCH($A154,BPCiObIC!$A$2:$A$43,0),MATCH(V$4,BPCiObIC!$B$1:$AG$1,0)))</f>
        <v>0</v>
      </c>
      <c r="W154" s="35">
        <f t="array" ref="W154">V154*(1+INDEX(BPCiObIC!$B$2:$AG$43,MATCH($A154,BPCiObIC!$A$2:$A$43,0),MATCH(W$4,BPCiObIC!$B$1:$AG$1,0)))</f>
        <v>0</v>
      </c>
      <c r="X154" s="35">
        <f t="array" ref="X154">W154*(1+INDEX(BPCiObIC!$B$2:$AG$43,MATCH($A154,BPCiObIC!$A$2:$A$43,0),MATCH(X$4,BPCiObIC!$B$1:$AG$1,0)))</f>
        <v>0</v>
      </c>
      <c r="Y154" s="35">
        <f t="array" ref="Y154">X154*(1+INDEX(BPCiObIC!$B$2:$AG$43,MATCH($A154,BPCiObIC!$A$2:$A$43,0),MATCH(Y$4,BPCiObIC!$B$1:$AG$1,0)))</f>
        <v>0</v>
      </c>
      <c r="Z154" s="35">
        <f t="array" ref="Z154">Y154*(1+INDEX(BPCiObIC!$B$2:$AG$43,MATCH($A154,BPCiObIC!$A$2:$A$43,0),MATCH(Z$4,BPCiObIC!$B$1:$AG$1,0)))</f>
        <v>0</v>
      </c>
      <c r="AA154" s="35">
        <f t="array" ref="AA154">Z154*(1+INDEX(BPCiObIC!$B$2:$AG$43,MATCH($A154,BPCiObIC!$A$2:$A$43,0),MATCH(AA$4,BPCiObIC!$B$1:$AG$1,0)))</f>
        <v>0</v>
      </c>
      <c r="AB154" s="35">
        <f t="array" ref="AB154">AA154*(1+INDEX(BPCiObIC!$B$2:$AG$43,MATCH($A154,BPCiObIC!$A$2:$A$43,0),MATCH(AB$4,BPCiObIC!$B$1:$AG$1,0)))</f>
        <v>0</v>
      </c>
      <c r="AC154" s="35">
        <f t="array" ref="AC154">AB154*(1+INDEX(BPCiObIC!$B$2:$AG$43,MATCH($A154,BPCiObIC!$A$2:$A$43,0),MATCH(AC$4,BPCiObIC!$B$1:$AG$1,0)))</f>
        <v>0</v>
      </c>
      <c r="AD154" s="35">
        <f t="array" ref="AD154">AC154*(1+INDEX(BPCiObIC!$B$2:$AG$43,MATCH($A154,BPCiObIC!$A$2:$A$43,0),MATCH(AD$4,BPCiObIC!$B$1:$AG$1,0)))</f>
        <v>0</v>
      </c>
      <c r="AE154" s="35">
        <f t="array" ref="AE154">AD154*(1+INDEX(BPCiObIC!$B$2:$AG$43,MATCH($A154,BPCiObIC!$A$2:$A$43,0),MATCH(AE$4,BPCiObIC!$B$1:$AG$1,0)))</f>
        <v>0</v>
      </c>
      <c r="AF154" s="35">
        <f t="array" ref="AF154">AE154*(1+INDEX(BPCiObIC!$B$2:$AG$43,MATCH($A154,BPCiObIC!$A$2:$A$43,0),MATCH(AF$4,BPCiObIC!$B$1:$AG$1,0)))</f>
        <v>0</v>
      </c>
      <c r="AG154" s="35">
        <f t="array" ref="AG154">AF154*(1+INDEX(BPCiObIC!$B$2:$AG$43,MATCH($A154,BPCiObIC!$A$2:$A$43,0),MATCH(AG$4,BPCiObIC!$B$1:$AG$1,0)))</f>
        <v>0</v>
      </c>
      <c r="AH154" s="35">
        <f t="array" ref="AH154">AG154*(1+INDEX(BPCiObIC!$B$2:$AG$43,MATCH($A154,BPCiObIC!$A$2:$A$43,0),MATCH(AH$4,BPCiObIC!$B$1:$AG$1,0)))</f>
        <v>0</v>
      </c>
    </row>
    <row r="155" spans="1:34" ht="15.75" customHeight="1" x14ac:dyDescent="0.35">
      <c r="A155" s="27" t="s">
        <v>93</v>
      </c>
      <c r="B155" s="27" t="s">
        <v>27</v>
      </c>
      <c r="C155" s="27" t="s">
        <v>94</v>
      </c>
      <c r="D155" s="33">
        <f>SUM(SUMIFS('BIFUBC Output_energy'!G:G,'BIFUBC Output_energy'!A:A,B155,'BIFUBC Output_energy'!B:B,C155),SUMIFS('BIFUBC Output_nonenergy'!E:E,'BIFUBC Output_nonenergy'!A:A,B155,'BIFUBC Output_nonenergy'!B:B,C155))</f>
        <v>0</v>
      </c>
      <c r="E155" s="36">
        <f t="array" ref="E155">D155*(1+INDEX(BPCiObIC!$B$2:$AG$43,MATCH($A155,BPCiObIC!$A$2:$A$43,0),MATCH(E$4,BPCiObIC!$B$1:$AG$1,0)))</f>
        <v>0</v>
      </c>
      <c r="F155" s="36">
        <f t="array" ref="F155">E155*(1+INDEX(BPCiObIC!$B$2:$AG$43,MATCH($A155,BPCiObIC!$A$2:$A$43,0),MATCH(F$4,BPCiObIC!$B$1:$AG$1,0)))</f>
        <v>0</v>
      </c>
      <c r="G155" s="36">
        <f t="array" ref="G155">F155*(1+INDEX(BPCiObIC!$B$2:$AG$43,MATCH($A155,BPCiObIC!$A$2:$A$43,0),MATCH(G$4,BPCiObIC!$B$1:$AG$1,0)))</f>
        <v>0</v>
      </c>
      <c r="H155" s="36">
        <f t="array" ref="H155">G155*(1+INDEX(BPCiObIC!$B$2:$AG$43,MATCH($A155,BPCiObIC!$A$2:$A$43,0),MATCH(H$4,BPCiObIC!$B$1:$AG$1,0)))</f>
        <v>0</v>
      </c>
      <c r="I155" s="36">
        <f t="array" ref="I155">H155*(1+INDEX(BPCiObIC!$B$2:$AG$43,MATCH($A155,BPCiObIC!$A$2:$A$43,0),MATCH(I$4,BPCiObIC!$B$1:$AG$1,0)))</f>
        <v>0</v>
      </c>
      <c r="J155" s="36">
        <f t="array" ref="J155">I155*(1+INDEX(BPCiObIC!$B$2:$AG$43,MATCH($A155,BPCiObIC!$A$2:$A$43,0),MATCH(J$4,BPCiObIC!$B$1:$AG$1,0)))</f>
        <v>0</v>
      </c>
      <c r="K155" s="36">
        <f t="array" ref="K155">J155*(1+INDEX(BPCiObIC!$B$2:$AG$43,MATCH($A155,BPCiObIC!$A$2:$A$43,0),MATCH(K$4,BPCiObIC!$B$1:$AG$1,0)))</f>
        <v>0</v>
      </c>
      <c r="L155" s="36">
        <f t="array" ref="L155">K155*(1+INDEX(BPCiObIC!$B$2:$AG$43,MATCH($A155,BPCiObIC!$A$2:$A$43,0),MATCH(L$4,BPCiObIC!$B$1:$AG$1,0)))</f>
        <v>0</v>
      </c>
      <c r="M155" s="36">
        <f t="array" ref="M155">L155*(1+INDEX(BPCiObIC!$B$2:$AG$43,MATCH($A155,BPCiObIC!$A$2:$A$43,0),MATCH(M$4,BPCiObIC!$B$1:$AG$1,0)))</f>
        <v>0</v>
      </c>
      <c r="N155" s="36">
        <f t="array" ref="N155">M155*(1+INDEX(BPCiObIC!$B$2:$AG$43,MATCH($A155,BPCiObIC!$A$2:$A$43,0),MATCH(N$4,BPCiObIC!$B$1:$AG$1,0)))</f>
        <v>0</v>
      </c>
      <c r="O155" s="36">
        <f t="array" ref="O155">N155*(1+INDEX(BPCiObIC!$B$2:$AG$43,MATCH($A155,BPCiObIC!$A$2:$A$43,0),MATCH(O$4,BPCiObIC!$B$1:$AG$1,0)))</f>
        <v>0</v>
      </c>
      <c r="P155" s="36">
        <f t="array" ref="P155">O155*(1+INDEX(BPCiObIC!$B$2:$AG$43,MATCH($A155,BPCiObIC!$A$2:$A$43,0),MATCH(P$4,BPCiObIC!$B$1:$AG$1,0)))</f>
        <v>0</v>
      </c>
      <c r="Q155" s="36">
        <f t="array" ref="Q155">P155*(1+INDEX(BPCiObIC!$B$2:$AG$43,MATCH($A155,BPCiObIC!$A$2:$A$43,0),MATCH(Q$4,BPCiObIC!$B$1:$AG$1,0)))</f>
        <v>0</v>
      </c>
      <c r="R155" s="36">
        <f t="array" ref="R155">Q155*(1+INDEX(BPCiObIC!$B$2:$AG$43,MATCH($A155,BPCiObIC!$A$2:$A$43,0),MATCH(R$4,BPCiObIC!$B$1:$AG$1,0)))</f>
        <v>0</v>
      </c>
      <c r="S155" s="36">
        <f t="array" ref="S155">R155*(1+INDEX(BPCiObIC!$B$2:$AG$43,MATCH($A155,BPCiObIC!$A$2:$A$43,0),MATCH(S$4,BPCiObIC!$B$1:$AG$1,0)))</f>
        <v>0</v>
      </c>
      <c r="T155" s="36">
        <f t="array" ref="T155">S155*(1+INDEX(BPCiObIC!$B$2:$AG$43,MATCH($A155,BPCiObIC!$A$2:$A$43,0),MATCH(T$4,BPCiObIC!$B$1:$AG$1,0)))</f>
        <v>0</v>
      </c>
      <c r="U155" s="36">
        <f t="array" ref="U155">T155*(1+INDEX(BPCiObIC!$B$2:$AG$43,MATCH($A155,BPCiObIC!$A$2:$A$43,0),MATCH(U$4,BPCiObIC!$B$1:$AG$1,0)))</f>
        <v>0</v>
      </c>
      <c r="V155" s="36">
        <f t="array" ref="V155">U155*(1+INDEX(BPCiObIC!$B$2:$AG$43,MATCH($A155,BPCiObIC!$A$2:$A$43,0),MATCH(V$4,BPCiObIC!$B$1:$AG$1,0)))</f>
        <v>0</v>
      </c>
      <c r="W155" s="36">
        <f t="array" ref="W155">V155*(1+INDEX(BPCiObIC!$B$2:$AG$43,MATCH($A155,BPCiObIC!$A$2:$A$43,0),MATCH(W$4,BPCiObIC!$B$1:$AG$1,0)))</f>
        <v>0</v>
      </c>
      <c r="X155" s="36">
        <f t="array" ref="X155">W155*(1+INDEX(BPCiObIC!$B$2:$AG$43,MATCH($A155,BPCiObIC!$A$2:$A$43,0),MATCH(X$4,BPCiObIC!$B$1:$AG$1,0)))</f>
        <v>0</v>
      </c>
      <c r="Y155" s="36">
        <f t="array" ref="Y155">X155*(1+INDEX(BPCiObIC!$B$2:$AG$43,MATCH($A155,BPCiObIC!$A$2:$A$43,0),MATCH(Y$4,BPCiObIC!$B$1:$AG$1,0)))</f>
        <v>0</v>
      </c>
      <c r="Z155" s="36">
        <f t="array" ref="Z155">Y155*(1+INDEX(BPCiObIC!$B$2:$AG$43,MATCH($A155,BPCiObIC!$A$2:$A$43,0),MATCH(Z$4,BPCiObIC!$B$1:$AG$1,0)))</f>
        <v>0</v>
      </c>
      <c r="AA155" s="36">
        <f t="array" ref="AA155">Z155*(1+INDEX(BPCiObIC!$B$2:$AG$43,MATCH($A155,BPCiObIC!$A$2:$A$43,0),MATCH(AA$4,BPCiObIC!$B$1:$AG$1,0)))</f>
        <v>0</v>
      </c>
      <c r="AB155" s="36">
        <f t="array" ref="AB155">AA155*(1+INDEX(BPCiObIC!$B$2:$AG$43,MATCH($A155,BPCiObIC!$A$2:$A$43,0),MATCH(AB$4,BPCiObIC!$B$1:$AG$1,0)))</f>
        <v>0</v>
      </c>
      <c r="AC155" s="36">
        <f t="array" ref="AC155">AB155*(1+INDEX(BPCiObIC!$B$2:$AG$43,MATCH($A155,BPCiObIC!$A$2:$A$43,0),MATCH(AC$4,BPCiObIC!$B$1:$AG$1,0)))</f>
        <v>0</v>
      </c>
      <c r="AD155" s="36">
        <f t="array" ref="AD155">AC155*(1+INDEX(BPCiObIC!$B$2:$AG$43,MATCH($A155,BPCiObIC!$A$2:$A$43,0),MATCH(AD$4,BPCiObIC!$B$1:$AG$1,0)))</f>
        <v>0</v>
      </c>
      <c r="AE155" s="36">
        <f t="array" ref="AE155">AD155*(1+INDEX(BPCiObIC!$B$2:$AG$43,MATCH($A155,BPCiObIC!$A$2:$A$43,0),MATCH(AE$4,BPCiObIC!$B$1:$AG$1,0)))</f>
        <v>0</v>
      </c>
      <c r="AF155" s="36">
        <f t="array" ref="AF155">AE155*(1+INDEX(BPCiObIC!$B$2:$AG$43,MATCH($A155,BPCiObIC!$A$2:$A$43,0),MATCH(AF$4,BPCiObIC!$B$1:$AG$1,0)))</f>
        <v>0</v>
      </c>
      <c r="AG155" s="36">
        <f t="array" ref="AG155">AF155*(1+INDEX(BPCiObIC!$B$2:$AG$43,MATCH($A155,BPCiObIC!$A$2:$A$43,0),MATCH(AG$4,BPCiObIC!$B$1:$AG$1,0)))</f>
        <v>0</v>
      </c>
      <c r="AH155" s="36">
        <f t="array" ref="AH155">AG155*(1+INDEX(BPCiObIC!$B$2:$AG$43,MATCH($A155,BPCiObIC!$A$2:$A$43,0),MATCH(AH$4,BPCiObIC!$B$1:$AG$1,0)))</f>
        <v>0</v>
      </c>
    </row>
    <row r="156" spans="1:34" ht="15.75" customHeight="1" x14ac:dyDescent="0.35">
      <c r="A156" s="3" t="s">
        <v>95</v>
      </c>
      <c r="B156" s="3" t="s">
        <v>27</v>
      </c>
      <c r="C156" s="3" t="s">
        <v>79</v>
      </c>
      <c r="D156" s="33">
        <f>'China BIFUbC'!C153*('Indonesia BFPIaE-production'!$C$3/'China BFPIaE-production'!$E$3)</f>
        <v>9166965103705.8125</v>
      </c>
      <c r="E156" s="20">
        <f t="array" ref="E156">D156*(1+INDEX(BPCiObIC!$B$2:$AG$43,MATCH($A156,BPCiObIC!$A$2:$A$43,0),MATCH(E$4,BPCiObIC!$B$1:$AG$1,0)))</f>
        <v>9574612903633.123</v>
      </c>
      <c r="F156" s="20">
        <f t="array" ref="F156">E156*(1+INDEX(BPCiObIC!$B$2:$AG$43,MATCH($A156,BPCiObIC!$A$2:$A$43,0),MATCH(F$4,BPCiObIC!$B$1:$AG$1,0)))</f>
        <v>9982260703560.5762</v>
      </c>
      <c r="G156" s="20">
        <f t="array" ref="G156">F156*(1+INDEX(BPCiObIC!$B$2:$AG$43,MATCH($A156,BPCiObIC!$A$2:$A$43,0),MATCH(G$4,BPCiObIC!$B$1:$AG$1,0)))</f>
        <v>10389908503487.887</v>
      </c>
      <c r="H156" s="20">
        <f t="array" ref="H156">G156*(1+INDEX(BPCiObIC!$B$2:$AG$43,MATCH($A156,BPCiObIC!$A$2:$A$43,0),MATCH(H$4,BPCiObIC!$B$1:$AG$1,0)))</f>
        <v>10797556303415.34</v>
      </c>
      <c r="I156" s="20">
        <f t="array" ref="I156">H156*(1+INDEX(BPCiObIC!$B$2:$AG$43,MATCH($A156,BPCiObIC!$A$2:$A$43,0),MATCH(I$4,BPCiObIC!$B$1:$AG$1,0)))</f>
        <v>11205204103342.65</v>
      </c>
      <c r="J156" s="20">
        <f t="array" ref="J156">I156*(1+INDEX(BPCiObIC!$B$2:$AG$43,MATCH($A156,BPCiObIC!$A$2:$A$43,0),MATCH(J$4,BPCiObIC!$B$1:$AG$1,0)))</f>
        <v>11612851903270.104</v>
      </c>
      <c r="K156" s="20">
        <f t="array" ref="K156">J156*(1+INDEX(BPCiObIC!$B$2:$AG$43,MATCH($A156,BPCiObIC!$A$2:$A$43,0),MATCH(K$4,BPCiObIC!$B$1:$AG$1,0)))</f>
        <v>12020499703197.416</v>
      </c>
      <c r="L156" s="20">
        <f t="array" ref="L156">K156*(1+INDEX(BPCiObIC!$B$2:$AG$43,MATCH($A156,BPCiObIC!$A$2:$A$43,0),MATCH(L$4,BPCiObIC!$B$1:$AG$1,0)))</f>
        <v>12428147503124.869</v>
      </c>
      <c r="M156" s="20">
        <f t="array" ref="M156">L156*(1+INDEX(BPCiObIC!$B$2:$AG$43,MATCH($A156,BPCiObIC!$A$2:$A$43,0),MATCH(M$4,BPCiObIC!$B$1:$AG$1,0)))</f>
        <v>12835795303052.18</v>
      </c>
      <c r="N156" s="20">
        <f t="array" ref="N156">M156*(1+INDEX(BPCiObIC!$B$2:$AG$43,MATCH($A156,BPCiObIC!$A$2:$A$43,0),MATCH(N$4,BPCiObIC!$B$1:$AG$1,0)))</f>
        <v>13243443102979.49</v>
      </c>
      <c r="O156" s="20">
        <f t="array" ref="O156">N156*(1+INDEX(BPCiObIC!$B$2:$AG$43,MATCH($A156,BPCiObIC!$A$2:$A$43,0),MATCH(O$4,BPCiObIC!$B$1:$AG$1,0)))</f>
        <v>13651090902906.943</v>
      </c>
      <c r="P156" s="20">
        <f t="array" ref="P156">O156*(1+INDEX(BPCiObIC!$B$2:$AG$43,MATCH($A156,BPCiObIC!$A$2:$A$43,0),MATCH(P$4,BPCiObIC!$B$1:$AG$1,0)))</f>
        <v>14058738702834.254</v>
      </c>
      <c r="Q156" s="20">
        <f t="array" ref="Q156">P156*(1+INDEX(BPCiObIC!$B$2:$AG$43,MATCH($A156,BPCiObIC!$A$2:$A$43,0),MATCH(Q$4,BPCiObIC!$B$1:$AG$1,0)))</f>
        <v>14466386502761.709</v>
      </c>
      <c r="R156" s="20">
        <f t="array" ref="R156">Q156*(1+INDEX(BPCiObIC!$B$2:$AG$43,MATCH($A156,BPCiObIC!$A$2:$A$43,0),MATCH(R$4,BPCiObIC!$B$1:$AG$1,0)))</f>
        <v>14874034302689.02</v>
      </c>
      <c r="S156" s="20">
        <f t="array" ref="S156">R156*(1+INDEX(BPCiObIC!$B$2:$AG$43,MATCH($A156,BPCiObIC!$A$2:$A$43,0),MATCH(S$4,BPCiObIC!$B$1:$AG$1,0)))</f>
        <v>15281682102616.475</v>
      </c>
      <c r="T156" s="20">
        <f t="array" ref="T156">S156*(1+INDEX(BPCiObIC!$B$2:$AG$43,MATCH($A156,BPCiObIC!$A$2:$A$43,0),MATCH(T$4,BPCiObIC!$B$1:$AG$1,0)))</f>
        <v>15689329902543.785</v>
      </c>
      <c r="U156" s="20">
        <f t="array" ref="U156">T156*(1+INDEX(BPCiObIC!$B$2:$AG$43,MATCH($A156,BPCiObIC!$A$2:$A$43,0),MATCH(U$4,BPCiObIC!$B$1:$AG$1,0)))</f>
        <v>16096977702471.238</v>
      </c>
      <c r="V156" s="20">
        <f t="array" ref="V156">U156*(1+INDEX(BPCiObIC!$B$2:$AG$43,MATCH($A156,BPCiObIC!$A$2:$A$43,0),MATCH(V$4,BPCiObIC!$B$1:$AG$1,0)))</f>
        <v>16504625502398.551</v>
      </c>
      <c r="W156" s="20">
        <f t="array" ref="W156">V156*(1+INDEX(BPCiObIC!$B$2:$AG$43,MATCH($A156,BPCiObIC!$A$2:$A$43,0),MATCH(W$4,BPCiObIC!$B$1:$AG$1,0)))</f>
        <v>16912273302326.002</v>
      </c>
      <c r="X156" s="20">
        <f t="array" ref="X156">W156*(1+INDEX(BPCiObIC!$B$2:$AG$43,MATCH($A156,BPCiObIC!$A$2:$A$43,0),MATCH(X$4,BPCiObIC!$B$1:$AG$1,0)))</f>
        <v>17319921102253.313</v>
      </c>
      <c r="Y156" s="20">
        <f t="array" ref="Y156">X156*(1+INDEX(BPCiObIC!$B$2:$AG$43,MATCH($A156,BPCiObIC!$A$2:$A$43,0),MATCH(Y$4,BPCiObIC!$B$1:$AG$1,0)))</f>
        <v>17727568902180.766</v>
      </c>
      <c r="Z156" s="20">
        <f t="array" ref="Z156">Y156*(1+INDEX(BPCiObIC!$B$2:$AG$43,MATCH($A156,BPCiObIC!$A$2:$A$43,0),MATCH(Z$4,BPCiObIC!$B$1:$AG$1,0)))</f>
        <v>18135216702108.078</v>
      </c>
      <c r="AA156" s="20">
        <f t="array" ref="AA156">Z156*(1+INDEX(BPCiObIC!$B$2:$AG$43,MATCH($A156,BPCiObIC!$A$2:$A$43,0),MATCH(AA$4,BPCiObIC!$B$1:$AG$1,0)))</f>
        <v>18542864502035.531</v>
      </c>
      <c r="AB156" s="20">
        <f t="array" ref="AB156">AA156*(1+INDEX(BPCiObIC!$B$2:$AG$43,MATCH($A156,BPCiObIC!$A$2:$A$43,0),MATCH(AB$4,BPCiObIC!$B$1:$AG$1,0)))</f>
        <v>18950512301962.844</v>
      </c>
      <c r="AC156" s="20">
        <f t="array" ref="AC156">AB156*(1+INDEX(BPCiObIC!$B$2:$AG$43,MATCH($A156,BPCiObIC!$A$2:$A$43,0),MATCH(AC$4,BPCiObIC!$B$1:$AG$1,0)))</f>
        <v>19358160101890.297</v>
      </c>
      <c r="AD156" s="20">
        <f t="array" ref="AD156">AC156*(1+INDEX(BPCiObIC!$B$2:$AG$43,MATCH($A156,BPCiObIC!$A$2:$A$43,0),MATCH(AD$4,BPCiObIC!$B$1:$AG$1,0)))</f>
        <v>19765807901817.605</v>
      </c>
      <c r="AE156" s="20">
        <f t="array" ref="AE156">AD156*(1+INDEX(BPCiObIC!$B$2:$AG$43,MATCH($A156,BPCiObIC!$A$2:$A$43,0),MATCH(AE$4,BPCiObIC!$B$1:$AG$1,0)))</f>
        <v>20173455701745.055</v>
      </c>
      <c r="AF156" s="20">
        <f t="array" ref="AF156">AE156*(1+INDEX(BPCiObIC!$B$2:$AG$43,MATCH($A156,BPCiObIC!$A$2:$A$43,0),MATCH(AF$4,BPCiObIC!$B$1:$AG$1,0)))</f>
        <v>20581103501672.367</v>
      </c>
      <c r="AG156" s="20">
        <f t="array" ref="AG156">AF156*(1+INDEX(BPCiObIC!$B$2:$AG$43,MATCH($A156,BPCiObIC!$A$2:$A$43,0),MATCH(AG$4,BPCiObIC!$B$1:$AG$1,0)))</f>
        <v>20988751301599.676</v>
      </c>
      <c r="AH156" s="20">
        <f t="array" ref="AH156">AG156*(1+INDEX(BPCiObIC!$B$2:$AG$43,MATCH($A156,BPCiObIC!$A$2:$A$43,0),MATCH(AH$4,BPCiObIC!$B$1:$AG$1,0)))</f>
        <v>21396399101527.129</v>
      </c>
    </row>
    <row r="157" spans="1:34" ht="15.75" customHeight="1" x14ac:dyDescent="0.35">
      <c r="A157" s="3" t="s">
        <v>96</v>
      </c>
      <c r="B157" s="3" t="s">
        <v>27</v>
      </c>
      <c r="C157" s="3" t="s">
        <v>83</v>
      </c>
      <c r="D157" s="33">
        <f>'China BIFUbC'!C154*('Indonesia BFPIaE-production'!$C$4/'China BFPIaE-production'!$E$4)</f>
        <v>71489194696696.641</v>
      </c>
      <c r="E157" s="20">
        <f t="array" ref="E157">D157*(1+INDEX(BPCiObIC!$B$2:$AG$43,MATCH($A157,BPCiObIC!$A$2:$A$43,0),MATCH(E$4,BPCiObIC!$B$1:$AG$1,0)))</f>
        <v>74668263516856.375</v>
      </c>
      <c r="F157" s="20">
        <f t="array" ref="F157">E157*(1+INDEX(BPCiObIC!$B$2:$AG$43,MATCH($A157,BPCiObIC!$A$2:$A$43,0),MATCH(F$4,BPCiObIC!$B$1:$AG$1,0)))</f>
        <v>77847332337017.234</v>
      </c>
      <c r="G157" s="20">
        <f t="array" ref="G157">F157*(1+INDEX(BPCiObIC!$B$2:$AG$43,MATCH($A157,BPCiObIC!$A$2:$A$43,0),MATCH(G$4,BPCiObIC!$B$1:$AG$1,0)))</f>
        <v>81026401157176.984</v>
      </c>
      <c r="H157" s="20">
        <f t="array" ref="H157">G157*(1+INDEX(BPCiObIC!$B$2:$AG$43,MATCH($A157,BPCiObIC!$A$2:$A$43,0),MATCH(H$4,BPCiObIC!$B$1:$AG$1,0)))</f>
        <v>84205469977337.828</v>
      </c>
      <c r="I157" s="20">
        <f t="array" ref="I157">H157*(1+INDEX(BPCiObIC!$B$2:$AG$43,MATCH($A157,BPCiObIC!$A$2:$A$43,0),MATCH(I$4,BPCiObIC!$B$1:$AG$1,0)))</f>
        <v>87384538797497.563</v>
      </c>
      <c r="J157" s="20">
        <f t="array" ref="J157">I157*(1+INDEX(BPCiObIC!$B$2:$AG$43,MATCH($A157,BPCiObIC!$A$2:$A$43,0),MATCH(J$4,BPCiObIC!$B$1:$AG$1,0)))</f>
        <v>90563607617658.422</v>
      </c>
      <c r="K157" s="20">
        <f t="array" ref="K157">J157*(1+INDEX(BPCiObIC!$B$2:$AG$43,MATCH($A157,BPCiObIC!$A$2:$A$43,0),MATCH(K$4,BPCiObIC!$B$1:$AG$1,0)))</f>
        <v>93742676437818.172</v>
      </c>
      <c r="L157" s="20">
        <f t="array" ref="L157">K157*(1+INDEX(BPCiObIC!$B$2:$AG$43,MATCH($A157,BPCiObIC!$A$2:$A$43,0),MATCH(L$4,BPCiObIC!$B$1:$AG$1,0)))</f>
        <v>96921745257979.016</v>
      </c>
      <c r="M157" s="20">
        <f t="array" ref="M157">L157*(1+INDEX(BPCiObIC!$B$2:$AG$43,MATCH($A157,BPCiObIC!$A$2:$A$43,0),MATCH(M$4,BPCiObIC!$B$1:$AG$1,0)))</f>
        <v>100100814078138.77</v>
      </c>
      <c r="N157" s="20">
        <f t="array" ref="N157">M157*(1+INDEX(BPCiObIC!$B$2:$AG$43,MATCH($A157,BPCiObIC!$A$2:$A$43,0),MATCH(N$4,BPCiObIC!$B$1:$AG$1,0)))</f>
        <v>103279882898298.52</v>
      </c>
      <c r="O157" s="20">
        <f t="array" ref="O157">N157*(1+INDEX(BPCiObIC!$B$2:$AG$43,MATCH($A157,BPCiObIC!$A$2:$A$43,0),MATCH(O$4,BPCiObIC!$B$1:$AG$1,0)))</f>
        <v>106458951718459.36</v>
      </c>
      <c r="P157" s="20">
        <f t="array" ref="P157">O157*(1+INDEX(BPCiObIC!$B$2:$AG$43,MATCH($A157,BPCiObIC!$A$2:$A$43,0),MATCH(P$4,BPCiObIC!$B$1:$AG$1,0)))</f>
        <v>109638020538619.09</v>
      </c>
      <c r="Q157" s="20">
        <f t="array" ref="Q157">P157*(1+INDEX(BPCiObIC!$B$2:$AG$43,MATCH($A157,BPCiObIC!$A$2:$A$43,0),MATCH(Q$4,BPCiObIC!$B$1:$AG$1,0)))</f>
        <v>112817089358779.95</v>
      </c>
      <c r="R157" s="20">
        <f t="array" ref="R157">Q157*(1+INDEX(BPCiObIC!$B$2:$AG$43,MATCH($A157,BPCiObIC!$A$2:$A$43,0),MATCH(R$4,BPCiObIC!$B$1:$AG$1,0)))</f>
        <v>115996158178939.69</v>
      </c>
      <c r="S157" s="20">
        <f t="array" ref="S157">R157*(1+INDEX(BPCiObIC!$B$2:$AG$43,MATCH($A157,BPCiObIC!$A$2:$A$43,0),MATCH(S$4,BPCiObIC!$B$1:$AG$1,0)))</f>
        <v>119175226999100.55</v>
      </c>
      <c r="T157" s="20">
        <f t="array" ref="T157">S157*(1+INDEX(BPCiObIC!$B$2:$AG$43,MATCH($A157,BPCiObIC!$A$2:$A$43,0),MATCH(T$4,BPCiObIC!$B$1:$AG$1,0)))</f>
        <v>122354295819260.3</v>
      </c>
      <c r="U157" s="20">
        <f t="array" ref="U157">T157*(1+INDEX(BPCiObIC!$B$2:$AG$43,MATCH($A157,BPCiObIC!$A$2:$A$43,0),MATCH(U$4,BPCiObIC!$B$1:$AG$1,0)))</f>
        <v>125533364639421.14</v>
      </c>
      <c r="V157" s="20">
        <f t="array" ref="V157">U157*(1+INDEX(BPCiObIC!$B$2:$AG$43,MATCH($A157,BPCiObIC!$A$2:$A$43,0),MATCH(V$4,BPCiObIC!$B$1:$AG$1,0)))</f>
        <v>128712433459580.89</v>
      </c>
      <c r="W157" s="20">
        <f t="array" ref="W157">V157*(1+INDEX(BPCiObIC!$B$2:$AG$43,MATCH($A157,BPCiObIC!$A$2:$A$43,0),MATCH(W$4,BPCiObIC!$B$1:$AG$1,0)))</f>
        <v>131891502279741.73</v>
      </c>
      <c r="X157" s="20">
        <f t="array" ref="X157">W157*(1+INDEX(BPCiObIC!$B$2:$AG$43,MATCH($A157,BPCiObIC!$A$2:$A$43,0),MATCH(X$4,BPCiObIC!$B$1:$AG$1,0)))</f>
        <v>135070571099901.47</v>
      </c>
      <c r="Y157" s="20">
        <f t="array" ref="Y157">X157*(1+INDEX(BPCiObIC!$B$2:$AG$43,MATCH($A157,BPCiObIC!$A$2:$A$43,0),MATCH(Y$4,BPCiObIC!$B$1:$AG$1,0)))</f>
        <v>138249639920062.33</v>
      </c>
      <c r="Z157" s="20">
        <f t="array" ref="Z157">Y157*(1+INDEX(BPCiObIC!$B$2:$AG$43,MATCH($A157,BPCiObIC!$A$2:$A$43,0),MATCH(Z$4,BPCiObIC!$B$1:$AG$1,0)))</f>
        <v>141428708740222.09</v>
      </c>
      <c r="AA157" s="20">
        <f t="array" ref="AA157">Z157*(1+INDEX(BPCiObIC!$B$2:$AG$43,MATCH($A157,BPCiObIC!$A$2:$A$43,0),MATCH(AA$4,BPCiObIC!$B$1:$AG$1,0)))</f>
        <v>144607777560382.97</v>
      </c>
      <c r="AB157" s="20">
        <f t="array" ref="AB157">AA157*(1+INDEX(BPCiObIC!$B$2:$AG$43,MATCH($A157,BPCiObIC!$A$2:$A$43,0),MATCH(AB$4,BPCiObIC!$B$1:$AG$1,0)))</f>
        <v>147786846380542.72</v>
      </c>
      <c r="AC157" s="20">
        <f t="array" ref="AC157">AB157*(1+INDEX(BPCiObIC!$B$2:$AG$43,MATCH($A157,BPCiObIC!$A$2:$A$43,0),MATCH(AC$4,BPCiObIC!$B$1:$AG$1,0)))</f>
        <v>150965915200703.56</v>
      </c>
      <c r="AD157" s="20">
        <f t="array" ref="AD157">AC157*(1+INDEX(BPCiObIC!$B$2:$AG$43,MATCH($A157,BPCiObIC!$A$2:$A$43,0),MATCH(AD$4,BPCiObIC!$B$1:$AG$1,0)))</f>
        <v>154144984020863.31</v>
      </c>
      <c r="AE157" s="20">
        <f t="array" ref="AE157">AD157*(1+INDEX(BPCiObIC!$B$2:$AG$43,MATCH($A157,BPCiObIC!$A$2:$A$43,0),MATCH(AE$4,BPCiObIC!$B$1:$AG$1,0)))</f>
        <v>157324052841024.16</v>
      </c>
      <c r="AF157" s="20">
        <f t="array" ref="AF157">AE157*(1+INDEX(BPCiObIC!$B$2:$AG$43,MATCH($A157,BPCiObIC!$A$2:$A$43,0),MATCH(AF$4,BPCiObIC!$B$1:$AG$1,0)))</f>
        <v>160503121661183.91</v>
      </c>
      <c r="AG157" s="20">
        <f t="array" ref="AG157">AF157*(1+INDEX(BPCiObIC!$B$2:$AG$43,MATCH($A157,BPCiObIC!$A$2:$A$43,0),MATCH(AG$4,BPCiObIC!$B$1:$AG$1,0)))</f>
        <v>163682190481343.66</v>
      </c>
      <c r="AH157" s="20">
        <f t="array" ref="AH157">AG157*(1+INDEX(BPCiObIC!$B$2:$AG$43,MATCH($A157,BPCiObIC!$A$2:$A$43,0),MATCH(AH$4,BPCiObIC!$B$1:$AG$1,0)))</f>
        <v>166861259301504.5</v>
      </c>
    </row>
    <row r="158" spans="1:34" ht="15.75" customHeight="1" x14ac:dyDescent="0.35">
      <c r="A158" s="3" t="s">
        <v>97</v>
      </c>
      <c r="B158" s="3" t="s">
        <v>27</v>
      </c>
      <c r="C158" s="3" t="s">
        <v>98</v>
      </c>
      <c r="D158" s="33">
        <f>SUM(SUMIFS('BIFUBC Output_energy'!G:G,'BIFUBC Output_energy'!A:A,B158,'BIFUBC Output_energy'!B:B,C158),SUMIFS('BIFUBC Output_nonenergy'!E:E,'BIFUBC Output_nonenergy'!A:A,B158,'BIFUBC Output_nonenergy'!B:B,C158))</f>
        <v>0</v>
      </c>
      <c r="E158" s="20">
        <f t="array" ref="E158">D158*(1+INDEX(BPCiObIC!$B$2:$AG$43,MATCH($A158,BPCiObIC!$A$2:$A$43,0),MATCH(E$4,BPCiObIC!$B$1:$AG$1,0)))</f>
        <v>0</v>
      </c>
      <c r="F158" s="20">
        <f t="array" ref="F158">E158*(1+INDEX(BPCiObIC!$B$2:$AG$43,MATCH($A158,BPCiObIC!$A$2:$A$43,0),MATCH(F$4,BPCiObIC!$B$1:$AG$1,0)))</f>
        <v>0</v>
      </c>
      <c r="G158" s="20">
        <f t="array" ref="G158">F158*(1+INDEX(BPCiObIC!$B$2:$AG$43,MATCH($A158,BPCiObIC!$A$2:$A$43,0),MATCH(G$4,BPCiObIC!$B$1:$AG$1,0)))</f>
        <v>0</v>
      </c>
      <c r="H158" s="20">
        <f t="array" ref="H158">G158*(1+INDEX(BPCiObIC!$B$2:$AG$43,MATCH($A158,BPCiObIC!$A$2:$A$43,0),MATCH(H$4,BPCiObIC!$B$1:$AG$1,0)))</f>
        <v>0</v>
      </c>
      <c r="I158" s="20">
        <f t="array" ref="I158">H158*(1+INDEX(BPCiObIC!$B$2:$AG$43,MATCH($A158,BPCiObIC!$A$2:$A$43,0),MATCH(I$4,BPCiObIC!$B$1:$AG$1,0)))</f>
        <v>0</v>
      </c>
      <c r="J158" s="20">
        <f t="array" ref="J158">I158*(1+INDEX(BPCiObIC!$B$2:$AG$43,MATCH($A158,BPCiObIC!$A$2:$A$43,0),MATCH(J$4,BPCiObIC!$B$1:$AG$1,0)))</f>
        <v>0</v>
      </c>
      <c r="K158" s="20">
        <f t="array" ref="K158">J158*(1+INDEX(BPCiObIC!$B$2:$AG$43,MATCH($A158,BPCiObIC!$A$2:$A$43,0),MATCH(K$4,BPCiObIC!$B$1:$AG$1,0)))</f>
        <v>0</v>
      </c>
      <c r="L158" s="20">
        <f t="array" ref="L158">K158*(1+INDEX(BPCiObIC!$B$2:$AG$43,MATCH($A158,BPCiObIC!$A$2:$A$43,0),MATCH(L$4,BPCiObIC!$B$1:$AG$1,0)))</f>
        <v>0</v>
      </c>
      <c r="M158" s="20">
        <f t="array" ref="M158">L158*(1+INDEX(BPCiObIC!$B$2:$AG$43,MATCH($A158,BPCiObIC!$A$2:$A$43,0),MATCH(M$4,BPCiObIC!$B$1:$AG$1,0)))</f>
        <v>0</v>
      </c>
      <c r="N158" s="20">
        <f t="array" ref="N158">M158*(1+INDEX(BPCiObIC!$B$2:$AG$43,MATCH($A158,BPCiObIC!$A$2:$A$43,0),MATCH(N$4,BPCiObIC!$B$1:$AG$1,0)))</f>
        <v>0</v>
      </c>
      <c r="O158" s="20">
        <f t="array" ref="O158">N158*(1+INDEX(BPCiObIC!$B$2:$AG$43,MATCH($A158,BPCiObIC!$A$2:$A$43,0),MATCH(O$4,BPCiObIC!$B$1:$AG$1,0)))</f>
        <v>0</v>
      </c>
      <c r="P158" s="20">
        <f t="array" ref="P158">O158*(1+INDEX(BPCiObIC!$B$2:$AG$43,MATCH($A158,BPCiObIC!$A$2:$A$43,0),MATCH(P$4,BPCiObIC!$B$1:$AG$1,0)))</f>
        <v>0</v>
      </c>
      <c r="Q158" s="20">
        <f t="array" ref="Q158">P158*(1+INDEX(BPCiObIC!$B$2:$AG$43,MATCH($A158,BPCiObIC!$A$2:$A$43,0),MATCH(Q$4,BPCiObIC!$B$1:$AG$1,0)))</f>
        <v>0</v>
      </c>
      <c r="R158" s="20">
        <f t="array" ref="R158">Q158*(1+INDEX(BPCiObIC!$B$2:$AG$43,MATCH($A158,BPCiObIC!$A$2:$A$43,0),MATCH(R$4,BPCiObIC!$B$1:$AG$1,0)))</f>
        <v>0</v>
      </c>
      <c r="S158" s="20">
        <f t="array" ref="S158">R158*(1+INDEX(BPCiObIC!$B$2:$AG$43,MATCH($A158,BPCiObIC!$A$2:$A$43,0),MATCH(S$4,BPCiObIC!$B$1:$AG$1,0)))</f>
        <v>0</v>
      </c>
      <c r="T158" s="20">
        <f t="array" ref="T158">S158*(1+INDEX(BPCiObIC!$B$2:$AG$43,MATCH($A158,BPCiObIC!$A$2:$A$43,0),MATCH(T$4,BPCiObIC!$B$1:$AG$1,0)))</f>
        <v>0</v>
      </c>
      <c r="U158" s="20">
        <f t="array" ref="U158">T158*(1+INDEX(BPCiObIC!$B$2:$AG$43,MATCH($A158,BPCiObIC!$A$2:$A$43,0),MATCH(U$4,BPCiObIC!$B$1:$AG$1,0)))</f>
        <v>0</v>
      </c>
      <c r="V158" s="20">
        <f t="array" ref="V158">U158*(1+INDEX(BPCiObIC!$B$2:$AG$43,MATCH($A158,BPCiObIC!$A$2:$A$43,0),MATCH(V$4,BPCiObIC!$B$1:$AG$1,0)))</f>
        <v>0</v>
      </c>
      <c r="W158" s="20">
        <f t="array" ref="W158">V158*(1+INDEX(BPCiObIC!$B$2:$AG$43,MATCH($A158,BPCiObIC!$A$2:$A$43,0),MATCH(W$4,BPCiObIC!$B$1:$AG$1,0)))</f>
        <v>0</v>
      </c>
      <c r="X158" s="20">
        <f t="array" ref="X158">W158*(1+INDEX(BPCiObIC!$B$2:$AG$43,MATCH($A158,BPCiObIC!$A$2:$A$43,0),MATCH(X$4,BPCiObIC!$B$1:$AG$1,0)))</f>
        <v>0</v>
      </c>
      <c r="Y158" s="20">
        <f t="array" ref="Y158">X158*(1+INDEX(BPCiObIC!$B$2:$AG$43,MATCH($A158,BPCiObIC!$A$2:$A$43,0),MATCH(Y$4,BPCiObIC!$B$1:$AG$1,0)))</f>
        <v>0</v>
      </c>
      <c r="Z158" s="20">
        <f t="array" ref="Z158">Y158*(1+INDEX(BPCiObIC!$B$2:$AG$43,MATCH($A158,BPCiObIC!$A$2:$A$43,0),MATCH(Z$4,BPCiObIC!$B$1:$AG$1,0)))</f>
        <v>0</v>
      </c>
      <c r="AA158" s="20">
        <f t="array" ref="AA158">Z158*(1+INDEX(BPCiObIC!$B$2:$AG$43,MATCH($A158,BPCiObIC!$A$2:$A$43,0),MATCH(AA$4,BPCiObIC!$B$1:$AG$1,0)))</f>
        <v>0</v>
      </c>
      <c r="AB158" s="20">
        <f t="array" ref="AB158">AA158*(1+INDEX(BPCiObIC!$B$2:$AG$43,MATCH($A158,BPCiObIC!$A$2:$A$43,0),MATCH(AB$4,BPCiObIC!$B$1:$AG$1,0)))</f>
        <v>0</v>
      </c>
      <c r="AC158" s="20">
        <f t="array" ref="AC158">AB158*(1+INDEX(BPCiObIC!$B$2:$AG$43,MATCH($A158,BPCiObIC!$A$2:$A$43,0),MATCH(AC$4,BPCiObIC!$B$1:$AG$1,0)))</f>
        <v>0</v>
      </c>
      <c r="AD158" s="20">
        <f t="array" ref="AD158">AC158*(1+INDEX(BPCiObIC!$B$2:$AG$43,MATCH($A158,BPCiObIC!$A$2:$A$43,0),MATCH(AD$4,BPCiObIC!$B$1:$AG$1,0)))</f>
        <v>0</v>
      </c>
      <c r="AE158" s="20">
        <f t="array" ref="AE158">AD158*(1+INDEX(BPCiObIC!$B$2:$AG$43,MATCH($A158,BPCiObIC!$A$2:$A$43,0),MATCH(AE$4,BPCiObIC!$B$1:$AG$1,0)))</f>
        <v>0</v>
      </c>
      <c r="AF158" s="20">
        <f t="array" ref="AF158">AE158*(1+INDEX(BPCiObIC!$B$2:$AG$43,MATCH($A158,BPCiObIC!$A$2:$A$43,0),MATCH(AF$4,BPCiObIC!$B$1:$AG$1,0)))</f>
        <v>0</v>
      </c>
      <c r="AG158" s="20">
        <f t="array" ref="AG158">AF158*(1+INDEX(BPCiObIC!$B$2:$AG$43,MATCH($A158,BPCiObIC!$A$2:$A$43,0),MATCH(AG$4,BPCiObIC!$B$1:$AG$1,0)))</f>
        <v>0</v>
      </c>
      <c r="AH158" s="20">
        <f t="array" ref="AH158">AG158*(1+INDEX(BPCiObIC!$B$2:$AG$43,MATCH($A158,BPCiObIC!$A$2:$A$43,0),MATCH(AH$4,BPCiObIC!$B$1:$AG$1,0)))</f>
        <v>0</v>
      </c>
    </row>
    <row r="159" spans="1:34" ht="15.75" customHeight="1" x14ac:dyDescent="0.35">
      <c r="A159" s="3" t="s">
        <v>99</v>
      </c>
      <c r="B159" s="3" t="s">
        <v>27</v>
      </c>
      <c r="C159" s="3" t="s">
        <v>100</v>
      </c>
      <c r="D159" s="33">
        <f>SUM('Bureau of Stat KBLI'!X4:X6)*$E$1</f>
        <v>1507646974424.0981</v>
      </c>
      <c r="E159" s="20">
        <f t="array" ref="E159">D159*(1+INDEX(BPCiObIC!$B$2:$AG$43,MATCH($A159,BPCiObIC!$A$2:$A$43,0),MATCH(E$4,BPCiObIC!$B$1:$AG$1,0)))</f>
        <v>1575297504209.1028</v>
      </c>
      <c r="F159" s="20">
        <f t="array" ref="F159">E159*(1+INDEX(BPCiObIC!$B$2:$AG$43,MATCH($A159,BPCiObIC!$A$2:$A$43,0),MATCH(F$4,BPCiObIC!$B$1:$AG$1,0)))</f>
        <v>1642948033994.0784</v>
      </c>
      <c r="G159" s="20">
        <f t="array" ref="G159">F159*(1+INDEX(BPCiObIC!$B$2:$AG$43,MATCH($A159,BPCiObIC!$A$2:$A$43,0),MATCH(G$4,BPCiObIC!$B$1:$AG$1,0)))</f>
        <v>1710598563779.083</v>
      </c>
      <c r="H159" s="20">
        <f t="array" ref="H159">G159*(1+INDEX(BPCiObIC!$B$2:$AG$43,MATCH($A159,BPCiObIC!$A$2:$A$43,0),MATCH(H$4,BPCiObIC!$B$1:$AG$1,0)))</f>
        <v>1778249093564.0879</v>
      </c>
      <c r="I159" s="20">
        <f t="array" ref="I159">H159*(1+INDEX(BPCiObIC!$B$2:$AG$43,MATCH($A159,BPCiObIC!$A$2:$A$43,0),MATCH(I$4,BPCiObIC!$B$1:$AG$1,0)))</f>
        <v>1845899623349.0928</v>
      </c>
      <c r="J159" s="20">
        <f t="array" ref="J159">I159*(1+INDEX(BPCiObIC!$B$2:$AG$43,MATCH($A159,BPCiObIC!$A$2:$A$43,0),MATCH(J$4,BPCiObIC!$B$1:$AG$1,0)))</f>
        <v>1913550153134.0974</v>
      </c>
      <c r="K159" s="20">
        <f t="array" ref="K159">J159*(1+INDEX(BPCiObIC!$B$2:$AG$43,MATCH($A159,BPCiObIC!$A$2:$A$43,0),MATCH(K$4,BPCiObIC!$B$1:$AG$1,0)))</f>
        <v>1981200682919.1023</v>
      </c>
      <c r="L159" s="20">
        <f t="array" ref="L159">K159*(1+INDEX(BPCiObIC!$B$2:$AG$43,MATCH($A159,BPCiObIC!$A$2:$A$43,0),MATCH(L$4,BPCiObIC!$B$1:$AG$1,0)))</f>
        <v>2048851212704.0779</v>
      </c>
      <c r="M159" s="20">
        <f t="array" ref="M159">L159*(1+INDEX(BPCiObIC!$B$2:$AG$43,MATCH($A159,BPCiObIC!$A$2:$A$43,0),MATCH(M$4,BPCiObIC!$B$1:$AG$1,0)))</f>
        <v>2116501742489.0825</v>
      </c>
      <c r="N159" s="20">
        <f t="array" ref="N159">M159*(1+INDEX(BPCiObIC!$B$2:$AG$43,MATCH($A159,BPCiObIC!$A$2:$A$43,0),MATCH(N$4,BPCiObIC!$B$1:$AG$1,0)))</f>
        <v>2184152272274.0874</v>
      </c>
      <c r="O159" s="20">
        <f t="array" ref="O159">N159*(1+INDEX(BPCiObIC!$B$2:$AG$43,MATCH($A159,BPCiObIC!$A$2:$A$43,0),MATCH(O$4,BPCiObIC!$B$1:$AG$1,0)))</f>
        <v>2251802802059.0923</v>
      </c>
      <c r="P159" s="20">
        <f t="array" ref="P159">O159*(1+INDEX(BPCiObIC!$B$2:$AG$43,MATCH($A159,BPCiObIC!$A$2:$A$43,0),MATCH(P$4,BPCiObIC!$B$1:$AG$1,0)))</f>
        <v>2319453331844.0972</v>
      </c>
      <c r="Q159" s="20">
        <f t="array" ref="Q159">P159*(1+INDEX(BPCiObIC!$B$2:$AG$43,MATCH($A159,BPCiObIC!$A$2:$A$43,0),MATCH(Q$4,BPCiObIC!$B$1:$AG$1,0)))</f>
        <v>2387103861629.1021</v>
      </c>
      <c r="R159" s="20">
        <f t="array" ref="R159">Q159*(1+INDEX(BPCiObIC!$B$2:$AG$43,MATCH($A159,BPCiObIC!$A$2:$A$43,0),MATCH(R$4,BPCiObIC!$B$1:$AG$1,0)))</f>
        <v>2454754391414.0776</v>
      </c>
      <c r="S159" s="20">
        <f t="array" ref="S159">R159*(1+INDEX(BPCiObIC!$B$2:$AG$43,MATCH($A159,BPCiObIC!$A$2:$A$43,0),MATCH(S$4,BPCiObIC!$B$1:$AG$1,0)))</f>
        <v>2522404921199.0825</v>
      </c>
      <c r="T159" s="20">
        <f t="array" ref="T159">S159*(1+INDEX(BPCiObIC!$B$2:$AG$43,MATCH($A159,BPCiObIC!$A$2:$A$43,0),MATCH(T$4,BPCiObIC!$B$1:$AG$1,0)))</f>
        <v>2590055450984.0874</v>
      </c>
      <c r="U159" s="20">
        <f t="array" ref="U159">T159*(1+INDEX(BPCiObIC!$B$2:$AG$43,MATCH($A159,BPCiObIC!$A$2:$A$43,0),MATCH(U$4,BPCiObIC!$B$1:$AG$1,0)))</f>
        <v>2657705980769.0923</v>
      </c>
      <c r="V159" s="20">
        <f t="array" ref="V159">U159*(1+INDEX(BPCiObIC!$B$2:$AG$43,MATCH($A159,BPCiObIC!$A$2:$A$43,0),MATCH(V$4,BPCiObIC!$B$1:$AG$1,0)))</f>
        <v>2725356510554.0972</v>
      </c>
      <c r="W159" s="20">
        <f t="array" ref="W159">V159*(1+INDEX(BPCiObIC!$B$2:$AG$43,MATCH($A159,BPCiObIC!$A$2:$A$43,0),MATCH(W$4,BPCiObIC!$B$1:$AG$1,0)))</f>
        <v>2793007040339.1021</v>
      </c>
      <c r="X159" s="20">
        <f t="array" ref="X159">W159*(1+INDEX(BPCiObIC!$B$2:$AG$43,MATCH($A159,BPCiObIC!$A$2:$A$43,0),MATCH(X$4,BPCiObIC!$B$1:$AG$1,0)))</f>
        <v>2860657570124.0771</v>
      </c>
      <c r="Y159" s="20">
        <f t="array" ref="Y159">X159*(1+INDEX(BPCiObIC!$B$2:$AG$43,MATCH($A159,BPCiObIC!$A$2:$A$43,0),MATCH(Y$4,BPCiObIC!$B$1:$AG$1,0)))</f>
        <v>2928308099909.082</v>
      </c>
      <c r="Z159" s="20">
        <f t="array" ref="Z159">Y159*(1+INDEX(BPCiObIC!$B$2:$AG$43,MATCH($A159,BPCiObIC!$A$2:$A$43,0),MATCH(Z$4,BPCiObIC!$B$1:$AG$1,0)))</f>
        <v>2995958629694.0869</v>
      </c>
      <c r="AA159" s="20">
        <f t="array" ref="AA159">Z159*(1+INDEX(BPCiObIC!$B$2:$AG$43,MATCH($A159,BPCiObIC!$A$2:$A$43,0),MATCH(AA$4,BPCiObIC!$B$1:$AG$1,0)))</f>
        <v>3063609159479.0913</v>
      </c>
      <c r="AB159" s="20">
        <f t="array" ref="AB159">AA159*(1+INDEX(BPCiObIC!$B$2:$AG$43,MATCH($A159,BPCiObIC!$A$2:$A$43,0),MATCH(AB$4,BPCiObIC!$B$1:$AG$1,0)))</f>
        <v>3131259689264.0962</v>
      </c>
      <c r="AC159" s="20">
        <f t="array" ref="AC159">AB159*(1+INDEX(BPCiObIC!$B$2:$AG$43,MATCH($A159,BPCiObIC!$A$2:$A$43,0),MATCH(AC$4,BPCiObIC!$B$1:$AG$1,0)))</f>
        <v>3198910219049.1011</v>
      </c>
      <c r="AD159" s="20">
        <f t="array" ref="AD159">AC159*(1+INDEX(BPCiObIC!$B$2:$AG$43,MATCH($A159,BPCiObIC!$A$2:$A$43,0),MATCH(AD$4,BPCiObIC!$B$1:$AG$1,0)))</f>
        <v>3266560748834.0767</v>
      </c>
      <c r="AE159" s="20">
        <f t="array" ref="AE159">AD159*(1+INDEX(BPCiObIC!$B$2:$AG$43,MATCH($A159,BPCiObIC!$A$2:$A$43,0),MATCH(AE$4,BPCiObIC!$B$1:$AG$1,0)))</f>
        <v>3334211278619.0815</v>
      </c>
      <c r="AF159" s="20">
        <f t="array" ref="AF159">AE159*(1+INDEX(BPCiObIC!$B$2:$AG$43,MATCH($A159,BPCiObIC!$A$2:$A$43,0),MATCH(AF$4,BPCiObIC!$B$1:$AG$1,0)))</f>
        <v>3401861808404.0864</v>
      </c>
      <c r="AG159" s="20">
        <f t="array" ref="AG159">AF159*(1+INDEX(BPCiObIC!$B$2:$AG$43,MATCH($A159,BPCiObIC!$A$2:$A$43,0),MATCH(AG$4,BPCiObIC!$B$1:$AG$1,0)))</f>
        <v>3469512338189.0918</v>
      </c>
      <c r="AH159" s="20">
        <f t="array" ref="AH159">AG159*(1+INDEX(BPCiObIC!$B$2:$AG$43,MATCH($A159,BPCiObIC!$A$2:$A$43,0),MATCH(AH$4,BPCiObIC!$B$1:$AG$1,0)))</f>
        <v>3537162867974.0972</v>
      </c>
    </row>
    <row r="160" spans="1:34" ht="15.75" customHeight="1" x14ac:dyDescent="0.35">
      <c r="A160" s="3" t="s">
        <v>101</v>
      </c>
      <c r="B160" s="3" t="s">
        <v>27</v>
      </c>
      <c r="C160" s="3" t="s">
        <v>41</v>
      </c>
      <c r="D160" s="33">
        <f>SUM('Bureau of Stat KBLI'!X7:X9)*$E$1</f>
        <v>346722366695.93878</v>
      </c>
      <c r="E160" s="20">
        <f t="array" ref="E160">D160*(1+INDEX(BPCiObIC!$B$2:$AG$43,MATCH($A160,BPCiObIC!$A$2:$A$43,0),MATCH(E$4,BPCiObIC!$B$1:$AG$1,0)))</f>
        <v>361916522483.53998</v>
      </c>
      <c r="F160" s="20">
        <f t="array" ref="F160">E160*(1+INDEX(BPCiObIC!$B$2:$AG$43,MATCH($A160,BPCiObIC!$A$2:$A$43,0),MATCH(F$4,BPCiObIC!$B$1:$AG$1,0)))</f>
        <v>377110678271.14648</v>
      </c>
      <c r="G160" s="20">
        <f t="array" ref="G160">F160*(1+INDEX(BPCiObIC!$B$2:$AG$43,MATCH($A160,BPCiObIC!$A$2:$A$43,0),MATCH(G$4,BPCiObIC!$B$1:$AG$1,0)))</f>
        <v>392304834058.75299</v>
      </c>
      <c r="H160" s="20">
        <f t="array" ref="H160">G160*(1+INDEX(BPCiObIC!$B$2:$AG$43,MATCH($A160,BPCiObIC!$A$2:$A$43,0),MATCH(H$4,BPCiObIC!$B$1:$AG$1,0)))</f>
        <v>407498989846.35419</v>
      </c>
      <c r="I160" s="20">
        <f t="array" ref="I160">H160*(1+INDEX(BPCiObIC!$B$2:$AG$43,MATCH($A160,BPCiObIC!$A$2:$A$43,0),MATCH(I$4,BPCiObIC!$B$1:$AG$1,0)))</f>
        <v>422693145633.96063</v>
      </c>
      <c r="J160" s="20">
        <f t="array" ref="J160">I160*(1+INDEX(BPCiObIC!$B$2:$AG$43,MATCH($A160,BPCiObIC!$A$2:$A$43,0),MATCH(J$4,BPCiObIC!$B$1:$AG$1,0)))</f>
        <v>437887301421.56714</v>
      </c>
      <c r="K160" s="20">
        <f t="array" ref="K160">J160*(1+INDEX(BPCiObIC!$B$2:$AG$43,MATCH($A160,BPCiObIC!$A$2:$A$43,0),MATCH(K$4,BPCiObIC!$B$1:$AG$1,0)))</f>
        <v>453081457209.17358</v>
      </c>
      <c r="L160" s="20">
        <f t="array" ref="L160">K160*(1+INDEX(BPCiObIC!$B$2:$AG$43,MATCH($A160,BPCiObIC!$A$2:$A$43,0),MATCH(L$4,BPCiObIC!$B$1:$AG$1,0)))</f>
        <v>468275612996.77478</v>
      </c>
      <c r="M160" s="20">
        <f t="array" ref="M160">L160*(1+INDEX(BPCiObIC!$B$2:$AG$43,MATCH($A160,BPCiObIC!$A$2:$A$43,0),MATCH(M$4,BPCiObIC!$B$1:$AG$1,0)))</f>
        <v>483469768784.38129</v>
      </c>
      <c r="N160" s="20">
        <f t="array" ref="N160">M160*(1+INDEX(BPCiObIC!$B$2:$AG$43,MATCH($A160,BPCiObIC!$A$2:$A$43,0),MATCH(N$4,BPCiObIC!$B$1:$AG$1,0)))</f>
        <v>498663924571.98773</v>
      </c>
      <c r="O160" s="20">
        <f t="array" ref="O160">N160*(1+INDEX(BPCiObIC!$B$2:$AG$43,MATCH($A160,BPCiObIC!$A$2:$A$43,0),MATCH(O$4,BPCiObIC!$B$1:$AG$1,0)))</f>
        <v>513858080359.59424</v>
      </c>
      <c r="P160" s="20">
        <f t="array" ref="P160">O160*(1+INDEX(BPCiObIC!$B$2:$AG$43,MATCH($A160,BPCiObIC!$A$2:$A$43,0),MATCH(P$4,BPCiObIC!$B$1:$AG$1,0)))</f>
        <v>529052236147.19537</v>
      </c>
      <c r="Q160" s="20">
        <f t="array" ref="Q160">P160*(1+INDEX(BPCiObIC!$B$2:$AG$43,MATCH($A160,BPCiObIC!$A$2:$A$43,0),MATCH(Q$4,BPCiObIC!$B$1:$AG$1,0)))</f>
        <v>544246391934.80182</v>
      </c>
      <c r="R160" s="20">
        <f t="array" ref="R160">Q160*(1+INDEX(BPCiObIC!$B$2:$AG$43,MATCH($A160,BPCiObIC!$A$2:$A$43,0),MATCH(R$4,BPCiObIC!$B$1:$AG$1,0)))</f>
        <v>559440547722.4082</v>
      </c>
      <c r="S160" s="20">
        <f t="array" ref="S160">R160*(1+INDEX(BPCiObIC!$B$2:$AG$43,MATCH($A160,BPCiObIC!$A$2:$A$43,0),MATCH(S$4,BPCiObIC!$B$1:$AG$1,0)))</f>
        <v>574634703510.0094</v>
      </c>
      <c r="T160" s="20">
        <f t="array" ref="T160">S160*(1+INDEX(BPCiObIC!$B$2:$AG$43,MATCH($A160,BPCiObIC!$A$2:$A$43,0),MATCH(T$4,BPCiObIC!$B$1:$AG$1,0)))</f>
        <v>589828859297.61584</v>
      </c>
      <c r="U160" s="20">
        <f t="array" ref="U160">T160*(1+INDEX(BPCiObIC!$B$2:$AG$43,MATCH($A160,BPCiObIC!$A$2:$A$43,0),MATCH(U$4,BPCiObIC!$B$1:$AG$1,0)))</f>
        <v>605023015085.22229</v>
      </c>
      <c r="V160" s="20">
        <f t="array" ref="V160">U160*(1+INDEX(BPCiObIC!$B$2:$AG$43,MATCH($A160,BPCiObIC!$A$2:$A$43,0),MATCH(V$4,BPCiObIC!$B$1:$AG$1,0)))</f>
        <v>620217170872.82886</v>
      </c>
      <c r="W160" s="20">
        <f t="array" ref="W160">V160*(1+INDEX(BPCiObIC!$B$2:$AG$43,MATCH($A160,BPCiObIC!$A$2:$A$43,0),MATCH(W$4,BPCiObIC!$B$1:$AG$1,0)))</f>
        <v>635411326660.43005</v>
      </c>
      <c r="X160" s="20">
        <f t="array" ref="X160">W160*(1+INDEX(BPCiObIC!$B$2:$AG$43,MATCH($A160,BPCiObIC!$A$2:$A$43,0),MATCH(X$4,BPCiObIC!$B$1:$AG$1,0)))</f>
        <v>650605482448.0365</v>
      </c>
      <c r="Y160" s="20">
        <f t="array" ref="Y160">X160*(1+INDEX(BPCiObIC!$B$2:$AG$43,MATCH($A160,BPCiObIC!$A$2:$A$43,0),MATCH(Y$4,BPCiObIC!$B$1:$AG$1,0)))</f>
        <v>665799638235.64307</v>
      </c>
      <c r="Z160" s="20">
        <f t="array" ref="Z160">Y160*(1+INDEX(BPCiObIC!$B$2:$AG$43,MATCH($A160,BPCiObIC!$A$2:$A$43,0),MATCH(Z$4,BPCiObIC!$B$1:$AG$1,0)))</f>
        <v>680993794023.24951</v>
      </c>
      <c r="AA160" s="20">
        <f t="array" ref="AA160">Z160*(1+INDEX(BPCiObIC!$B$2:$AG$43,MATCH($A160,BPCiObIC!$A$2:$A$43,0),MATCH(AA$4,BPCiObIC!$B$1:$AG$1,0)))</f>
        <v>696187949810.85071</v>
      </c>
      <c r="AB160" s="20">
        <f t="array" ref="AB160">AA160*(1+INDEX(BPCiObIC!$B$2:$AG$43,MATCH($A160,BPCiObIC!$A$2:$A$43,0),MATCH(AB$4,BPCiObIC!$B$1:$AG$1,0)))</f>
        <v>711382105598.45715</v>
      </c>
      <c r="AC160" s="20">
        <f t="array" ref="AC160">AB160*(1+INDEX(BPCiObIC!$B$2:$AG$43,MATCH($A160,BPCiObIC!$A$2:$A$43,0),MATCH(AC$4,BPCiObIC!$B$1:$AG$1,0)))</f>
        <v>726576261386.06372</v>
      </c>
      <c r="AD160" s="20">
        <f t="array" ref="AD160">AC160*(1+INDEX(BPCiObIC!$B$2:$AG$43,MATCH($A160,BPCiObIC!$A$2:$A$43,0),MATCH(AD$4,BPCiObIC!$B$1:$AG$1,0)))</f>
        <v>741770417173.67017</v>
      </c>
      <c r="AE160" s="20">
        <f t="array" ref="AE160">AD160*(1+INDEX(BPCiObIC!$B$2:$AG$43,MATCH($A160,BPCiObIC!$A$2:$A$43,0),MATCH(AE$4,BPCiObIC!$B$1:$AG$1,0)))</f>
        <v>756964572961.27136</v>
      </c>
      <c r="AF160" s="20">
        <f t="array" ref="AF160">AE160*(1+INDEX(BPCiObIC!$B$2:$AG$43,MATCH($A160,BPCiObIC!$A$2:$A$43,0),MATCH(AF$4,BPCiObIC!$B$1:$AG$1,0)))</f>
        <v>772158728748.87781</v>
      </c>
      <c r="AG160" s="20">
        <f t="array" ref="AG160">AF160*(1+INDEX(BPCiObIC!$B$2:$AG$43,MATCH($A160,BPCiObIC!$A$2:$A$43,0),MATCH(AG$4,BPCiObIC!$B$1:$AG$1,0)))</f>
        <v>787352884536.48425</v>
      </c>
      <c r="AH160" s="20">
        <f t="array" ref="AH160">AG160*(1+INDEX(BPCiObIC!$B$2:$AG$43,MATCH($A160,BPCiObIC!$A$2:$A$43,0),MATCH(AH$4,BPCiObIC!$B$1:$AG$1,0)))</f>
        <v>802547040324.08533</v>
      </c>
    </row>
    <row r="161" spans="1:34" ht="15.75" customHeight="1" x14ac:dyDescent="0.35">
      <c r="A161" s="3" t="s">
        <v>102</v>
      </c>
      <c r="B161" s="3" t="s">
        <v>27</v>
      </c>
      <c r="C161" s="3" t="s">
        <v>45</v>
      </c>
      <c r="D161" s="33">
        <f>'Bureau of Stat KBLI'!X10*$E$1</f>
        <v>4966924941283.5771</v>
      </c>
      <c r="E161" s="20">
        <f t="array" ref="E161">D161*(1+INDEX(BPCiObIC!$B$2:$AG$43,MATCH($A161,BPCiObIC!$A$2:$A$43,0),MATCH(E$4,BPCiObIC!$B$1:$AG$1,0)))</f>
        <v>5190000850627.207</v>
      </c>
      <c r="F161" s="20">
        <f t="array" ref="F161">E161*(1+INDEX(BPCiObIC!$B$2:$AG$43,MATCH($A161,BPCiObIC!$A$2:$A$43,0),MATCH(F$4,BPCiObIC!$B$1:$AG$1,0)))</f>
        <v>5413076759970.7764</v>
      </c>
      <c r="G161" s="20">
        <f t="array" ref="G161">F161*(1+INDEX(BPCiObIC!$B$2:$AG$43,MATCH($A161,BPCiObIC!$A$2:$A$43,0),MATCH(G$4,BPCiObIC!$B$1:$AG$1,0)))</f>
        <v>5636152669314.4053</v>
      </c>
      <c r="H161" s="20">
        <f t="array" ref="H161">G161*(1+INDEX(BPCiObIC!$B$2:$AG$43,MATCH($A161,BPCiObIC!$A$2:$A$43,0),MATCH(H$4,BPCiObIC!$B$1:$AG$1,0)))</f>
        <v>5859228578657.9736</v>
      </c>
      <c r="I161" s="20">
        <f t="array" ref="I161">H161*(1+INDEX(BPCiObIC!$B$2:$AG$43,MATCH($A161,BPCiObIC!$A$2:$A$43,0),MATCH(I$4,BPCiObIC!$B$1:$AG$1,0)))</f>
        <v>6082304488001.6025</v>
      </c>
      <c r="J161" s="20">
        <f t="array" ref="J161">I161*(1+INDEX(BPCiObIC!$B$2:$AG$43,MATCH($A161,BPCiObIC!$A$2:$A$43,0),MATCH(J$4,BPCiObIC!$B$1:$AG$1,0)))</f>
        <v>6305380397345.1719</v>
      </c>
      <c r="K161" s="20">
        <f t="array" ref="K161">J161*(1+INDEX(BPCiObIC!$B$2:$AG$43,MATCH($A161,BPCiObIC!$A$2:$A$43,0),MATCH(K$4,BPCiObIC!$B$1:$AG$1,0)))</f>
        <v>6528456306688.8018</v>
      </c>
      <c r="L161" s="20">
        <f t="array" ref="L161">K161*(1+INDEX(BPCiObIC!$B$2:$AG$43,MATCH($A161,BPCiObIC!$A$2:$A$43,0),MATCH(L$4,BPCiObIC!$B$1:$AG$1,0)))</f>
        <v>6751532216032.3711</v>
      </c>
      <c r="M161" s="20">
        <f t="array" ref="M161">L161*(1+INDEX(BPCiObIC!$B$2:$AG$43,MATCH($A161,BPCiObIC!$A$2:$A$43,0),MATCH(M$4,BPCiObIC!$B$1:$AG$1,0)))</f>
        <v>6974608125376.002</v>
      </c>
      <c r="N161" s="20">
        <f t="array" ref="N161">M161*(1+INDEX(BPCiObIC!$B$2:$AG$43,MATCH($A161,BPCiObIC!$A$2:$A$43,0),MATCH(N$4,BPCiObIC!$B$1:$AG$1,0)))</f>
        <v>7197684034719.5713</v>
      </c>
      <c r="O161" s="20">
        <f t="array" ref="O161">N161*(1+INDEX(BPCiObIC!$B$2:$AG$43,MATCH($A161,BPCiObIC!$A$2:$A$43,0),MATCH(O$4,BPCiObIC!$B$1:$AG$1,0)))</f>
        <v>7420759944063.2002</v>
      </c>
      <c r="P161" s="20">
        <f t="array" ref="P161">O161*(1+INDEX(BPCiObIC!$B$2:$AG$43,MATCH($A161,BPCiObIC!$A$2:$A$43,0),MATCH(P$4,BPCiObIC!$B$1:$AG$1,0)))</f>
        <v>7643835853406.7686</v>
      </c>
      <c r="Q161" s="20">
        <f t="array" ref="Q161">P161*(1+INDEX(BPCiObIC!$B$2:$AG$43,MATCH($A161,BPCiObIC!$A$2:$A$43,0),MATCH(Q$4,BPCiObIC!$B$1:$AG$1,0)))</f>
        <v>7866911762750.3984</v>
      </c>
      <c r="R161" s="20">
        <f t="array" ref="R161">Q161*(1+INDEX(BPCiObIC!$B$2:$AG$43,MATCH($A161,BPCiObIC!$A$2:$A$43,0),MATCH(R$4,BPCiObIC!$B$1:$AG$1,0)))</f>
        <v>8089987672093.9678</v>
      </c>
      <c r="S161" s="20">
        <f t="array" ref="S161">R161*(1+INDEX(BPCiObIC!$B$2:$AG$43,MATCH($A161,BPCiObIC!$A$2:$A$43,0),MATCH(S$4,BPCiObIC!$B$1:$AG$1,0)))</f>
        <v>8313063581437.5967</v>
      </c>
      <c r="T161" s="20">
        <f t="array" ref="T161">S161*(1+INDEX(BPCiObIC!$B$2:$AG$43,MATCH($A161,BPCiObIC!$A$2:$A$43,0),MATCH(T$4,BPCiObIC!$B$1:$AG$1,0)))</f>
        <v>8536139490781.165</v>
      </c>
      <c r="U161" s="20">
        <f t="array" ref="U161">T161*(1+INDEX(BPCiObIC!$B$2:$AG$43,MATCH($A161,BPCiObIC!$A$2:$A$43,0),MATCH(U$4,BPCiObIC!$B$1:$AG$1,0)))</f>
        <v>8759215400124.7949</v>
      </c>
      <c r="V161" s="20">
        <f t="array" ref="V161">U161*(1+INDEX(BPCiObIC!$B$2:$AG$43,MATCH($A161,BPCiObIC!$A$2:$A$43,0),MATCH(V$4,BPCiObIC!$B$1:$AG$1,0)))</f>
        <v>8982291309468.3633</v>
      </c>
      <c r="W161" s="20">
        <f t="array" ref="W161">V161*(1+INDEX(BPCiObIC!$B$2:$AG$43,MATCH($A161,BPCiObIC!$A$2:$A$43,0),MATCH(W$4,BPCiObIC!$B$1:$AG$1,0)))</f>
        <v>9205367218811.9941</v>
      </c>
      <c r="X161" s="20">
        <f t="array" ref="X161">W161*(1+INDEX(BPCiObIC!$B$2:$AG$43,MATCH($A161,BPCiObIC!$A$2:$A$43,0),MATCH(X$4,BPCiObIC!$B$1:$AG$1,0)))</f>
        <v>9428443128155.5625</v>
      </c>
      <c r="Y161" s="20">
        <f t="array" ref="Y161">X161*(1+INDEX(BPCiObIC!$B$2:$AG$43,MATCH($A161,BPCiObIC!$A$2:$A$43,0),MATCH(Y$4,BPCiObIC!$B$1:$AG$1,0)))</f>
        <v>9651519037499.1914</v>
      </c>
      <c r="Z161" s="20">
        <f t="array" ref="Z161">Y161*(1+INDEX(BPCiObIC!$B$2:$AG$43,MATCH($A161,BPCiObIC!$A$2:$A$43,0),MATCH(Z$4,BPCiObIC!$B$1:$AG$1,0)))</f>
        <v>9874594946842.7598</v>
      </c>
      <c r="AA161" s="20">
        <f t="array" ref="AA161">Z161*(1+INDEX(BPCiObIC!$B$2:$AG$43,MATCH($A161,BPCiObIC!$A$2:$A$43,0),MATCH(AA$4,BPCiObIC!$B$1:$AG$1,0)))</f>
        <v>10097670856186.389</v>
      </c>
      <c r="AB161" s="20">
        <f t="array" ref="AB161">AA161*(1+INDEX(BPCiObIC!$B$2:$AG$43,MATCH($A161,BPCiObIC!$A$2:$A$43,0),MATCH(AB$4,BPCiObIC!$B$1:$AG$1,0)))</f>
        <v>10320746765529.957</v>
      </c>
      <c r="AC161" s="20">
        <f t="array" ref="AC161">AB161*(1+INDEX(BPCiObIC!$B$2:$AG$43,MATCH($A161,BPCiObIC!$A$2:$A$43,0),MATCH(AC$4,BPCiObIC!$B$1:$AG$1,0)))</f>
        <v>10543822674873.586</v>
      </c>
      <c r="AD161" s="20">
        <f t="array" ref="AD161">AC161*(1+INDEX(BPCiObIC!$B$2:$AG$43,MATCH($A161,BPCiObIC!$A$2:$A$43,0),MATCH(AD$4,BPCiObIC!$B$1:$AG$1,0)))</f>
        <v>10766898584217.154</v>
      </c>
      <c r="AE161" s="20">
        <f t="array" ref="AE161">AD161*(1+INDEX(BPCiObIC!$B$2:$AG$43,MATCH($A161,BPCiObIC!$A$2:$A$43,0),MATCH(AE$4,BPCiObIC!$B$1:$AG$1,0)))</f>
        <v>10989974493560.783</v>
      </c>
      <c r="AF161" s="20">
        <f t="array" ref="AF161">AE161*(1+INDEX(BPCiObIC!$B$2:$AG$43,MATCH($A161,BPCiObIC!$A$2:$A$43,0),MATCH(AF$4,BPCiObIC!$B$1:$AG$1,0)))</f>
        <v>11213050402904.352</v>
      </c>
      <c r="AG161" s="20">
        <f t="array" ref="AG161">AF161*(1+INDEX(BPCiObIC!$B$2:$AG$43,MATCH($A161,BPCiObIC!$A$2:$A$43,0),MATCH(AG$4,BPCiObIC!$B$1:$AG$1,0)))</f>
        <v>11436126312247.92</v>
      </c>
      <c r="AH161" s="20">
        <f t="array" ref="AH161">AG161*(1+INDEX(BPCiObIC!$B$2:$AG$43,MATCH($A161,BPCiObIC!$A$2:$A$43,0),MATCH(AH$4,BPCiObIC!$B$1:$AG$1,0)))</f>
        <v>11659202221591.549</v>
      </c>
    </row>
    <row r="162" spans="1:34" ht="15.75" customHeight="1" x14ac:dyDescent="0.35">
      <c r="A162" s="3" t="s">
        <v>103</v>
      </c>
      <c r="B162" s="3" t="s">
        <v>27</v>
      </c>
      <c r="C162" s="3" t="s">
        <v>47</v>
      </c>
      <c r="D162" s="33">
        <f>SUM('Bureau of Stat KBLI'!X11:X12)*$E$1</f>
        <v>30115386337.990799</v>
      </c>
      <c r="E162" s="20">
        <f t="array" ref="E162">D162*(1+INDEX(BPCiObIC!$B$2:$AG$43,MATCH($A162,BPCiObIC!$A$2:$A$43,0),MATCH(E$4,BPCiObIC!$B$1:$AG$1,0)))</f>
        <v>31483014790.170212</v>
      </c>
      <c r="F162" s="20">
        <f t="array" ref="F162">E162*(1+INDEX(BPCiObIC!$B$2:$AG$43,MATCH($A162,BPCiObIC!$A$2:$A$43,0),MATCH(F$4,BPCiObIC!$B$1:$AG$1,0)))</f>
        <v>32850643242.350079</v>
      </c>
      <c r="G162" s="20">
        <f t="array" ref="G162">F162*(1+INDEX(BPCiObIC!$B$2:$AG$43,MATCH($A162,BPCiObIC!$A$2:$A$43,0),MATCH(G$4,BPCiObIC!$B$1:$AG$1,0)))</f>
        <v>34218271694.529491</v>
      </c>
      <c r="H162" s="20">
        <f t="array" ref="H162">G162*(1+INDEX(BPCiObIC!$B$2:$AG$43,MATCH($A162,BPCiObIC!$A$2:$A$43,0),MATCH(H$4,BPCiObIC!$B$1:$AG$1,0)))</f>
        <v>35585900146.708908</v>
      </c>
      <c r="I162" s="20">
        <f t="array" ref="I162">H162*(1+INDEX(BPCiObIC!$B$2:$AG$43,MATCH($A162,BPCiObIC!$A$2:$A$43,0),MATCH(I$4,BPCiObIC!$B$1:$AG$1,0)))</f>
        <v>36953528598.888771</v>
      </c>
      <c r="J162" s="20">
        <f t="array" ref="J162">I162*(1+INDEX(BPCiObIC!$B$2:$AG$43,MATCH($A162,BPCiObIC!$A$2:$A$43,0),MATCH(J$4,BPCiObIC!$B$1:$AG$1,0)))</f>
        <v>38321157051.068184</v>
      </c>
      <c r="K162" s="20">
        <f t="array" ref="K162">J162*(1+INDEX(BPCiObIC!$B$2:$AG$43,MATCH($A162,BPCiObIC!$A$2:$A$43,0),MATCH(K$4,BPCiObIC!$B$1:$AG$1,0)))</f>
        <v>39688785503.247597</v>
      </c>
      <c r="L162" s="20">
        <f t="array" ref="L162">K162*(1+INDEX(BPCiObIC!$B$2:$AG$43,MATCH($A162,BPCiObIC!$A$2:$A$43,0),MATCH(L$4,BPCiObIC!$B$1:$AG$1,0)))</f>
        <v>41056413955.427002</v>
      </c>
      <c r="M162" s="20">
        <f t="array" ref="M162">L162*(1+INDEX(BPCiObIC!$B$2:$AG$43,MATCH($A162,BPCiObIC!$A$2:$A$43,0),MATCH(M$4,BPCiObIC!$B$1:$AG$1,0)))</f>
        <v>42424042407.606865</v>
      </c>
      <c r="N162" s="20">
        <f t="array" ref="N162">M162*(1+INDEX(BPCiObIC!$B$2:$AG$43,MATCH($A162,BPCiObIC!$A$2:$A$43,0),MATCH(N$4,BPCiObIC!$B$1:$AG$1,0)))</f>
        <v>43791670859.786278</v>
      </c>
      <c r="O162" s="20">
        <f t="array" ref="O162">N162*(1+INDEX(BPCiObIC!$B$2:$AG$43,MATCH($A162,BPCiObIC!$A$2:$A$43,0),MATCH(O$4,BPCiObIC!$B$1:$AG$1,0)))</f>
        <v>45159299311.965691</v>
      </c>
      <c r="P162" s="20">
        <f t="array" ref="P162">O162*(1+INDEX(BPCiObIC!$B$2:$AG$43,MATCH($A162,BPCiObIC!$A$2:$A$43,0),MATCH(P$4,BPCiObIC!$B$1:$AG$1,0)))</f>
        <v>46526927764.145554</v>
      </c>
      <c r="Q162" s="20">
        <f t="array" ref="Q162">P162*(1+INDEX(BPCiObIC!$B$2:$AG$43,MATCH($A162,BPCiObIC!$A$2:$A$43,0),MATCH(Q$4,BPCiObIC!$B$1:$AG$1,0)))</f>
        <v>47894556216.324966</v>
      </c>
      <c r="R162" s="20">
        <f t="array" ref="R162">Q162*(1+INDEX(BPCiObIC!$B$2:$AG$43,MATCH($A162,BPCiObIC!$A$2:$A$43,0),MATCH(R$4,BPCiObIC!$B$1:$AG$1,0)))</f>
        <v>49262184668.504379</v>
      </c>
      <c r="S162" s="20">
        <f t="array" ref="S162">R162*(1+INDEX(BPCiObIC!$B$2:$AG$43,MATCH($A162,BPCiObIC!$A$2:$A$43,0),MATCH(S$4,BPCiObIC!$B$1:$AG$1,0)))</f>
        <v>50629813120.68425</v>
      </c>
      <c r="T162" s="20">
        <f t="array" ref="T162">S162*(1+INDEX(BPCiObIC!$B$2:$AG$43,MATCH($A162,BPCiObIC!$A$2:$A$43,0),MATCH(T$4,BPCiObIC!$B$1:$AG$1,0)))</f>
        <v>51997441572.863663</v>
      </c>
      <c r="U162" s="20">
        <f t="array" ref="U162">T162*(1+INDEX(BPCiObIC!$B$2:$AG$43,MATCH($A162,BPCiObIC!$A$2:$A$43,0),MATCH(U$4,BPCiObIC!$B$1:$AG$1,0)))</f>
        <v>53365070025.043068</v>
      </c>
      <c r="V162" s="20">
        <f t="array" ref="V162">U162*(1+INDEX(BPCiObIC!$B$2:$AG$43,MATCH($A162,BPCiObIC!$A$2:$A$43,0),MATCH(V$4,BPCiObIC!$B$1:$AG$1,0)))</f>
        <v>54732698477.222931</v>
      </c>
      <c r="W162" s="20">
        <f t="array" ref="W162">V162*(1+INDEX(BPCiObIC!$B$2:$AG$43,MATCH($A162,BPCiObIC!$A$2:$A$43,0),MATCH(W$4,BPCiObIC!$B$1:$AG$1,0)))</f>
        <v>56100326929.402336</v>
      </c>
      <c r="X162" s="20">
        <f t="array" ref="X162">W162*(1+INDEX(BPCiObIC!$B$2:$AG$43,MATCH($A162,BPCiObIC!$A$2:$A$43,0),MATCH(X$4,BPCiObIC!$B$1:$AG$1,0)))</f>
        <v>57467955381.581749</v>
      </c>
      <c r="Y162" s="20">
        <f t="array" ref="Y162">X162*(1+INDEX(BPCiObIC!$B$2:$AG$43,MATCH($A162,BPCiObIC!$A$2:$A$43,0),MATCH(Y$4,BPCiObIC!$B$1:$AG$1,0)))</f>
        <v>58835583833.761612</v>
      </c>
      <c r="Z162" s="20">
        <f t="array" ref="Z162">Y162*(1+INDEX(BPCiObIC!$B$2:$AG$43,MATCH($A162,BPCiObIC!$A$2:$A$43,0),MATCH(Z$4,BPCiObIC!$B$1:$AG$1,0)))</f>
        <v>60203212285.941025</v>
      </c>
      <c r="AA162" s="20">
        <f t="array" ref="AA162">Z162*(1+INDEX(BPCiObIC!$B$2:$AG$43,MATCH($A162,BPCiObIC!$A$2:$A$43,0),MATCH(AA$4,BPCiObIC!$B$1:$AG$1,0)))</f>
        <v>61570840738.12043</v>
      </c>
      <c r="AB162" s="20">
        <f t="array" ref="AB162">AA162*(1+INDEX(BPCiObIC!$B$2:$AG$43,MATCH($A162,BPCiObIC!$A$2:$A$43,0),MATCH(AB$4,BPCiObIC!$B$1:$AG$1,0)))</f>
        <v>62938469190.300301</v>
      </c>
      <c r="AC162" s="20">
        <f t="array" ref="AC162">AB162*(1+INDEX(BPCiObIC!$B$2:$AG$43,MATCH($A162,BPCiObIC!$A$2:$A$43,0),MATCH(AC$4,BPCiObIC!$B$1:$AG$1,0)))</f>
        <v>64306097642.479706</v>
      </c>
      <c r="AD162" s="20">
        <f t="array" ref="AD162">AC162*(1+INDEX(BPCiObIC!$B$2:$AG$43,MATCH($A162,BPCiObIC!$A$2:$A$43,0),MATCH(AD$4,BPCiObIC!$B$1:$AG$1,0)))</f>
        <v>65673726094.659119</v>
      </c>
      <c r="AE162" s="20">
        <f t="array" ref="AE162">AD162*(1+INDEX(BPCiObIC!$B$2:$AG$43,MATCH($A162,BPCiObIC!$A$2:$A$43,0),MATCH(AE$4,BPCiObIC!$B$1:$AG$1,0)))</f>
        <v>67041354546.838982</v>
      </c>
      <c r="AF162" s="20">
        <f t="array" ref="AF162">AE162*(1+INDEX(BPCiObIC!$B$2:$AG$43,MATCH($A162,BPCiObIC!$A$2:$A$43,0),MATCH(AF$4,BPCiObIC!$B$1:$AG$1,0)))</f>
        <v>68408982999.018402</v>
      </c>
      <c r="AG162" s="20">
        <f t="array" ref="AG162">AF162*(1+INDEX(BPCiObIC!$B$2:$AG$43,MATCH($A162,BPCiObIC!$A$2:$A$43,0),MATCH(AG$4,BPCiObIC!$B$1:$AG$1,0)))</f>
        <v>69776611451.197815</v>
      </c>
      <c r="AH162" s="20">
        <f t="array" ref="AH162">AG162*(1+INDEX(BPCiObIC!$B$2:$AG$43,MATCH($A162,BPCiObIC!$A$2:$A$43,0),MATCH(AH$4,BPCiObIC!$B$1:$AG$1,0)))</f>
        <v>71144239903.377686</v>
      </c>
    </row>
    <row r="163" spans="1:34" ht="15.75" customHeight="1" x14ac:dyDescent="0.35">
      <c r="A163" s="3" t="s">
        <v>104</v>
      </c>
      <c r="B163" s="3" t="s">
        <v>27</v>
      </c>
      <c r="C163" s="3" t="s">
        <v>50</v>
      </c>
      <c r="D163" s="33">
        <f>'Bureau of Stat KBLI'!X13*$E$1</f>
        <v>3583234754.1689997</v>
      </c>
      <c r="E163" s="20">
        <f t="array" ref="E163">D163*(1+INDEX(BPCiObIC!$B$2:$AG$43,MATCH($A163,BPCiObIC!$A$2:$A$43,0),MATCH(E$4,BPCiObIC!$B$1:$AG$1,0)))</f>
        <v>3744655021.6846266</v>
      </c>
      <c r="F163" s="20">
        <f t="array" ref="F163">E163*(1+INDEX(BPCiObIC!$B$2:$AG$43,MATCH($A163,BPCiObIC!$A$2:$A$43,0),MATCH(F$4,BPCiObIC!$B$1:$AG$1,0)))</f>
        <v>3906075289.2003164</v>
      </c>
      <c r="G163" s="20">
        <f t="array" ref="G163">F163*(1+INDEX(BPCiObIC!$B$2:$AG$43,MATCH($A163,BPCiObIC!$A$2:$A$43,0),MATCH(G$4,BPCiObIC!$B$1:$AG$1,0)))</f>
        <v>4067495556.7159433</v>
      </c>
      <c r="H163" s="20">
        <f t="array" ref="H163">G163*(1+INDEX(BPCiObIC!$B$2:$AG$43,MATCH($A163,BPCiObIC!$A$2:$A$43,0),MATCH(H$4,BPCiObIC!$B$1:$AG$1,0)))</f>
        <v>4228915824.2316332</v>
      </c>
      <c r="I163" s="20">
        <f t="array" ref="I163">H163*(1+INDEX(BPCiObIC!$B$2:$AG$43,MATCH($A163,BPCiObIC!$A$2:$A$43,0),MATCH(I$4,BPCiObIC!$B$1:$AG$1,0)))</f>
        <v>4390336091.747323</v>
      </c>
      <c r="J163" s="20">
        <f t="array" ref="J163">I163*(1+INDEX(BPCiObIC!$B$2:$AG$43,MATCH($A163,BPCiObIC!$A$2:$A$43,0),MATCH(J$4,BPCiObIC!$B$1:$AG$1,0)))</f>
        <v>4551756359.2629499</v>
      </c>
      <c r="K163" s="20">
        <f t="array" ref="K163">J163*(1+INDEX(BPCiObIC!$B$2:$AG$43,MATCH($A163,BPCiObIC!$A$2:$A$43,0),MATCH(K$4,BPCiObIC!$B$1:$AG$1,0)))</f>
        <v>4713176626.7786398</v>
      </c>
      <c r="L163" s="20">
        <f t="array" ref="L163">K163*(1+INDEX(BPCiObIC!$B$2:$AG$43,MATCH($A163,BPCiObIC!$A$2:$A$43,0),MATCH(L$4,BPCiObIC!$B$1:$AG$1,0)))</f>
        <v>4874596894.2942667</v>
      </c>
      <c r="M163" s="20">
        <f t="array" ref="M163">L163*(1+INDEX(BPCiObIC!$B$2:$AG$43,MATCH($A163,BPCiObIC!$A$2:$A$43,0),MATCH(M$4,BPCiObIC!$B$1:$AG$1,0)))</f>
        <v>5036017161.8099566</v>
      </c>
      <c r="N163" s="20">
        <f t="array" ref="N163">M163*(1+INDEX(BPCiObIC!$B$2:$AG$43,MATCH($A163,BPCiObIC!$A$2:$A$43,0),MATCH(N$4,BPCiObIC!$B$1:$AG$1,0)))</f>
        <v>5197437429.3255835</v>
      </c>
      <c r="O163" s="20">
        <f t="array" ref="O163">N163*(1+INDEX(BPCiObIC!$B$2:$AG$43,MATCH($A163,BPCiObIC!$A$2:$A$43,0),MATCH(O$4,BPCiObIC!$B$1:$AG$1,0)))</f>
        <v>5358857696.8412733</v>
      </c>
      <c r="P163" s="20">
        <f t="array" ref="P163">O163*(1+INDEX(BPCiObIC!$B$2:$AG$43,MATCH($A163,BPCiObIC!$A$2:$A$43,0),MATCH(P$4,BPCiObIC!$B$1:$AG$1,0)))</f>
        <v>5520277964.3569002</v>
      </c>
      <c r="Q163" s="20">
        <f t="array" ref="Q163">P163*(1+INDEX(BPCiObIC!$B$2:$AG$43,MATCH($A163,BPCiObIC!$A$2:$A$43,0),MATCH(Q$4,BPCiObIC!$B$1:$AG$1,0)))</f>
        <v>5681698231.8725901</v>
      </c>
      <c r="R163" s="20">
        <f t="array" ref="R163">Q163*(1+INDEX(BPCiObIC!$B$2:$AG$43,MATCH($A163,BPCiObIC!$A$2:$A$43,0),MATCH(R$4,BPCiObIC!$B$1:$AG$1,0)))</f>
        <v>5843118499.388217</v>
      </c>
      <c r="S163" s="20">
        <f t="array" ref="S163">R163*(1+INDEX(BPCiObIC!$B$2:$AG$43,MATCH($A163,BPCiObIC!$A$2:$A$43,0),MATCH(S$4,BPCiObIC!$B$1:$AG$1,0)))</f>
        <v>6004538766.9039068</v>
      </c>
      <c r="T163" s="20">
        <f t="array" ref="T163">S163*(1+INDEX(BPCiObIC!$B$2:$AG$43,MATCH($A163,BPCiObIC!$A$2:$A$43,0),MATCH(T$4,BPCiObIC!$B$1:$AG$1,0)))</f>
        <v>6165959034.4195337</v>
      </c>
      <c r="U163" s="20">
        <f t="array" ref="U163">T163*(1+INDEX(BPCiObIC!$B$2:$AG$43,MATCH($A163,BPCiObIC!$A$2:$A$43,0),MATCH(U$4,BPCiObIC!$B$1:$AG$1,0)))</f>
        <v>6327379301.9352236</v>
      </c>
      <c r="V163" s="20">
        <f t="array" ref="V163">U163*(1+INDEX(BPCiObIC!$B$2:$AG$43,MATCH($A163,BPCiObIC!$A$2:$A$43,0),MATCH(V$4,BPCiObIC!$B$1:$AG$1,0)))</f>
        <v>6488799569.4509125</v>
      </c>
      <c r="W163" s="20">
        <f t="array" ref="W163">V163*(1+INDEX(BPCiObIC!$B$2:$AG$43,MATCH($A163,BPCiObIC!$A$2:$A$43,0),MATCH(W$4,BPCiObIC!$B$1:$AG$1,0)))</f>
        <v>6650219836.9665394</v>
      </c>
      <c r="X163" s="20">
        <f t="array" ref="X163">W163*(1+INDEX(BPCiObIC!$B$2:$AG$43,MATCH($A163,BPCiObIC!$A$2:$A$43,0),MATCH(X$4,BPCiObIC!$B$1:$AG$1,0)))</f>
        <v>6811640104.4822292</v>
      </c>
      <c r="Y163" s="20">
        <f t="array" ref="Y163">X163*(1+INDEX(BPCiObIC!$B$2:$AG$43,MATCH($A163,BPCiObIC!$A$2:$A$43,0),MATCH(Y$4,BPCiObIC!$B$1:$AG$1,0)))</f>
        <v>6973060371.9978571</v>
      </c>
      <c r="Z163" s="20">
        <f t="array" ref="Z163">Y163*(1+INDEX(BPCiObIC!$B$2:$AG$43,MATCH($A163,BPCiObIC!$A$2:$A$43,0),MATCH(Z$4,BPCiObIC!$B$1:$AG$1,0)))</f>
        <v>7134480639.5135469</v>
      </c>
      <c r="AA163" s="20">
        <f t="array" ref="AA163">Z163*(1+INDEX(BPCiObIC!$B$2:$AG$43,MATCH($A163,BPCiObIC!$A$2:$A$43,0),MATCH(AA$4,BPCiObIC!$B$1:$AG$1,0)))</f>
        <v>7295900907.0291739</v>
      </c>
      <c r="AB163" s="20">
        <f t="array" ref="AB163">AA163*(1+INDEX(BPCiObIC!$B$2:$AG$43,MATCH($A163,BPCiObIC!$A$2:$A$43,0),MATCH(AB$4,BPCiObIC!$B$1:$AG$1,0)))</f>
        <v>7457321174.5448627</v>
      </c>
      <c r="AC163" s="20">
        <f t="array" ref="AC163">AB163*(1+INDEX(BPCiObIC!$B$2:$AG$43,MATCH($A163,BPCiObIC!$A$2:$A$43,0),MATCH(AC$4,BPCiObIC!$B$1:$AG$1,0)))</f>
        <v>7618741442.0604897</v>
      </c>
      <c r="AD163" s="20">
        <f t="array" ref="AD163">AC163*(1+INDEX(BPCiObIC!$B$2:$AG$43,MATCH($A163,BPCiObIC!$A$2:$A$43,0),MATCH(AD$4,BPCiObIC!$B$1:$AG$1,0)))</f>
        <v>7780161709.5761795</v>
      </c>
      <c r="AE163" s="20">
        <f t="array" ref="AE163">AD163*(1+INDEX(BPCiObIC!$B$2:$AG$43,MATCH($A163,BPCiObIC!$A$2:$A$43,0),MATCH(AE$4,BPCiObIC!$B$1:$AG$1,0)))</f>
        <v>7941581977.0918074</v>
      </c>
      <c r="AF163" s="20">
        <f t="array" ref="AF163">AE163*(1+INDEX(BPCiObIC!$B$2:$AG$43,MATCH($A163,BPCiObIC!$A$2:$A$43,0),MATCH(AF$4,BPCiObIC!$B$1:$AG$1,0)))</f>
        <v>8103002244.6074963</v>
      </c>
      <c r="AG163" s="20">
        <f t="array" ref="AG163">AF163*(1+INDEX(BPCiObIC!$B$2:$AG$43,MATCH($A163,BPCiObIC!$A$2:$A$43,0),MATCH(AG$4,BPCiObIC!$B$1:$AG$1,0)))</f>
        <v>8264422512.1231861</v>
      </c>
      <c r="AH163" s="20">
        <f t="array" ref="AH163">AG163*(1+INDEX(BPCiObIC!$B$2:$AG$43,MATCH($A163,BPCiObIC!$A$2:$A$43,0),MATCH(AH$4,BPCiObIC!$B$1:$AG$1,0)))</f>
        <v>8425842779.638813</v>
      </c>
    </row>
    <row r="164" spans="1:34" ht="15.75" customHeight="1" x14ac:dyDescent="0.35">
      <c r="A164" s="3" t="s">
        <v>105</v>
      </c>
      <c r="B164" s="3" t="s">
        <v>27</v>
      </c>
      <c r="C164" s="3" t="s">
        <v>106</v>
      </c>
      <c r="D164" s="33">
        <f>SUM('Bureau of Stat KBLI'!X14:X15)*$E$1</f>
        <v>96233025409.781403</v>
      </c>
      <c r="E164" s="20">
        <f t="array" ref="E164">D164*(1+INDEX(BPCiObIC!$B$2:$AG$43,MATCH($A164,BPCiObIC!$A$2:$A$43,0),MATCH(E$4,BPCiObIC!$B$1:$AG$1,0)))</f>
        <v>100555069567.38977</v>
      </c>
      <c r="F164" s="20">
        <f t="array" ref="F164">E164*(1+INDEX(BPCiObIC!$B$2:$AG$43,MATCH($A164,BPCiObIC!$A$2:$A$43,0),MATCH(F$4,BPCiObIC!$B$1:$AG$1,0)))</f>
        <v>104877113725.00002</v>
      </c>
      <c r="G164" s="20">
        <f t="array" ref="G164">F164*(1+INDEX(BPCiObIC!$B$2:$AG$43,MATCH($A164,BPCiObIC!$A$2:$A$43,0),MATCH(G$4,BPCiObIC!$B$1:$AG$1,0)))</f>
        <v>109199157882.61026</v>
      </c>
      <c r="H164" s="20">
        <f t="array" ref="H164">G164*(1+INDEX(BPCiObIC!$B$2:$AG$43,MATCH($A164,BPCiObIC!$A$2:$A$43,0),MATCH(H$4,BPCiObIC!$B$1:$AG$1,0)))</f>
        <v>113521202040.21863</v>
      </c>
      <c r="I164" s="20">
        <f t="array" ref="I164">H164*(1+INDEX(BPCiObIC!$B$2:$AG$43,MATCH($A164,BPCiObIC!$A$2:$A$43,0),MATCH(I$4,BPCiObIC!$B$1:$AG$1,0)))</f>
        <v>117843246197.82886</v>
      </c>
      <c r="J164" s="20">
        <f t="array" ref="J164">I164*(1+INDEX(BPCiObIC!$B$2:$AG$43,MATCH($A164,BPCiObIC!$A$2:$A$43,0),MATCH(J$4,BPCiObIC!$B$1:$AG$1,0)))</f>
        <v>122165290355.43909</v>
      </c>
      <c r="K164" s="20">
        <f t="array" ref="K164">J164*(1+INDEX(BPCiObIC!$B$2:$AG$43,MATCH($A164,BPCiObIC!$A$2:$A$43,0),MATCH(K$4,BPCiObIC!$B$1:$AG$1,0)))</f>
        <v>126487334513.04744</v>
      </c>
      <c r="L164" s="20">
        <f t="array" ref="L164">K164*(1+INDEX(BPCiObIC!$B$2:$AG$43,MATCH($A164,BPCiObIC!$A$2:$A$43,0),MATCH(L$4,BPCiObIC!$B$1:$AG$1,0)))</f>
        <v>130809378670.65768</v>
      </c>
      <c r="M164" s="20">
        <f t="array" ref="M164">L164*(1+INDEX(BPCiObIC!$B$2:$AG$43,MATCH($A164,BPCiObIC!$A$2:$A$43,0),MATCH(M$4,BPCiObIC!$B$1:$AG$1,0)))</f>
        <v>135131422828.26791</v>
      </c>
      <c r="N164" s="20">
        <f t="array" ref="N164">M164*(1+INDEX(BPCiObIC!$B$2:$AG$43,MATCH($A164,BPCiObIC!$A$2:$A$43,0),MATCH(N$4,BPCiObIC!$B$1:$AG$1,0)))</f>
        <v>139453466985.87628</v>
      </c>
      <c r="O164" s="20">
        <f t="array" ref="O164">N164*(1+INDEX(BPCiObIC!$B$2:$AG$43,MATCH($A164,BPCiObIC!$A$2:$A$43,0),MATCH(O$4,BPCiObIC!$B$1:$AG$1,0)))</f>
        <v>143775511143.48651</v>
      </c>
      <c r="P164" s="20">
        <f t="array" ref="P164">O164*(1+INDEX(BPCiObIC!$B$2:$AG$43,MATCH($A164,BPCiObIC!$A$2:$A$43,0),MATCH(P$4,BPCiObIC!$B$1:$AG$1,0)))</f>
        <v>148097555301.09488</v>
      </c>
      <c r="Q164" s="20">
        <f t="array" ref="Q164">P164*(1+INDEX(BPCiObIC!$B$2:$AG$43,MATCH($A164,BPCiObIC!$A$2:$A$43,0),MATCH(Q$4,BPCiObIC!$B$1:$AG$1,0)))</f>
        <v>152419599458.70511</v>
      </c>
      <c r="R164" s="20">
        <f t="array" ref="R164">Q164*(1+INDEX(BPCiObIC!$B$2:$AG$43,MATCH($A164,BPCiObIC!$A$2:$A$43,0),MATCH(R$4,BPCiObIC!$B$1:$AG$1,0)))</f>
        <v>156741643616.31534</v>
      </c>
      <c r="S164" s="20">
        <f t="array" ref="S164">R164*(1+INDEX(BPCiObIC!$B$2:$AG$43,MATCH($A164,BPCiObIC!$A$2:$A$43,0),MATCH(S$4,BPCiObIC!$B$1:$AG$1,0)))</f>
        <v>161063687773.92368</v>
      </c>
      <c r="T164" s="20">
        <f t="array" ref="T164">S164*(1+INDEX(BPCiObIC!$B$2:$AG$43,MATCH($A164,BPCiObIC!$A$2:$A$43,0),MATCH(T$4,BPCiObIC!$B$1:$AG$1,0)))</f>
        <v>165385731931.53391</v>
      </c>
      <c r="U164" s="20">
        <f t="array" ref="U164">T164*(1+INDEX(BPCiObIC!$B$2:$AG$43,MATCH($A164,BPCiObIC!$A$2:$A$43,0),MATCH(U$4,BPCiObIC!$B$1:$AG$1,0)))</f>
        <v>169707776089.14413</v>
      </c>
      <c r="V164" s="20">
        <f t="array" ref="V164">U164*(1+INDEX(BPCiObIC!$B$2:$AG$43,MATCH($A164,BPCiObIC!$A$2:$A$43,0),MATCH(V$4,BPCiObIC!$B$1:$AG$1,0)))</f>
        <v>174029820246.75247</v>
      </c>
      <c r="W164" s="20">
        <f t="array" ref="W164">V164*(1+INDEX(BPCiObIC!$B$2:$AG$43,MATCH($A164,BPCiObIC!$A$2:$A$43,0),MATCH(W$4,BPCiObIC!$B$1:$AG$1,0)))</f>
        <v>178351864404.3627</v>
      </c>
      <c r="X164" s="20">
        <f t="array" ref="X164">W164*(1+INDEX(BPCiObIC!$B$2:$AG$43,MATCH($A164,BPCiObIC!$A$2:$A$43,0),MATCH(X$4,BPCiObIC!$B$1:$AG$1,0)))</f>
        <v>182673908561.97296</v>
      </c>
      <c r="Y164" s="20">
        <f t="array" ref="Y164">X164*(1+INDEX(BPCiObIC!$B$2:$AG$43,MATCH($A164,BPCiObIC!$A$2:$A$43,0),MATCH(Y$4,BPCiObIC!$B$1:$AG$1,0)))</f>
        <v>186995952719.5813</v>
      </c>
      <c r="Z164" s="20">
        <f t="array" ref="Z164">Y164*(1+INDEX(BPCiObIC!$B$2:$AG$43,MATCH($A164,BPCiObIC!$A$2:$A$43,0),MATCH(Z$4,BPCiObIC!$B$1:$AG$1,0)))</f>
        <v>191317996877.19156</v>
      </c>
      <c r="AA164" s="20">
        <f t="array" ref="AA164">Z164*(1+INDEX(BPCiObIC!$B$2:$AG$43,MATCH($A164,BPCiObIC!$A$2:$A$43,0),MATCH(AA$4,BPCiObIC!$B$1:$AG$1,0)))</f>
        <v>195640041034.80179</v>
      </c>
      <c r="AB164" s="20">
        <f t="array" ref="AB164">AA164*(1+INDEX(BPCiObIC!$B$2:$AG$43,MATCH($A164,BPCiObIC!$A$2:$A$43,0),MATCH(AB$4,BPCiObIC!$B$1:$AG$1,0)))</f>
        <v>199962085192.41016</v>
      </c>
      <c r="AC164" s="20">
        <f t="array" ref="AC164">AB164*(1+INDEX(BPCiObIC!$B$2:$AG$43,MATCH($A164,BPCiObIC!$A$2:$A$43,0),MATCH(AC$4,BPCiObIC!$B$1:$AG$1,0)))</f>
        <v>204284129350.02039</v>
      </c>
      <c r="AD164" s="20">
        <f t="array" ref="AD164">AC164*(1+INDEX(BPCiObIC!$B$2:$AG$43,MATCH($A164,BPCiObIC!$A$2:$A$43,0),MATCH(AD$4,BPCiObIC!$B$1:$AG$1,0)))</f>
        <v>208606173507.63065</v>
      </c>
      <c r="AE164" s="20">
        <f t="array" ref="AE164">AD164*(1+INDEX(BPCiObIC!$B$2:$AG$43,MATCH($A164,BPCiObIC!$A$2:$A$43,0),MATCH(AE$4,BPCiObIC!$B$1:$AG$1,0)))</f>
        <v>212928217665.23901</v>
      </c>
      <c r="AF164" s="20">
        <f t="array" ref="AF164">AE164*(1+INDEX(BPCiObIC!$B$2:$AG$43,MATCH($A164,BPCiObIC!$A$2:$A$43,0),MATCH(AF$4,BPCiObIC!$B$1:$AG$1,0)))</f>
        <v>217250261822.84927</v>
      </c>
      <c r="AG164" s="20">
        <f t="array" ref="AG164">AF164*(1+INDEX(BPCiObIC!$B$2:$AG$43,MATCH($A164,BPCiObIC!$A$2:$A$43,0),MATCH(AG$4,BPCiObIC!$B$1:$AG$1,0)))</f>
        <v>221572305980.45953</v>
      </c>
      <c r="AH164" s="20">
        <f t="array" ref="AH164">AG164*(1+INDEX(BPCiObIC!$B$2:$AG$43,MATCH($A164,BPCiObIC!$A$2:$A$43,0),MATCH(AH$4,BPCiObIC!$B$1:$AG$1,0)))</f>
        <v>225894350138.06787</v>
      </c>
    </row>
    <row r="165" spans="1:34" ht="15.75" customHeight="1" x14ac:dyDescent="0.35">
      <c r="A165" s="3" t="s">
        <v>107</v>
      </c>
      <c r="B165" s="3" t="s">
        <v>27</v>
      </c>
      <c r="C165" s="3" t="s">
        <v>108</v>
      </c>
      <c r="D165" s="33">
        <f>'Bureau of Stat KBLI'!X16*$E$1</f>
        <v>72089235609.9552</v>
      </c>
      <c r="E165" s="20">
        <f t="array" ref="E165">D165*(1+INDEX(BPCiObIC!$B$2:$AG$43,MATCH($A165,BPCiObIC!$A$2:$A$43,0),MATCH(E$4,BPCiObIC!$B$1:$AG$1,0)))</f>
        <v>75326932240.318909</v>
      </c>
      <c r="F165" s="20">
        <f t="array" ref="F165">E165*(1+INDEX(BPCiObIC!$B$2:$AG$43,MATCH($A165,BPCiObIC!$A$2:$A$43,0),MATCH(F$4,BPCiObIC!$B$1:$AG$1,0)))</f>
        <v>78564628870.683563</v>
      </c>
      <c r="G165" s="20">
        <f t="array" ref="G165">F165*(1+INDEX(BPCiObIC!$B$2:$AG$43,MATCH($A165,BPCiObIC!$A$2:$A$43,0),MATCH(G$4,BPCiObIC!$B$1:$AG$1,0)))</f>
        <v>81802325501.047272</v>
      </c>
      <c r="H165" s="20">
        <f t="array" ref="H165">G165*(1+INDEX(BPCiObIC!$B$2:$AG$43,MATCH($A165,BPCiObIC!$A$2:$A$43,0),MATCH(H$4,BPCiObIC!$B$1:$AG$1,0)))</f>
        <v>85040022131.41098</v>
      </c>
      <c r="I165" s="20">
        <f t="array" ref="I165">H165*(1+INDEX(BPCiObIC!$B$2:$AG$43,MATCH($A165,BPCiObIC!$A$2:$A$43,0),MATCH(I$4,BPCiObIC!$B$1:$AG$1,0)))</f>
        <v>88277718761.774689</v>
      </c>
      <c r="J165" s="20">
        <f t="array" ref="J165">I165*(1+INDEX(BPCiObIC!$B$2:$AG$43,MATCH($A165,BPCiObIC!$A$2:$A$43,0),MATCH(J$4,BPCiObIC!$B$1:$AG$1,0)))</f>
        <v>91515415392.138382</v>
      </c>
      <c r="K165" s="20">
        <f t="array" ref="K165">J165*(1+INDEX(BPCiObIC!$B$2:$AG$43,MATCH($A165,BPCiObIC!$A$2:$A$43,0),MATCH(K$4,BPCiObIC!$B$1:$AG$1,0)))</f>
        <v>94753112022.503052</v>
      </c>
      <c r="L165" s="20">
        <f t="array" ref="L165">K165*(1+INDEX(BPCiObIC!$B$2:$AG$43,MATCH($A165,BPCiObIC!$A$2:$A$43,0),MATCH(L$4,BPCiObIC!$B$1:$AG$1,0)))</f>
        <v>97990808652.866745</v>
      </c>
      <c r="M165" s="20">
        <f t="array" ref="M165">L165*(1+INDEX(BPCiObIC!$B$2:$AG$43,MATCH($A165,BPCiObIC!$A$2:$A$43,0),MATCH(M$4,BPCiObIC!$B$1:$AG$1,0)))</f>
        <v>101228505283.23045</v>
      </c>
      <c r="N165" s="20">
        <f t="array" ref="N165">M165*(1+INDEX(BPCiObIC!$B$2:$AG$43,MATCH($A165,BPCiObIC!$A$2:$A$43,0),MATCH(N$4,BPCiObIC!$B$1:$AG$1,0)))</f>
        <v>104466201913.59418</v>
      </c>
      <c r="O165" s="20">
        <f t="array" ref="O165">N165*(1+INDEX(BPCiObIC!$B$2:$AG$43,MATCH($A165,BPCiObIC!$A$2:$A$43,0),MATCH(O$4,BPCiObIC!$B$1:$AG$1,0)))</f>
        <v>107703898543.95789</v>
      </c>
      <c r="P165" s="20">
        <f t="array" ref="P165">O165*(1+INDEX(BPCiObIC!$B$2:$AG$43,MATCH($A165,BPCiObIC!$A$2:$A$43,0),MATCH(P$4,BPCiObIC!$B$1:$AG$1,0)))</f>
        <v>110941595174.32256</v>
      </c>
      <c r="Q165" s="20">
        <f t="array" ref="Q165">P165*(1+INDEX(BPCiObIC!$B$2:$AG$43,MATCH($A165,BPCiObIC!$A$2:$A$43,0),MATCH(Q$4,BPCiObIC!$B$1:$AG$1,0)))</f>
        <v>114179291804.68625</v>
      </c>
      <c r="R165" s="20">
        <f t="array" ref="R165">Q165*(1+INDEX(BPCiObIC!$B$2:$AG$43,MATCH($A165,BPCiObIC!$A$2:$A$43,0),MATCH(R$4,BPCiObIC!$B$1:$AG$1,0)))</f>
        <v>117416988435.04994</v>
      </c>
      <c r="S165" s="20">
        <f t="array" ref="S165">R165*(1+INDEX(BPCiObIC!$B$2:$AG$43,MATCH($A165,BPCiObIC!$A$2:$A$43,0),MATCH(S$4,BPCiObIC!$B$1:$AG$1,0)))</f>
        <v>120654685065.41364</v>
      </c>
      <c r="T165" s="20">
        <f t="array" ref="T165">S165*(1+INDEX(BPCiObIC!$B$2:$AG$43,MATCH($A165,BPCiObIC!$A$2:$A$43,0),MATCH(T$4,BPCiObIC!$B$1:$AG$1,0)))</f>
        <v>123892381695.77736</v>
      </c>
      <c r="U165" s="20">
        <f t="array" ref="U165">T165*(1+INDEX(BPCiObIC!$B$2:$AG$43,MATCH($A165,BPCiObIC!$A$2:$A$43,0),MATCH(U$4,BPCiObIC!$B$1:$AG$1,0)))</f>
        <v>127130078326.14201</v>
      </c>
      <c r="V165" s="20">
        <f t="array" ref="V165">U165*(1+INDEX(BPCiObIC!$B$2:$AG$43,MATCH($A165,BPCiObIC!$A$2:$A$43,0),MATCH(V$4,BPCiObIC!$B$1:$AG$1,0)))</f>
        <v>130367774956.50574</v>
      </c>
      <c r="W165" s="20">
        <f t="array" ref="W165">V165*(1+INDEX(BPCiObIC!$B$2:$AG$43,MATCH($A165,BPCiObIC!$A$2:$A$43,0),MATCH(W$4,BPCiObIC!$B$1:$AG$1,0)))</f>
        <v>133605471586.86945</v>
      </c>
      <c r="X165" s="20">
        <f t="array" ref="X165">W165*(1+INDEX(BPCiObIC!$B$2:$AG$43,MATCH($A165,BPCiObIC!$A$2:$A$43,0),MATCH(X$4,BPCiObIC!$B$1:$AG$1,0)))</f>
        <v>136843168217.23317</v>
      </c>
      <c r="Y165" s="20">
        <f t="array" ref="Y165">X165*(1+INDEX(BPCiObIC!$B$2:$AG$43,MATCH($A165,BPCiObIC!$A$2:$A$43,0),MATCH(Y$4,BPCiObIC!$B$1:$AG$1,0)))</f>
        <v>140080864847.59784</v>
      </c>
      <c r="Z165" s="20">
        <f t="array" ref="Z165">Y165*(1+INDEX(BPCiObIC!$B$2:$AG$43,MATCH($A165,BPCiObIC!$A$2:$A$43,0),MATCH(Z$4,BPCiObIC!$B$1:$AG$1,0)))</f>
        <v>143318561477.96155</v>
      </c>
      <c r="AA165" s="20">
        <f t="array" ref="AA165">Z165*(1+INDEX(BPCiObIC!$B$2:$AG$43,MATCH($A165,BPCiObIC!$A$2:$A$43,0),MATCH(AA$4,BPCiObIC!$B$1:$AG$1,0)))</f>
        <v>146556258108.32526</v>
      </c>
      <c r="AB165" s="20">
        <f t="array" ref="AB165">AA165*(1+INDEX(BPCiObIC!$B$2:$AG$43,MATCH($A165,BPCiObIC!$A$2:$A$43,0),MATCH(AB$4,BPCiObIC!$B$1:$AG$1,0)))</f>
        <v>149793954738.689</v>
      </c>
      <c r="AC165" s="20">
        <f t="array" ref="AC165">AB165*(1+INDEX(BPCiObIC!$B$2:$AG$43,MATCH($A165,BPCiObIC!$A$2:$A$43,0),MATCH(AC$4,BPCiObIC!$B$1:$AG$1,0)))</f>
        <v>153031651369.0527</v>
      </c>
      <c r="AD165" s="20">
        <f t="array" ref="AD165">AC165*(1+INDEX(BPCiObIC!$B$2:$AG$43,MATCH($A165,BPCiObIC!$A$2:$A$43,0),MATCH(AD$4,BPCiObIC!$B$1:$AG$1,0)))</f>
        <v>156269347999.41736</v>
      </c>
      <c r="AE165" s="20">
        <f t="array" ref="AE165">AD165*(1+INDEX(BPCiObIC!$B$2:$AG$43,MATCH($A165,BPCiObIC!$A$2:$A$43,0),MATCH(AE$4,BPCiObIC!$B$1:$AG$1,0)))</f>
        <v>159507044629.7811</v>
      </c>
      <c r="AF165" s="20">
        <f t="array" ref="AF165">AE165*(1+INDEX(BPCiObIC!$B$2:$AG$43,MATCH($A165,BPCiObIC!$A$2:$A$43,0),MATCH(AF$4,BPCiObIC!$B$1:$AG$1,0)))</f>
        <v>162744741260.14481</v>
      </c>
      <c r="AG165" s="20">
        <f t="array" ref="AG165">AF165*(1+INDEX(BPCiObIC!$B$2:$AG$43,MATCH($A165,BPCiObIC!$A$2:$A$43,0),MATCH(AG$4,BPCiObIC!$B$1:$AG$1,0)))</f>
        <v>165982437890.50851</v>
      </c>
      <c r="AH165" s="20">
        <f t="array" ref="AH165">AG165*(1+INDEX(BPCiObIC!$B$2:$AG$43,MATCH($A165,BPCiObIC!$A$2:$A$43,0),MATCH(AH$4,BPCiObIC!$B$1:$AG$1,0)))</f>
        <v>169220134520.87222</v>
      </c>
    </row>
    <row r="166" spans="1:34" ht="15.75" customHeight="1" x14ac:dyDescent="0.35">
      <c r="A166" s="3" t="s">
        <v>109</v>
      </c>
      <c r="B166" s="3" t="s">
        <v>27</v>
      </c>
      <c r="C166" s="3" t="s">
        <v>110</v>
      </c>
      <c r="D166" s="33">
        <f>SUM(SUMIFS('BIFUBC Output_energy'!G:G,'BIFUBC Output_energy'!A:A,B166,'BIFUBC Output_energy'!B:B,C166),SUMIFS('BIFUBC Output_nonenergy'!E:E,'BIFUBC Output_nonenergy'!A:A,B166,'BIFUBC Output_nonenergy'!B:B,C166))</f>
        <v>0</v>
      </c>
      <c r="E166" s="20">
        <f t="array" ref="E166">D166*(1+INDEX(BPCiObIC!$B$2:$AG$43,MATCH($A166,BPCiObIC!$A$2:$A$43,0),MATCH(E$4,BPCiObIC!$B$1:$AG$1,0)))</f>
        <v>0</v>
      </c>
      <c r="F166" s="20">
        <f t="array" ref="F166">E166*(1+INDEX(BPCiObIC!$B$2:$AG$43,MATCH($A166,BPCiObIC!$A$2:$A$43,0),MATCH(F$4,BPCiObIC!$B$1:$AG$1,0)))</f>
        <v>0</v>
      </c>
      <c r="G166" s="20">
        <f t="array" ref="G166">F166*(1+INDEX(BPCiObIC!$B$2:$AG$43,MATCH($A166,BPCiObIC!$A$2:$A$43,0),MATCH(G$4,BPCiObIC!$B$1:$AG$1,0)))</f>
        <v>0</v>
      </c>
      <c r="H166" s="20">
        <f t="array" ref="H166">G166*(1+INDEX(BPCiObIC!$B$2:$AG$43,MATCH($A166,BPCiObIC!$A$2:$A$43,0),MATCH(H$4,BPCiObIC!$B$1:$AG$1,0)))</f>
        <v>0</v>
      </c>
      <c r="I166" s="20">
        <f t="array" ref="I166">H166*(1+INDEX(BPCiObIC!$B$2:$AG$43,MATCH($A166,BPCiObIC!$A$2:$A$43,0),MATCH(I$4,BPCiObIC!$B$1:$AG$1,0)))</f>
        <v>0</v>
      </c>
      <c r="J166" s="20">
        <f t="array" ref="J166">I166*(1+INDEX(BPCiObIC!$B$2:$AG$43,MATCH($A166,BPCiObIC!$A$2:$A$43,0),MATCH(J$4,BPCiObIC!$B$1:$AG$1,0)))</f>
        <v>0</v>
      </c>
      <c r="K166" s="20">
        <f t="array" ref="K166">J166*(1+INDEX(BPCiObIC!$B$2:$AG$43,MATCH($A166,BPCiObIC!$A$2:$A$43,0),MATCH(K$4,BPCiObIC!$B$1:$AG$1,0)))</f>
        <v>0</v>
      </c>
      <c r="L166" s="20">
        <f t="array" ref="L166">K166*(1+INDEX(BPCiObIC!$B$2:$AG$43,MATCH($A166,BPCiObIC!$A$2:$A$43,0),MATCH(L$4,BPCiObIC!$B$1:$AG$1,0)))</f>
        <v>0</v>
      </c>
      <c r="M166" s="20">
        <f t="array" ref="M166">L166*(1+INDEX(BPCiObIC!$B$2:$AG$43,MATCH($A166,BPCiObIC!$A$2:$A$43,0),MATCH(M$4,BPCiObIC!$B$1:$AG$1,0)))</f>
        <v>0</v>
      </c>
      <c r="N166" s="20">
        <f t="array" ref="N166">M166*(1+INDEX(BPCiObIC!$B$2:$AG$43,MATCH($A166,BPCiObIC!$A$2:$A$43,0),MATCH(N$4,BPCiObIC!$B$1:$AG$1,0)))</f>
        <v>0</v>
      </c>
      <c r="O166" s="20">
        <f t="array" ref="O166">N166*(1+INDEX(BPCiObIC!$B$2:$AG$43,MATCH($A166,BPCiObIC!$A$2:$A$43,0),MATCH(O$4,BPCiObIC!$B$1:$AG$1,0)))</f>
        <v>0</v>
      </c>
      <c r="P166" s="20">
        <f t="array" ref="P166">O166*(1+INDEX(BPCiObIC!$B$2:$AG$43,MATCH($A166,BPCiObIC!$A$2:$A$43,0),MATCH(P$4,BPCiObIC!$B$1:$AG$1,0)))</f>
        <v>0</v>
      </c>
      <c r="Q166" s="20">
        <f t="array" ref="Q166">P166*(1+INDEX(BPCiObIC!$B$2:$AG$43,MATCH($A166,BPCiObIC!$A$2:$A$43,0),MATCH(Q$4,BPCiObIC!$B$1:$AG$1,0)))</f>
        <v>0</v>
      </c>
      <c r="R166" s="20">
        <f t="array" ref="R166">Q166*(1+INDEX(BPCiObIC!$B$2:$AG$43,MATCH($A166,BPCiObIC!$A$2:$A$43,0),MATCH(R$4,BPCiObIC!$B$1:$AG$1,0)))</f>
        <v>0</v>
      </c>
      <c r="S166" s="20">
        <f t="array" ref="S166">R166*(1+INDEX(BPCiObIC!$B$2:$AG$43,MATCH($A166,BPCiObIC!$A$2:$A$43,0),MATCH(S$4,BPCiObIC!$B$1:$AG$1,0)))</f>
        <v>0</v>
      </c>
      <c r="T166" s="20">
        <f t="array" ref="T166">S166*(1+INDEX(BPCiObIC!$B$2:$AG$43,MATCH($A166,BPCiObIC!$A$2:$A$43,0),MATCH(T$4,BPCiObIC!$B$1:$AG$1,0)))</f>
        <v>0</v>
      </c>
      <c r="U166" s="20">
        <f t="array" ref="U166">T166*(1+INDEX(BPCiObIC!$B$2:$AG$43,MATCH($A166,BPCiObIC!$A$2:$A$43,0),MATCH(U$4,BPCiObIC!$B$1:$AG$1,0)))</f>
        <v>0</v>
      </c>
      <c r="V166" s="20">
        <f t="array" ref="V166">U166*(1+INDEX(BPCiObIC!$B$2:$AG$43,MATCH($A166,BPCiObIC!$A$2:$A$43,0),MATCH(V$4,BPCiObIC!$B$1:$AG$1,0)))</f>
        <v>0</v>
      </c>
      <c r="W166" s="20">
        <f t="array" ref="W166">V166*(1+INDEX(BPCiObIC!$B$2:$AG$43,MATCH($A166,BPCiObIC!$A$2:$A$43,0),MATCH(W$4,BPCiObIC!$B$1:$AG$1,0)))</f>
        <v>0</v>
      </c>
      <c r="X166" s="20">
        <f t="array" ref="X166">W166*(1+INDEX(BPCiObIC!$B$2:$AG$43,MATCH($A166,BPCiObIC!$A$2:$A$43,0),MATCH(X$4,BPCiObIC!$B$1:$AG$1,0)))</f>
        <v>0</v>
      </c>
      <c r="Y166" s="20">
        <f t="array" ref="Y166">X166*(1+INDEX(BPCiObIC!$B$2:$AG$43,MATCH($A166,BPCiObIC!$A$2:$A$43,0),MATCH(Y$4,BPCiObIC!$B$1:$AG$1,0)))</f>
        <v>0</v>
      </c>
      <c r="Z166" s="20">
        <f t="array" ref="Z166">Y166*(1+INDEX(BPCiObIC!$B$2:$AG$43,MATCH($A166,BPCiObIC!$A$2:$A$43,0),MATCH(Z$4,BPCiObIC!$B$1:$AG$1,0)))</f>
        <v>0</v>
      </c>
      <c r="AA166" s="20">
        <f t="array" ref="AA166">Z166*(1+INDEX(BPCiObIC!$B$2:$AG$43,MATCH($A166,BPCiObIC!$A$2:$A$43,0),MATCH(AA$4,BPCiObIC!$B$1:$AG$1,0)))</f>
        <v>0</v>
      </c>
      <c r="AB166" s="20">
        <f t="array" ref="AB166">AA166*(1+INDEX(BPCiObIC!$B$2:$AG$43,MATCH($A166,BPCiObIC!$A$2:$A$43,0),MATCH(AB$4,BPCiObIC!$B$1:$AG$1,0)))</f>
        <v>0</v>
      </c>
      <c r="AC166" s="20">
        <f t="array" ref="AC166">AB166*(1+INDEX(BPCiObIC!$B$2:$AG$43,MATCH($A166,BPCiObIC!$A$2:$A$43,0),MATCH(AC$4,BPCiObIC!$B$1:$AG$1,0)))</f>
        <v>0</v>
      </c>
      <c r="AD166" s="20">
        <f t="array" ref="AD166">AC166*(1+INDEX(BPCiObIC!$B$2:$AG$43,MATCH($A166,BPCiObIC!$A$2:$A$43,0),MATCH(AD$4,BPCiObIC!$B$1:$AG$1,0)))</f>
        <v>0</v>
      </c>
      <c r="AE166" s="20">
        <f t="array" ref="AE166">AD166*(1+INDEX(BPCiObIC!$B$2:$AG$43,MATCH($A166,BPCiObIC!$A$2:$A$43,0),MATCH(AE$4,BPCiObIC!$B$1:$AG$1,0)))</f>
        <v>0</v>
      </c>
      <c r="AF166" s="20">
        <f t="array" ref="AF166">AE166*(1+INDEX(BPCiObIC!$B$2:$AG$43,MATCH($A166,BPCiObIC!$A$2:$A$43,0),MATCH(AF$4,BPCiObIC!$B$1:$AG$1,0)))</f>
        <v>0</v>
      </c>
      <c r="AG166" s="20">
        <f t="array" ref="AG166">AF166*(1+INDEX(BPCiObIC!$B$2:$AG$43,MATCH($A166,BPCiObIC!$A$2:$A$43,0),MATCH(AG$4,BPCiObIC!$B$1:$AG$1,0)))</f>
        <v>0</v>
      </c>
      <c r="AH166" s="20">
        <f t="array" ref="AH166">AG166*(1+INDEX(BPCiObIC!$B$2:$AG$43,MATCH($A166,BPCiObIC!$A$2:$A$43,0),MATCH(AH$4,BPCiObIC!$B$1:$AG$1,0)))</f>
        <v>0</v>
      </c>
    </row>
    <row r="167" spans="1:34" ht="15.75" customHeight="1" x14ac:dyDescent="0.35">
      <c r="A167" s="3" t="s">
        <v>111</v>
      </c>
      <c r="B167" s="3" t="s">
        <v>27</v>
      </c>
      <c r="C167" s="3" t="s">
        <v>112</v>
      </c>
      <c r="D167" s="33">
        <f>SUM(SUMIFS('BIFUBC Output_energy'!G:G,'BIFUBC Output_energy'!A:A,B167,'BIFUBC Output_energy'!B:B,C167),SUMIFS('BIFUBC Output_nonenergy'!E:E,'BIFUBC Output_nonenergy'!A:A,B167,'BIFUBC Output_nonenergy'!B:B,C167))</f>
        <v>0</v>
      </c>
      <c r="E167" s="20">
        <f t="array" ref="E167">D167*(1+INDEX(BPCiObIC!$B$2:$AG$43,MATCH($A167,BPCiObIC!$A$2:$A$43,0),MATCH(E$4,BPCiObIC!$B$1:$AG$1,0)))</f>
        <v>0</v>
      </c>
      <c r="F167" s="20">
        <f t="array" ref="F167">E167*(1+INDEX(BPCiObIC!$B$2:$AG$43,MATCH($A167,BPCiObIC!$A$2:$A$43,0),MATCH(F$4,BPCiObIC!$B$1:$AG$1,0)))</f>
        <v>0</v>
      </c>
      <c r="G167" s="20">
        <f t="array" ref="G167">F167*(1+INDEX(BPCiObIC!$B$2:$AG$43,MATCH($A167,BPCiObIC!$A$2:$A$43,0),MATCH(G$4,BPCiObIC!$B$1:$AG$1,0)))</f>
        <v>0</v>
      </c>
      <c r="H167" s="20">
        <f t="array" ref="H167">G167*(1+INDEX(BPCiObIC!$B$2:$AG$43,MATCH($A167,BPCiObIC!$A$2:$A$43,0),MATCH(H$4,BPCiObIC!$B$1:$AG$1,0)))</f>
        <v>0</v>
      </c>
      <c r="I167" s="20">
        <f t="array" ref="I167">H167*(1+INDEX(BPCiObIC!$B$2:$AG$43,MATCH($A167,BPCiObIC!$A$2:$A$43,0),MATCH(I$4,BPCiObIC!$B$1:$AG$1,0)))</f>
        <v>0</v>
      </c>
      <c r="J167" s="20">
        <f t="array" ref="J167">I167*(1+INDEX(BPCiObIC!$B$2:$AG$43,MATCH($A167,BPCiObIC!$A$2:$A$43,0),MATCH(J$4,BPCiObIC!$B$1:$AG$1,0)))</f>
        <v>0</v>
      </c>
      <c r="K167" s="20">
        <f t="array" ref="K167">J167*(1+INDEX(BPCiObIC!$B$2:$AG$43,MATCH($A167,BPCiObIC!$A$2:$A$43,0),MATCH(K$4,BPCiObIC!$B$1:$AG$1,0)))</f>
        <v>0</v>
      </c>
      <c r="L167" s="20">
        <f t="array" ref="L167">K167*(1+INDEX(BPCiObIC!$B$2:$AG$43,MATCH($A167,BPCiObIC!$A$2:$A$43,0),MATCH(L$4,BPCiObIC!$B$1:$AG$1,0)))</f>
        <v>0</v>
      </c>
      <c r="M167" s="20">
        <f t="array" ref="M167">L167*(1+INDEX(BPCiObIC!$B$2:$AG$43,MATCH($A167,BPCiObIC!$A$2:$A$43,0),MATCH(M$4,BPCiObIC!$B$1:$AG$1,0)))</f>
        <v>0</v>
      </c>
      <c r="N167" s="20">
        <f t="array" ref="N167">M167*(1+INDEX(BPCiObIC!$B$2:$AG$43,MATCH($A167,BPCiObIC!$A$2:$A$43,0),MATCH(N$4,BPCiObIC!$B$1:$AG$1,0)))</f>
        <v>0</v>
      </c>
      <c r="O167" s="20">
        <f t="array" ref="O167">N167*(1+INDEX(BPCiObIC!$B$2:$AG$43,MATCH($A167,BPCiObIC!$A$2:$A$43,0),MATCH(O$4,BPCiObIC!$B$1:$AG$1,0)))</f>
        <v>0</v>
      </c>
      <c r="P167" s="20">
        <f t="array" ref="P167">O167*(1+INDEX(BPCiObIC!$B$2:$AG$43,MATCH($A167,BPCiObIC!$A$2:$A$43,0),MATCH(P$4,BPCiObIC!$B$1:$AG$1,0)))</f>
        <v>0</v>
      </c>
      <c r="Q167" s="20">
        <f t="array" ref="Q167">P167*(1+INDEX(BPCiObIC!$B$2:$AG$43,MATCH($A167,BPCiObIC!$A$2:$A$43,0),MATCH(Q$4,BPCiObIC!$B$1:$AG$1,0)))</f>
        <v>0</v>
      </c>
      <c r="R167" s="20">
        <f t="array" ref="R167">Q167*(1+INDEX(BPCiObIC!$B$2:$AG$43,MATCH($A167,BPCiObIC!$A$2:$A$43,0),MATCH(R$4,BPCiObIC!$B$1:$AG$1,0)))</f>
        <v>0</v>
      </c>
      <c r="S167" s="20">
        <f t="array" ref="S167">R167*(1+INDEX(BPCiObIC!$B$2:$AG$43,MATCH($A167,BPCiObIC!$A$2:$A$43,0),MATCH(S$4,BPCiObIC!$B$1:$AG$1,0)))</f>
        <v>0</v>
      </c>
      <c r="T167" s="20">
        <f t="array" ref="T167">S167*(1+INDEX(BPCiObIC!$B$2:$AG$43,MATCH($A167,BPCiObIC!$A$2:$A$43,0),MATCH(T$4,BPCiObIC!$B$1:$AG$1,0)))</f>
        <v>0</v>
      </c>
      <c r="U167" s="20">
        <f t="array" ref="U167">T167*(1+INDEX(BPCiObIC!$B$2:$AG$43,MATCH($A167,BPCiObIC!$A$2:$A$43,0),MATCH(U$4,BPCiObIC!$B$1:$AG$1,0)))</f>
        <v>0</v>
      </c>
      <c r="V167" s="20">
        <f t="array" ref="V167">U167*(1+INDEX(BPCiObIC!$B$2:$AG$43,MATCH($A167,BPCiObIC!$A$2:$A$43,0),MATCH(V$4,BPCiObIC!$B$1:$AG$1,0)))</f>
        <v>0</v>
      </c>
      <c r="W167" s="20">
        <f t="array" ref="W167">V167*(1+INDEX(BPCiObIC!$B$2:$AG$43,MATCH($A167,BPCiObIC!$A$2:$A$43,0),MATCH(W$4,BPCiObIC!$B$1:$AG$1,0)))</f>
        <v>0</v>
      </c>
      <c r="X167" s="20">
        <f t="array" ref="X167">W167*(1+INDEX(BPCiObIC!$B$2:$AG$43,MATCH($A167,BPCiObIC!$A$2:$A$43,0),MATCH(X$4,BPCiObIC!$B$1:$AG$1,0)))</f>
        <v>0</v>
      </c>
      <c r="Y167" s="20">
        <f t="array" ref="Y167">X167*(1+INDEX(BPCiObIC!$B$2:$AG$43,MATCH($A167,BPCiObIC!$A$2:$A$43,0),MATCH(Y$4,BPCiObIC!$B$1:$AG$1,0)))</f>
        <v>0</v>
      </c>
      <c r="Z167" s="20">
        <f t="array" ref="Z167">Y167*(1+INDEX(BPCiObIC!$B$2:$AG$43,MATCH($A167,BPCiObIC!$A$2:$A$43,0),MATCH(Z$4,BPCiObIC!$B$1:$AG$1,0)))</f>
        <v>0</v>
      </c>
      <c r="AA167" s="20">
        <f t="array" ref="AA167">Z167*(1+INDEX(BPCiObIC!$B$2:$AG$43,MATCH($A167,BPCiObIC!$A$2:$A$43,0),MATCH(AA$4,BPCiObIC!$B$1:$AG$1,0)))</f>
        <v>0</v>
      </c>
      <c r="AB167" s="20">
        <f t="array" ref="AB167">AA167*(1+INDEX(BPCiObIC!$B$2:$AG$43,MATCH($A167,BPCiObIC!$A$2:$A$43,0),MATCH(AB$4,BPCiObIC!$B$1:$AG$1,0)))</f>
        <v>0</v>
      </c>
      <c r="AC167" s="20">
        <f t="array" ref="AC167">AB167*(1+INDEX(BPCiObIC!$B$2:$AG$43,MATCH($A167,BPCiObIC!$A$2:$A$43,0),MATCH(AC$4,BPCiObIC!$B$1:$AG$1,0)))</f>
        <v>0</v>
      </c>
      <c r="AD167" s="20">
        <f t="array" ref="AD167">AC167*(1+INDEX(BPCiObIC!$B$2:$AG$43,MATCH($A167,BPCiObIC!$A$2:$A$43,0),MATCH(AD$4,BPCiObIC!$B$1:$AG$1,0)))</f>
        <v>0</v>
      </c>
      <c r="AE167" s="20">
        <f t="array" ref="AE167">AD167*(1+INDEX(BPCiObIC!$B$2:$AG$43,MATCH($A167,BPCiObIC!$A$2:$A$43,0),MATCH(AE$4,BPCiObIC!$B$1:$AG$1,0)))</f>
        <v>0</v>
      </c>
      <c r="AF167" s="20">
        <f t="array" ref="AF167">AE167*(1+INDEX(BPCiObIC!$B$2:$AG$43,MATCH($A167,BPCiObIC!$A$2:$A$43,0),MATCH(AF$4,BPCiObIC!$B$1:$AG$1,0)))</f>
        <v>0</v>
      </c>
      <c r="AG167" s="20">
        <f t="array" ref="AG167">AF167*(1+INDEX(BPCiObIC!$B$2:$AG$43,MATCH($A167,BPCiObIC!$A$2:$A$43,0),MATCH(AG$4,BPCiObIC!$B$1:$AG$1,0)))</f>
        <v>0</v>
      </c>
      <c r="AH167" s="20">
        <f t="array" ref="AH167">AG167*(1+INDEX(BPCiObIC!$B$2:$AG$43,MATCH($A167,BPCiObIC!$A$2:$A$43,0),MATCH(AH$4,BPCiObIC!$B$1:$AG$1,0)))</f>
        <v>0</v>
      </c>
    </row>
    <row r="168" spans="1:34" ht="15.75" customHeight="1" x14ac:dyDescent="0.35">
      <c r="A168" s="3" t="s">
        <v>113</v>
      </c>
      <c r="B168" s="3" t="s">
        <v>27</v>
      </c>
      <c r="C168" s="3" t="s">
        <v>59</v>
      </c>
      <c r="D168" s="33">
        <f>SUM(SUMIFS('BIFUBC Output_energy'!G:G,'BIFUBC Output_energy'!A:A,B168,'BIFUBC Output_energy'!B:B,C168),SUMIFS('BIFUBC Output_nonenergy'!E:E,'BIFUBC Output_nonenergy'!A:A,B168,'BIFUBC Output_nonenergy'!B:B,C168))</f>
        <v>0</v>
      </c>
      <c r="E168" s="20">
        <f t="array" ref="E168">D168*(1+INDEX(BPCiObIC!$B$2:$AG$43,MATCH($A168,BPCiObIC!$A$2:$A$43,0),MATCH(E$4,BPCiObIC!$B$1:$AG$1,0)))</f>
        <v>0</v>
      </c>
      <c r="F168" s="20">
        <f t="array" ref="F168">E168*(1+INDEX(BPCiObIC!$B$2:$AG$43,MATCH($A168,BPCiObIC!$A$2:$A$43,0),MATCH(F$4,BPCiObIC!$B$1:$AG$1,0)))</f>
        <v>0</v>
      </c>
      <c r="G168" s="20">
        <f t="array" ref="G168">F168*(1+INDEX(BPCiObIC!$B$2:$AG$43,MATCH($A168,BPCiObIC!$A$2:$A$43,0),MATCH(G$4,BPCiObIC!$B$1:$AG$1,0)))</f>
        <v>0</v>
      </c>
      <c r="H168" s="20">
        <f t="array" ref="H168">G168*(1+INDEX(BPCiObIC!$B$2:$AG$43,MATCH($A168,BPCiObIC!$A$2:$A$43,0),MATCH(H$4,BPCiObIC!$B$1:$AG$1,0)))</f>
        <v>0</v>
      </c>
      <c r="I168" s="20">
        <f t="array" ref="I168">H168*(1+INDEX(BPCiObIC!$B$2:$AG$43,MATCH($A168,BPCiObIC!$A$2:$A$43,0),MATCH(I$4,BPCiObIC!$B$1:$AG$1,0)))</f>
        <v>0</v>
      </c>
      <c r="J168" s="20">
        <f t="array" ref="J168">I168*(1+INDEX(BPCiObIC!$B$2:$AG$43,MATCH($A168,BPCiObIC!$A$2:$A$43,0),MATCH(J$4,BPCiObIC!$B$1:$AG$1,0)))</f>
        <v>0</v>
      </c>
      <c r="K168" s="20">
        <f t="array" ref="K168">J168*(1+INDEX(BPCiObIC!$B$2:$AG$43,MATCH($A168,BPCiObIC!$A$2:$A$43,0),MATCH(K$4,BPCiObIC!$B$1:$AG$1,0)))</f>
        <v>0</v>
      </c>
      <c r="L168" s="20">
        <f t="array" ref="L168">K168*(1+INDEX(BPCiObIC!$B$2:$AG$43,MATCH($A168,BPCiObIC!$A$2:$A$43,0),MATCH(L$4,BPCiObIC!$B$1:$AG$1,0)))</f>
        <v>0</v>
      </c>
      <c r="M168" s="20">
        <f t="array" ref="M168">L168*(1+INDEX(BPCiObIC!$B$2:$AG$43,MATCH($A168,BPCiObIC!$A$2:$A$43,0),MATCH(M$4,BPCiObIC!$B$1:$AG$1,0)))</f>
        <v>0</v>
      </c>
      <c r="N168" s="20">
        <f t="array" ref="N168">M168*(1+INDEX(BPCiObIC!$B$2:$AG$43,MATCH($A168,BPCiObIC!$A$2:$A$43,0),MATCH(N$4,BPCiObIC!$B$1:$AG$1,0)))</f>
        <v>0</v>
      </c>
      <c r="O168" s="20">
        <f t="array" ref="O168">N168*(1+INDEX(BPCiObIC!$B$2:$AG$43,MATCH($A168,BPCiObIC!$A$2:$A$43,0),MATCH(O$4,BPCiObIC!$B$1:$AG$1,0)))</f>
        <v>0</v>
      </c>
      <c r="P168" s="20">
        <f t="array" ref="P168">O168*(1+INDEX(BPCiObIC!$B$2:$AG$43,MATCH($A168,BPCiObIC!$A$2:$A$43,0),MATCH(P$4,BPCiObIC!$B$1:$AG$1,0)))</f>
        <v>0</v>
      </c>
      <c r="Q168" s="20">
        <f t="array" ref="Q168">P168*(1+INDEX(BPCiObIC!$B$2:$AG$43,MATCH($A168,BPCiObIC!$A$2:$A$43,0),MATCH(Q$4,BPCiObIC!$B$1:$AG$1,0)))</f>
        <v>0</v>
      </c>
      <c r="R168" s="20">
        <f t="array" ref="R168">Q168*(1+INDEX(BPCiObIC!$B$2:$AG$43,MATCH($A168,BPCiObIC!$A$2:$A$43,0),MATCH(R$4,BPCiObIC!$B$1:$AG$1,0)))</f>
        <v>0</v>
      </c>
      <c r="S168" s="20">
        <f t="array" ref="S168">R168*(1+INDEX(BPCiObIC!$B$2:$AG$43,MATCH($A168,BPCiObIC!$A$2:$A$43,0),MATCH(S$4,BPCiObIC!$B$1:$AG$1,0)))</f>
        <v>0</v>
      </c>
      <c r="T168" s="20">
        <f t="array" ref="T168">S168*(1+INDEX(BPCiObIC!$B$2:$AG$43,MATCH($A168,BPCiObIC!$A$2:$A$43,0),MATCH(T$4,BPCiObIC!$B$1:$AG$1,0)))</f>
        <v>0</v>
      </c>
      <c r="U168" s="20">
        <f t="array" ref="U168">T168*(1+INDEX(BPCiObIC!$B$2:$AG$43,MATCH($A168,BPCiObIC!$A$2:$A$43,0),MATCH(U$4,BPCiObIC!$B$1:$AG$1,0)))</f>
        <v>0</v>
      </c>
      <c r="V168" s="20">
        <f t="array" ref="V168">U168*(1+INDEX(BPCiObIC!$B$2:$AG$43,MATCH($A168,BPCiObIC!$A$2:$A$43,0),MATCH(V$4,BPCiObIC!$B$1:$AG$1,0)))</f>
        <v>0</v>
      </c>
      <c r="W168" s="20">
        <f t="array" ref="W168">V168*(1+INDEX(BPCiObIC!$B$2:$AG$43,MATCH($A168,BPCiObIC!$A$2:$A$43,0),MATCH(W$4,BPCiObIC!$B$1:$AG$1,0)))</f>
        <v>0</v>
      </c>
      <c r="X168" s="20">
        <f t="array" ref="X168">W168*(1+INDEX(BPCiObIC!$B$2:$AG$43,MATCH($A168,BPCiObIC!$A$2:$A$43,0),MATCH(X$4,BPCiObIC!$B$1:$AG$1,0)))</f>
        <v>0</v>
      </c>
      <c r="Y168" s="20">
        <f t="array" ref="Y168">X168*(1+INDEX(BPCiObIC!$B$2:$AG$43,MATCH($A168,BPCiObIC!$A$2:$A$43,0),MATCH(Y$4,BPCiObIC!$B$1:$AG$1,0)))</f>
        <v>0</v>
      </c>
      <c r="Z168" s="20">
        <f t="array" ref="Z168">Y168*(1+INDEX(BPCiObIC!$B$2:$AG$43,MATCH($A168,BPCiObIC!$A$2:$A$43,0),MATCH(Z$4,BPCiObIC!$B$1:$AG$1,0)))</f>
        <v>0</v>
      </c>
      <c r="AA168" s="20">
        <f t="array" ref="AA168">Z168*(1+INDEX(BPCiObIC!$B$2:$AG$43,MATCH($A168,BPCiObIC!$A$2:$A$43,0),MATCH(AA$4,BPCiObIC!$B$1:$AG$1,0)))</f>
        <v>0</v>
      </c>
      <c r="AB168" s="20">
        <f t="array" ref="AB168">AA168*(1+INDEX(BPCiObIC!$B$2:$AG$43,MATCH($A168,BPCiObIC!$A$2:$A$43,0),MATCH(AB$4,BPCiObIC!$B$1:$AG$1,0)))</f>
        <v>0</v>
      </c>
      <c r="AC168" s="20">
        <f t="array" ref="AC168">AB168*(1+INDEX(BPCiObIC!$B$2:$AG$43,MATCH($A168,BPCiObIC!$A$2:$A$43,0),MATCH(AC$4,BPCiObIC!$B$1:$AG$1,0)))</f>
        <v>0</v>
      </c>
      <c r="AD168" s="20">
        <f t="array" ref="AD168">AC168*(1+INDEX(BPCiObIC!$B$2:$AG$43,MATCH($A168,BPCiObIC!$A$2:$A$43,0),MATCH(AD$4,BPCiObIC!$B$1:$AG$1,0)))</f>
        <v>0</v>
      </c>
      <c r="AE168" s="20">
        <f t="array" ref="AE168">AD168*(1+INDEX(BPCiObIC!$B$2:$AG$43,MATCH($A168,BPCiObIC!$A$2:$A$43,0),MATCH(AE$4,BPCiObIC!$B$1:$AG$1,0)))</f>
        <v>0</v>
      </c>
      <c r="AF168" s="20">
        <f t="array" ref="AF168">AE168*(1+INDEX(BPCiObIC!$B$2:$AG$43,MATCH($A168,BPCiObIC!$A$2:$A$43,0),MATCH(AF$4,BPCiObIC!$B$1:$AG$1,0)))</f>
        <v>0</v>
      </c>
      <c r="AG168" s="20">
        <f t="array" ref="AG168">AF168*(1+INDEX(BPCiObIC!$B$2:$AG$43,MATCH($A168,BPCiObIC!$A$2:$A$43,0),MATCH(AG$4,BPCiObIC!$B$1:$AG$1,0)))</f>
        <v>0</v>
      </c>
      <c r="AH168" s="20">
        <f t="array" ref="AH168">AG168*(1+INDEX(BPCiObIC!$B$2:$AG$43,MATCH($A168,BPCiObIC!$A$2:$A$43,0),MATCH(AH$4,BPCiObIC!$B$1:$AG$1,0)))</f>
        <v>0</v>
      </c>
    </row>
    <row r="169" spans="1:34" ht="15.75" customHeight="1" x14ac:dyDescent="0.35">
      <c r="A169" s="3" t="s">
        <v>114</v>
      </c>
      <c r="B169" s="3" t="s">
        <v>27</v>
      </c>
      <c r="C169" s="3" t="s">
        <v>84</v>
      </c>
      <c r="D169" s="33">
        <f>SUM(SUMIFS('BIFUBC Output_energy'!G:G,'BIFUBC Output_energy'!A:A,B169,'BIFUBC Output_energy'!B:B,C169),SUMIFS('BIFUBC Output_nonenergy'!E:E,'BIFUBC Output_nonenergy'!A:A,B169,'BIFUBC Output_nonenergy'!B:B,C169))</f>
        <v>0</v>
      </c>
      <c r="E169" s="20">
        <f t="array" ref="E169">D169*(1+INDEX(BPCiObIC!$B$2:$AG$43,MATCH($A169,BPCiObIC!$A$2:$A$43,0),MATCH(E$4,BPCiObIC!$B$1:$AG$1,0)))</f>
        <v>0</v>
      </c>
      <c r="F169" s="20">
        <f t="array" ref="F169">E169*(1+INDEX(BPCiObIC!$B$2:$AG$43,MATCH($A169,BPCiObIC!$A$2:$A$43,0),MATCH(F$4,BPCiObIC!$B$1:$AG$1,0)))</f>
        <v>0</v>
      </c>
      <c r="G169" s="20">
        <f t="array" ref="G169">F169*(1+INDEX(BPCiObIC!$B$2:$AG$43,MATCH($A169,BPCiObIC!$A$2:$A$43,0),MATCH(G$4,BPCiObIC!$B$1:$AG$1,0)))</f>
        <v>0</v>
      </c>
      <c r="H169" s="20">
        <f t="array" ref="H169">G169*(1+INDEX(BPCiObIC!$B$2:$AG$43,MATCH($A169,BPCiObIC!$A$2:$A$43,0),MATCH(H$4,BPCiObIC!$B$1:$AG$1,0)))</f>
        <v>0</v>
      </c>
      <c r="I169" s="20">
        <f t="array" ref="I169">H169*(1+INDEX(BPCiObIC!$B$2:$AG$43,MATCH($A169,BPCiObIC!$A$2:$A$43,0),MATCH(I$4,BPCiObIC!$B$1:$AG$1,0)))</f>
        <v>0</v>
      </c>
      <c r="J169" s="20">
        <f t="array" ref="J169">I169*(1+INDEX(BPCiObIC!$B$2:$AG$43,MATCH($A169,BPCiObIC!$A$2:$A$43,0),MATCH(J$4,BPCiObIC!$B$1:$AG$1,0)))</f>
        <v>0</v>
      </c>
      <c r="K169" s="20">
        <f t="array" ref="K169">J169*(1+INDEX(BPCiObIC!$B$2:$AG$43,MATCH($A169,BPCiObIC!$A$2:$A$43,0),MATCH(K$4,BPCiObIC!$B$1:$AG$1,0)))</f>
        <v>0</v>
      </c>
      <c r="L169" s="20">
        <f t="array" ref="L169">K169*(1+INDEX(BPCiObIC!$B$2:$AG$43,MATCH($A169,BPCiObIC!$A$2:$A$43,0),MATCH(L$4,BPCiObIC!$B$1:$AG$1,0)))</f>
        <v>0</v>
      </c>
      <c r="M169" s="20">
        <f t="array" ref="M169">L169*(1+INDEX(BPCiObIC!$B$2:$AG$43,MATCH($A169,BPCiObIC!$A$2:$A$43,0),MATCH(M$4,BPCiObIC!$B$1:$AG$1,0)))</f>
        <v>0</v>
      </c>
      <c r="N169" s="20">
        <f t="array" ref="N169">M169*(1+INDEX(BPCiObIC!$B$2:$AG$43,MATCH($A169,BPCiObIC!$A$2:$A$43,0),MATCH(N$4,BPCiObIC!$B$1:$AG$1,0)))</f>
        <v>0</v>
      </c>
      <c r="O169" s="20">
        <f t="array" ref="O169">N169*(1+INDEX(BPCiObIC!$B$2:$AG$43,MATCH($A169,BPCiObIC!$A$2:$A$43,0),MATCH(O$4,BPCiObIC!$B$1:$AG$1,0)))</f>
        <v>0</v>
      </c>
      <c r="P169" s="20">
        <f t="array" ref="P169">O169*(1+INDEX(BPCiObIC!$B$2:$AG$43,MATCH($A169,BPCiObIC!$A$2:$A$43,0),MATCH(P$4,BPCiObIC!$B$1:$AG$1,0)))</f>
        <v>0</v>
      </c>
      <c r="Q169" s="20">
        <f t="array" ref="Q169">P169*(1+INDEX(BPCiObIC!$B$2:$AG$43,MATCH($A169,BPCiObIC!$A$2:$A$43,0),MATCH(Q$4,BPCiObIC!$B$1:$AG$1,0)))</f>
        <v>0</v>
      </c>
      <c r="R169" s="20">
        <f t="array" ref="R169">Q169*(1+INDEX(BPCiObIC!$B$2:$AG$43,MATCH($A169,BPCiObIC!$A$2:$A$43,0),MATCH(R$4,BPCiObIC!$B$1:$AG$1,0)))</f>
        <v>0</v>
      </c>
      <c r="S169" s="20">
        <f t="array" ref="S169">R169*(1+INDEX(BPCiObIC!$B$2:$AG$43,MATCH($A169,BPCiObIC!$A$2:$A$43,0),MATCH(S$4,BPCiObIC!$B$1:$AG$1,0)))</f>
        <v>0</v>
      </c>
      <c r="T169" s="20">
        <f t="array" ref="T169">S169*(1+INDEX(BPCiObIC!$B$2:$AG$43,MATCH($A169,BPCiObIC!$A$2:$A$43,0),MATCH(T$4,BPCiObIC!$B$1:$AG$1,0)))</f>
        <v>0</v>
      </c>
      <c r="U169" s="20">
        <f t="array" ref="U169">T169*(1+INDEX(BPCiObIC!$B$2:$AG$43,MATCH($A169,BPCiObIC!$A$2:$A$43,0),MATCH(U$4,BPCiObIC!$B$1:$AG$1,0)))</f>
        <v>0</v>
      </c>
      <c r="V169" s="20">
        <f t="array" ref="V169">U169*(1+INDEX(BPCiObIC!$B$2:$AG$43,MATCH($A169,BPCiObIC!$A$2:$A$43,0),MATCH(V$4,BPCiObIC!$B$1:$AG$1,0)))</f>
        <v>0</v>
      </c>
      <c r="W169" s="20">
        <f t="array" ref="W169">V169*(1+INDEX(BPCiObIC!$B$2:$AG$43,MATCH($A169,BPCiObIC!$A$2:$A$43,0),MATCH(W$4,BPCiObIC!$B$1:$AG$1,0)))</f>
        <v>0</v>
      </c>
      <c r="X169" s="20">
        <f t="array" ref="X169">W169*(1+INDEX(BPCiObIC!$B$2:$AG$43,MATCH($A169,BPCiObIC!$A$2:$A$43,0),MATCH(X$4,BPCiObIC!$B$1:$AG$1,0)))</f>
        <v>0</v>
      </c>
      <c r="Y169" s="20">
        <f t="array" ref="Y169">X169*(1+INDEX(BPCiObIC!$B$2:$AG$43,MATCH($A169,BPCiObIC!$A$2:$A$43,0),MATCH(Y$4,BPCiObIC!$B$1:$AG$1,0)))</f>
        <v>0</v>
      </c>
      <c r="Z169" s="20">
        <f t="array" ref="Z169">Y169*(1+INDEX(BPCiObIC!$B$2:$AG$43,MATCH($A169,BPCiObIC!$A$2:$A$43,0),MATCH(Z$4,BPCiObIC!$B$1:$AG$1,0)))</f>
        <v>0</v>
      </c>
      <c r="AA169" s="20">
        <f t="array" ref="AA169">Z169*(1+INDEX(BPCiObIC!$B$2:$AG$43,MATCH($A169,BPCiObIC!$A$2:$A$43,0),MATCH(AA$4,BPCiObIC!$B$1:$AG$1,0)))</f>
        <v>0</v>
      </c>
      <c r="AB169" s="20">
        <f t="array" ref="AB169">AA169*(1+INDEX(BPCiObIC!$B$2:$AG$43,MATCH($A169,BPCiObIC!$A$2:$A$43,0),MATCH(AB$4,BPCiObIC!$B$1:$AG$1,0)))</f>
        <v>0</v>
      </c>
      <c r="AC169" s="20">
        <f t="array" ref="AC169">AB169*(1+INDEX(BPCiObIC!$B$2:$AG$43,MATCH($A169,BPCiObIC!$A$2:$A$43,0),MATCH(AC$4,BPCiObIC!$B$1:$AG$1,0)))</f>
        <v>0</v>
      </c>
      <c r="AD169" s="20">
        <f t="array" ref="AD169">AC169*(1+INDEX(BPCiObIC!$B$2:$AG$43,MATCH($A169,BPCiObIC!$A$2:$A$43,0),MATCH(AD$4,BPCiObIC!$B$1:$AG$1,0)))</f>
        <v>0</v>
      </c>
      <c r="AE169" s="20">
        <f t="array" ref="AE169">AD169*(1+INDEX(BPCiObIC!$B$2:$AG$43,MATCH($A169,BPCiObIC!$A$2:$A$43,0),MATCH(AE$4,BPCiObIC!$B$1:$AG$1,0)))</f>
        <v>0</v>
      </c>
      <c r="AF169" s="20">
        <f t="array" ref="AF169">AE169*(1+INDEX(BPCiObIC!$B$2:$AG$43,MATCH($A169,BPCiObIC!$A$2:$A$43,0),MATCH(AF$4,BPCiObIC!$B$1:$AG$1,0)))</f>
        <v>0</v>
      </c>
      <c r="AG169" s="20">
        <f t="array" ref="AG169">AF169*(1+INDEX(BPCiObIC!$B$2:$AG$43,MATCH($A169,BPCiObIC!$A$2:$A$43,0),MATCH(AG$4,BPCiObIC!$B$1:$AG$1,0)))</f>
        <v>0</v>
      </c>
      <c r="AH169" s="20">
        <f t="array" ref="AH169">AG169*(1+INDEX(BPCiObIC!$B$2:$AG$43,MATCH($A169,BPCiObIC!$A$2:$A$43,0),MATCH(AH$4,BPCiObIC!$B$1:$AG$1,0)))</f>
        <v>0</v>
      </c>
    </row>
    <row r="170" spans="1:34" ht="15.75" customHeight="1" x14ac:dyDescent="0.35">
      <c r="A170" s="3" t="s">
        <v>115</v>
      </c>
      <c r="B170" s="3" t="s">
        <v>27</v>
      </c>
      <c r="C170" s="3" t="s">
        <v>116</v>
      </c>
      <c r="D170" s="33">
        <f>'Bureau of Stat KBLI'!X19*$E$1</f>
        <v>132233399645.67601</v>
      </c>
      <c r="E170" s="20">
        <f t="array" ref="E170">D170*(1+INDEX(BPCiObIC!$B$2:$AG$43,MATCH($A170,BPCiObIC!$A$2:$A$43,0),MATCH(E$4,BPCiObIC!$B$1:$AG$1,0)))</f>
        <v>138172309255.75568</v>
      </c>
      <c r="F170" s="20">
        <f t="array" ref="F170">E170*(1+INDEX(BPCiObIC!$B$2:$AG$43,MATCH($A170,BPCiObIC!$A$2:$A$43,0),MATCH(F$4,BPCiObIC!$B$1:$AG$1,0)))</f>
        <v>144111218865.83533</v>
      </c>
      <c r="G170" s="20">
        <f t="array" ref="G170">F170*(1+INDEX(BPCiObIC!$B$2:$AG$43,MATCH($A170,BPCiObIC!$A$2:$A$43,0),MATCH(G$4,BPCiObIC!$B$1:$AG$1,0)))</f>
        <v>150050128475.91699</v>
      </c>
      <c r="H170" s="20">
        <f t="array" ref="H170">G170*(1+INDEX(BPCiObIC!$B$2:$AG$43,MATCH($A170,BPCiObIC!$A$2:$A$43,0),MATCH(H$4,BPCiObIC!$B$1:$AG$1,0)))</f>
        <v>155989038085.99667</v>
      </c>
      <c r="I170" s="20">
        <f t="array" ref="I170">H170*(1+INDEX(BPCiObIC!$B$2:$AG$43,MATCH($A170,BPCiObIC!$A$2:$A$43,0),MATCH(I$4,BPCiObIC!$B$1:$AG$1,0)))</f>
        <v>161927947696.07635</v>
      </c>
      <c r="J170" s="20">
        <f t="array" ref="J170">I170*(1+INDEX(BPCiObIC!$B$2:$AG$43,MATCH($A170,BPCiObIC!$A$2:$A$43,0),MATCH(J$4,BPCiObIC!$B$1:$AG$1,0)))</f>
        <v>167866857306.15802</v>
      </c>
      <c r="K170" s="20">
        <f t="array" ref="K170">J170*(1+INDEX(BPCiObIC!$B$2:$AG$43,MATCH($A170,BPCiObIC!$A$2:$A$43,0),MATCH(K$4,BPCiObIC!$B$1:$AG$1,0)))</f>
        <v>173805766916.23767</v>
      </c>
      <c r="L170" s="20">
        <f t="array" ref="L170">K170*(1+INDEX(BPCiObIC!$B$2:$AG$43,MATCH($A170,BPCiObIC!$A$2:$A$43,0),MATCH(L$4,BPCiObIC!$B$1:$AG$1,0)))</f>
        <v>179744676526.31934</v>
      </c>
      <c r="M170" s="20">
        <f t="array" ref="M170">L170*(1+INDEX(BPCiObIC!$B$2:$AG$43,MATCH($A170,BPCiObIC!$A$2:$A$43,0),MATCH(M$4,BPCiObIC!$B$1:$AG$1,0)))</f>
        <v>185683586136.39902</v>
      </c>
      <c r="N170" s="20">
        <f t="array" ref="N170">M170*(1+INDEX(BPCiObIC!$B$2:$AG$43,MATCH($A170,BPCiObIC!$A$2:$A$43,0),MATCH(N$4,BPCiObIC!$B$1:$AG$1,0)))</f>
        <v>191622495746.4787</v>
      </c>
      <c r="O170" s="20">
        <f t="array" ref="O170">N170*(1+INDEX(BPCiObIC!$B$2:$AG$43,MATCH($A170,BPCiObIC!$A$2:$A$43,0),MATCH(O$4,BPCiObIC!$B$1:$AG$1,0)))</f>
        <v>197561405356.56036</v>
      </c>
      <c r="P170" s="20">
        <f t="array" ref="P170">O170*(1+INDEX(BPCiObIC!$B$2:$AG$43,MATCH($A170,BPCiObIC!$A$2:$A$43,0),MATCH(P$4,BPCiObIC!$B$1:$AG$1,0)))</f>
        <v>203500314966.64005</v>
      </c>
      <c r="Q170" s="20">
        <f t="array" ref="Q170">P170*(1+INDEX(BPCiObIC!$B$2:$AG$43,MATCH($A170,BPCiObIC!$A$2:$A$43,0),MATCH(Q$4,BPCiObIC!$B$1:$AG$1,0)))</f>
        <v>209439224576.7197</v>
      </c>
      <c r="R170" s="20">
        <f t="array" ref="R170">Q170*(1+INDEX(BPCiObIC!$B$2:$AG$43,MATCH($A170,BPCiObIC!$A$2:$A$43,0),MATCH(R$4,BPCiObIC!$B$1:$AG$1,0)))</f>
        <v>215378134186.80136</v>
      </c>
      <c r="S170" s="20">
        <f t="array" ref="S170">R170*(1+INDEX(BPCiObIC!$B$2:$AG$43,MATCH($A170,BPCiObIC!$A$2:$A$43,0),MATCH(S$4,BPCiObIC!$B$1:$AG$1,0)))</f>
        <v>221317043796.88101</v>
      </c>
      <c r="T170" s="20">
        <f t="array" ref="T170">S170*(1+INDEX(BPCiObIC!$B$2:$AG$43,MATCH($A170,BPCiObIC!$A$2:$A$43,0),MATCH(T$4,BPCiObIC!$B$1:$AG$1,0)))</f>
        <v>227255953406.96271</v>
      </c>
      <c r="U170" s="20">
        <f t="array" ref="U170">T170*(1+INDEX(BPCiObIC!$B$2:$AG$43,MATCH($A170,BPCiObIC!$A$2:$A$43,0),MATCH(U$4,BPCiObIC!$B$1:$AG$1,0)))</f>
        <v>233194863017.04236</v>
      </c>
      <c r="V170" s="20">
        <f t="array" ref="V170">U170*(1+INDEX(BPCiObIC!$B$2:$AG$43,MATCH($A170,BPCiObIC!$A$2:$A$43,0),MATCH(V$4,BPCiObIC!$B$1:$AG$1,0)))</f>
        <v>239133772627.12204</v>
      </c>
      <c r="W170" s="20">
        <f t="array" ref="W170">V170*(1+INDEX(BPCiObIC!$B$2:$AG$43,MATCH($A170,BPCiObIC!$A$2:$A$43,0),MATCH(W$4,BPCiObIC!$B$1:$AG$1,0)))</f>
        <v>245072682237.2037</v>
      </c>
      <c r="X170" s="20">
        <f t="array" ref="X170">W170*(1+INDEX(BPCiObIC!$B$2:$AG$43,MATCH($A170,BPCiObIC!$A$2:$A$43,0),MATCH(X$4,BPCiObIC!$B$1:$AG$1,0)))</f>
        <v>251011591847.28339</v>
      </c>
      <c r="Y170" s="20">
        <f t="array" ref="Y170">X170*(1+INDEX(BPCiObIC!$B$2:$AG$43,MATCH($A170,BPCiObIC!$A$2:$A$43,0),MATCH(Y$4,BPCiObIC!$B$1:$AG$1,0)))</f>
        <v>256950501457.36307</v>
      </c>
      <c r="Z170" s="20">
        <f t="array" ref="Z170">Y170*(1+INDEX(BPCiObIC!$B$2:$AG$43,MATCH($A170,BPCiObIC!$A$2:$A$43,0),MATCH(Z$4,BPCiObIC!$B$1:$AG$1,0)))</f>
        <v>262889411067.44473</v>
      </c>
      <c r="AA170" s="20">
        <f t="array" ref="AA170">Z170*(1+INDEX(BPCiObIC!$B$2:$AG$43,MATCH($A170,BPCiObIC!$A$2:$A$43,0),MATCH(AA$4,BPCiObIC!$B$1:$AG$1,0)))</f>
        <v>268828320677.52438</v>
      </c>
      <c r="AB170" s="20">
        <f t="array" ref="AB170">AA170*(1+INDEX(BPCiObIC!$B$2:$AG$43,MATCH($A170,BPCiObIC!$A$2:$A$43,0),MATCH(AB$4,BPCiObIC!$B$1:$AG$1,0)))</f>
        <v>274767230287.60605</v>
      </c>
      <c r="AC170" s="20">
        <f t="array" ref="AC170">AB170*(1+INDEX(BPCiObIC!$B$2:$AG$43,MATCH($A170,BPCiObIC!$A$2:$A$43,0),MATCH(AC$4,BPCiObIC!$B$1:$AG$1,0)))</f>
        <v>280706139897.68573</v>
      </c>
      <c r="AD170" s="20">
        <f t="array" ref="AD170">AC170*(1+INDEX(BPCiObIC!$B$2:$AG$43,MATCH($A170,BPCiObIC!$A$2:$A$43,0),MATCH(AD$4,BPCiObIC!$B$1:$AG$1,0)))</f>
        <v>286645049507.76544</v>
      </c>
      <c r="AE170" s="20">
        <f t="array" ref="AE170">AD170*(1+INDEX(BPCiObIC!$B$2:$AG$43,MATCH($A170,BPCiObIC!$A$2:$A$43,0),MATCH(AE$4,BPCiObIC!$B$1:$AG$1,0)))</f>
        <v>292583959117.84711</v>
      </c>
      <c r="AF170" s="20">
        <f t="array" ref="AF170">AE170*(1+INDEX(BPCiObIC!$B$2:$AG$43,MATCH($A170,BPCiObIC!$A$2:$A$43,0),MATCH(AF$4,BPCiObIC!$B$1:$AG$1,0)))</f>
        <v>298522868727.92682</v>
      </c>
      <c r="AG170" s="20">
        <f t="array" ref="AG170">AF170*(1+INDEX(BPCiObIC!$B$2:$AG$43,MATCH($A170,BPCiObIC!$A$2:$A$43,0),MATCH(AG$4,BPCiObIC!$B$1:$AG$1,0)))</f>
        <v>304461778338.00653</v>
      </c>
      <c r="AH170" s="20">
        <f t="array" ref="AH170">AG170*(1+INDEX(BPCiObIC!$B$2:$AG$43,MATCH($A170,BPCiObIC!$A$2:$A$43,0),MATCH(AH$4,BPCiObIC!$B$1:$AG$1,0)))</f>
        <v>310400687948.0882</v>
      </c>
    </row>
    <row r="171" spans="1:34" ht="15.75" customHeight="1" x14ac:dyDescent="0.35">
      <c r="A171" s="3" t="s">
        <v>117</v>
      </c>
      <c r="B171" s="3" t="s">
        <v>27</v>
      </c>
      <c r="C171" s="3" t="s">
        <v>118</v>
      </c>
      <c r="D171" s="33">
        <f>'Bureau of Stat KBLI'!X20*$E$1</f>
        <v>50895527901.934792</v>
      </c>
      <c r="E171" s="20">
        <f t="array" ref="E171">D171*(1+INDEX(BPCiObIC!$B$2:$AG$43,MATCH($A171,BPCiObIC!$A$2:$A$43,0),MATCH(E$4,BPCiObIC!$B$1:$AG$1,0)))</f>
        <v>52996814192.337044</v>
      </c>
      <c r="F171" s="20">
        <f t="array" ref="F171">E171*(1+INDEX(BPCiObIC!$B$2:$AG$43,MATCH($A171,BPCiObIC!$A$2:$A$43,0),MATCH(F$4,BPCiObIC!$B$1:$AG$1,0)))</f>
        <v>55098100482.739296</v>
      </c>
      <c r="G171" s="20">
        <f t="array" ref="G171">F171*(1+INDEX(BPCiObIC!$B$2:$AG$43,MATCH($A171,BPCiObIC!$A$2:$A$43,0),MATCH(G$4,BPCiObIC!$B$1:$AG$1,0)))</f>
        <v>57199386773.140999</v>
      </c>
      <c r="H171" s="20">
        <f t="array" ref="H171">G171*(1+INDEX(BPCiObIC!$B$2:$AG$43,MATCH($A171,BPCiObIC!$A$2:$A$43,0),MATCH(H$4,BPCiObIC!$B$1:$AG$1,0)))</f>
        <v>59300673063.543251</v>
      </c>
      <c r="I171" s="20">
        <f t="array" ref="I171">H171*(1+INDEX(BPCiObIC!$B$2:$AG$43,MATCH($A171,BPCiObIC!$A$2:$A$43,0),MATCH(I$4,BPCiObIC!$B$1:$AG$1,0)))</f>
        <v>61401959353.945496</v>
      </c>
      <c r="J171" s="20">
        <f t="array" ref="J171">I171*(1+INDEX(BPCiObIC!$B$2:$AG$43,MATCH($A171,BPCiObIC!$A$2:$A$43,0),MATCH(J$4,BPCiObIC!$B$1:$AG$1,0)))</f>
        <v>63503245644.347206</v>
      </c>
      <c r="K171" s="20">
        <f t="array" ref="K171">J171*(1+INDEX(BPCiObIC!$B$2:$AG$43,MATCH($A171,BPCiObIC!$A$2:$A$43,0),MATCH(K$4,BPCiObIC!$B$1:$AG$1,0)))</f>
        <v>65604531934.749458</v>
      </c>
      <c r="L171" s="20">
        <f t="array" ref="L171">K171*(1+INDEX(BPCiObIC!$B$2:$AG$43,MATCH($A171,BPCiObIC!$A$2:$A$43,0),MATCH(L$4,BPCiObIC!$B$1:$AG$1,0)))</f>
        <v>67705818225.151711</v>
      </c>
      <c r="M171" s="20">
        <f t="array" ref="M171">L171*(1+INDEX(BPCiObIC!$B$2:$AG$43,MATCH($A171,BPCiObIC!$A$2:$A$43,0),MATCH(M$4,BPCiObIC!$B$1:$AG$1,0)))</f>
        <v>69807104515.553421</v>
      </c>
      <c r="N171" s="20">
        <f t="array" ref="N171">M171*(1+INDEX(BPCiObIC!$B$2:$AG$43,MATCH($A171,BPCiObIC!$A$2:$A$43,0),MATCH(N$4,BPCiObIC!$B$1:$AG$1,0)))</f>
        <v>71908390805.955658</v>
      </c>
      <c r="O171" s="20">
        <f t="array" ref="O171">N171*(1+INDEX(BPCiObIC!$B$2:$AG$43,MATCH($A171,BPCiObIC!$A$2:$A$43,0),MATCH(O$4,BPCiObIC!$B$1:$AG$1,0)))</f>
        <v>74009677096.35791</v>
      </c>
      <c r="P171" s="20">
        <f t="array" ref="P171">O171*(1+INDEX(BPCiObIC!$B$2:$AG$43,MATCH($A171,BPCiObIC!$A$2:$A$43,0),MATCH(P$4,BPCiObIC!$B$1:$AG$1,0)))</f>
        <v>76110963386.759628</v>
      </c>
      <c r="Q171" s="20">
        <f t="array" ref="Q171">P171*(1+INDEX(BPCiObIC!$B$2:$AG$43,MATCH($A171,BPCiObIC!$A$2:$A$43,0),MATCH(Q$4,BPCiObIC!$B$1:$AG$1,0)))</f>
        <v>78212249677.161865</v>
      </c>
      <c r="R171" s="20">
        <f t="array" ref="R171">Q171*(1+INDEX(BPCiObIC!$B$2:$AG$43,MATCH($A171,BPCiObIC!$A$2:$A$43,0),MATCH(R$4,BPCiObIC!$B$1:$AG$1,0)))</f>
        <v>80313535967.564102</v>
      </c>
      <c r="S171" s="20">
        <f t="array" ref="S171">R171*(1+INDEX(BPCiObIC!$B$2:$AG$43,MATCH($A171,BPCiObIC!$A$2:$A$43,0),MATCH(S$4,BPCiObIC!$B$1:$AG$1,0)))</f>
        <v>82414822257.96582</v>
      </c>
      <c r="T171" s="20">
        <f t="array" ref="T171">S171*(1+INDEX(BPCiObIC!$B$2:$AG$43,MATCH($A171,BPCiObIC!$A$2:$A$43,0),MATCH(T$4,BPCiObIC!$B$1:$AG$1,0)))</f>
        <v>84516108548.368057</v>
      </c>
      <c r="U171" s="20">
        <f t="array" ref="U171">T171*(1+INDEX(BPCiObIC!$B$2:$AG$43,MATCH($A171,BPCiObIC!$A$2:$A$43,0),MATCH(U$4,BPCiObIC!$B$1:$AG$1,0)))</f>
        <v>86617394838.770294</v>
      </c>
      <c r="V171" s="20">
        <f t="array" ref="V171">U171*(1+INDEX(BPCiObIC!$B$2:$AG$43,MATCH($A171,BPCiObIC!$A$2:$A$43,0),MATCH(V$4,BPCiObIC!$B$1:$AG$1,0)))</f>
        <v>88718681129.171997</v>
      </c>
      <c r="W171" s="20">
        <f t="array" ref="W171">V171*(1+INDEX(BPCiObIC!$B$2:$AG$43,MATCH($A171,BPCiObIC!$A$2:$A$43,0),MATCH(W$4,BPCiObIC!$B$1:$AG$1,0)))</f>
        <v>90819967419.574234</v>
      </c>
      <c r="X171" s="20">
        <f t="array" ref="X171">W171*(1+INDEX(BPCiObIC!$B$2:$AG$43,MATCH($A171,BPCiObIC!$A$2:$A$43,0),MATCH(X$4,BPCiObIC!$B$1:$AG$1,0)))</f>
        <v>92921253709.976471</v>
      </c>
      <c r="Y171" s="20">
        <f t="array" ref="Y171">X171*(1+INDEX(BPCiObIC!$B$2:$AG$43,MATCH($A171,BPCiObIC!$A$2:$A$43,0),MATCH(Y$4,BPCiObIC!$B$1:$AG$1,0)))</f>
        <v>95022540000.378174</v>
      </c>
      <c r="Z171" s="20">
        <f t="array" ref="Z171">Y171*(1+INDEX(BPCiObIC!$B$2:$AG$43,MATCH($A171,BPCiObIC!$A$2:$A$43,0),MATCH(Z$4,BPCiObIC!$B$1:$AG$1,0)))</f>
        <v>97123826290.780411</v>
      </c>
      <c r="AA171" s="20">
        <f t="array" ref="AA171">Z171*(1+INDEX(BPCiObIC!$B$2:$AG$43,MATCH($A171,BPCiObIC!$A$2:$A$43,0),MATCH(AA$4,BPCiObIC!$B$1:$AG$1,0)))</f>
        <v>99225112581.182648</v>
      </c>
      <c r="AB171" s="20">
        <f t="array" ref="AB171">AA171*(1+INDEX(BPCiObIC!$B$2:$AG$43,MATCH($A171,BPCiObIC!$A$2:$A$43,0),MATCH(AB$4,BPCiObIC!$B$1:$AG$1,0)))</f>
        <v>101326398871.58435</v>
      </c>
      <c r="AC171" s="20">
        <f t="array" ref="AC171">AB171*(1+INDEX(BPCiObIC!$B$2:$AG$43,MATCH($A171,BPCiObIC!$A$2:$A$43,0),MATCH(AC$4,BPCiObIC!$B$1:$AG$1,0)))</f>
        <v>103427685161.9866</v>
      </c>
      <c r="AD171" s="20">
        <f t="array" ref="AD171">AC171*(1+INDEX(BPCiObIC!$B$2:$AG$43,MATCH($A171,BPCiObIC!$A$2:$A$43,0),MATCH(AD$4,BPCiObIC!$B$1:$AG$1,0)))</f>
        <v>105528971452.38884</v>
      </c>
      <c r="AE171" s="20">
        <f t="array" ref="AE171">AD171*(1+INDEX(BPCiObIC!$B$2:$AG$43,MATCH($A171,BPCiObIC!$A$2:$A$43,0),MATCH(AE$4,BPCiObIC!$B$1:$AG$1,0)))</f>
        <v>107630257742.79053</v>
      </c>
      <c r="AF171" s="20">
        <f t="array" ref="AF171">AE171*(1+INDEX(BPCiObIC!$B$2:$AG$43,MATCH($A171,BPCiObIC!$A$2:$A$43,0),MATCH(AF$4,BPCiObIC!$B$1:$AG$1,0)))</f>
        <v>109731544033.19278</v>
      </c>
      <c r="AG171" s="20">
        <f t="array" ref="AG171">AF171*(1+INDEX(BPCiObIC!$B$2:$AG$43,MATCH($A171,BPCiObIC!$A$2:$A$43,0),MATCH(AG$4,BPCiObIC!$B$1:$AG$1,0)))</f>
        <v>111832830323.59502</v>
      </c>
      <c r="AH171" s="20">
        <f t="array" ref="AH171">AG171*(1+INDEX(BPCiObIC!$B$2:$AG$43,MATCH($A171,BPCiObIC!$A$2:$A$43,0),MATCH(AH$4,BPCiObIC!$B$1:$AG$1,0)))</f>
        <v>113934116613.9967</v>
      </c>
    </row>
    <row r="172" spans="1:34" ht="15.75" customHeight="1" x14ac:dyDescent="0.35">
      <c r="A172" s="3" t="s">
        <v>119</v>
      </c>
      <c r="B172" s="3" t="s">
        <v>27</v>
      </c>
      <c r="C172" s="3" t="s">
        <v>120</v>
      </c>
      <c r="D172" s="33">
        <f>'Bureau of Stat KBLI'!X21*$E$1</f>
        <v>26276230961.316002</v>
      </c>
      <c r="E172" s="20">
        <f t="array" ref="E172">D172*(1+INDEX(BPCiObIC!$B$2:$AG$43,MATCH($A172,BPCiObIC!$A$2:$A$43,0),MATCH(E$4,BPCiObIC!$B$1:$AG$1,0)))</f>
        <v>27467876204.153469</v>
      </c>
      <c r="F172" s="20">
        <f t="array" ref="F172">E172*(1+INDEX(BPCiObIC!$B$2:$AG$43,MATCH($A172,BPCiObIC!$A$2:$A$43,0),MATCH(F$4,BPCiObIC!$B$1:$AG$1,0)))</f>
        <v>28659521446.990936</v>
      </c>
      <c r="G172" s="20">
        <f t="array" ref="G172">F172*(1+INDEX(BPCiObIC!$B$2:$AG$43,MATCH($A172,BPCiObIC!$A$2:$A$43,0),MATCH(G$4,BPCiObIC!$B$1:$AG$1,0)))</f>
        <v>29851166689.828053</v>
      </c>
      <c r="H172" s="20">
        <f t="array" ref="H172">G172*(1+INDEX(BPCiObIC!$B$2:$AG$43,MATCH($A172,BPCiObIC!$A$2:$A$43,0),MATCH(H$4,BPCiObIC!$B$1:$AG$1,0)))</f>
        <v>31042811932.66552</v>
      </c>
      <c r="I172" s="20">
        <f t="array" ref="I172">H172*(1+INDEX(BPCiObIC!$B$2:$AG$43,MATCH($A172,BPCiObIC!$A$2:$A$43,0),MATCH(I$4,BPCiObIC!$B$1:$AG$1,0)))</f>
        <v>32234457175.502987</v>
      </c>
      <c r="J172" s="20">
        <f t="array" ref="J172">I172*(1+INDEX(BPCiObIC!$B$2:$AG$43,MATCH($A172,BPCiObIC!$A$2:$A$43,0),MATCH(J$4,BPCiObIC!$B$1:$AG$1,0)))</f>
        <v>33426102418.340454</v>
      </c>
      <c r="K172" s="20">
        <f t="array" ref="K172">J172*(1+INDEX(BPCiObIC!$B$2:$AG$43,MATCH($A172,BPCiObIC!$A$2:$A$43,0),MATCH(K$4,BPCiObIC!$B$1:$AG$1,0)))</f>
        <v>34617747661.177567</v>
      </c>
      <c r="L172" s="20">
        <f t="array" ref="L172">K172*(1+INDEX(BPCiObIC!$B$2:$AG$43,MATCH($A172,BPCiObIC!$A$2:$A$43,0),MATCH(L$4,BPCiObIC!$B$1:$AG$1,0)))</f>
        <v>35809392904.015038</v>
      </c>
      <c r="M172" s="20">
        <f t="array" ref="M172">L172*(1+INDEX(BPCiObIC!$B$2:$AG$43,MATCH($A172,BPCiObIC!$A$2:$A$43,0),MATCH(M$4,BPCiObIC!$B$1:$AG$1,0)))</f>
        <v>37001038146.852501</v>
      </c>
      <c r="N172" s="20">
        <f t="array" ref="N172">M172*(1+INDEX(BPCiObIC!$B$2:$AG$43,MATCH($A172,BPCiObIC!$A$2:$A$43,0),MATCH(N$4,BPCiObIC!$B$1:$AG$1,0)))</f>
        <v>38192683389.689964</v>
      </c>
      <c r="O172" s="20">
        <f t="array" ref="O172">N172*(1+INDEX(BPCiObIC!$B$2:$AG$43,MATCH($A172,BPCiObIC!$A$2:$A$43,0),MATCH(O$4,BPCiObIC!$B$1:$AG$1,0)))</f>
        <v>39384328632.527077</v>
      </c>
      <c r="P172" s="20">
        <f t="array" ref="P172">O172*(1+INDEX(BPCiObIC!$B$2:$AG$43,MATCH($A172,BPCiObIC!$A$2:$A$43,0),MATCH(P$4,BPCiObIC!$B$1:$AG$1,0)))</f>
        <v>40575973875.364548</v>
      </c>
      <c r="Q172" s="20">
        <f t="array" ref="Q172">P172*(1+INDEX(BPCiObIC!$B$2:$AG$43,MATCH($A172,BPCiObIC!$A$2:$A$43,0),MATCH(Q$4,BPCiObIC!$B$1:$AG$1,0)))</f>
        <v>41767619118.202019</v>
      </c>
      <c r="R172" s="20">
        <f t="array" ref="R172">Q172*(1+INDEX(BPCiObIC!$B$2:$AG$43,MATCH($A172,BPCiObIC!$A$2:$A$43,0),MATCH(R$4,BPCiObIC!$B$1:$AG$1,0)))</f>
        <v>42959264361.039482</v>
      </c>
      <c r="S172" s="20">
        <f t="array" ref="S172">R172*(1+INDEX(BPCiObIC!$B$2:$AG$43,MATCH($A172,BPCiObIC!$A$2:$A$43,0),MATCH(S$4,BPCiObIC!$B$1:$AG$1,0)))</f>
        <v>44150909603.876602</v>
      </c>
      <c r="T172" s="20">
        <f t="array" ref="T172">S172*(1+INDEX(BPCiObIC!$B$2:$AG$43,MATCH($A172,BPCiObIC!$A$2:$A$43,0),MATCH(T$4,BPCiObIC!$B$1:$AG$1,0)))</f>
        <v>45342554846.714073</v>
      </c>
      <c r="U172" s="20">
        <f t="array" ref="U172">T172*(1+INDEX(BPCiObIC!$B$2:$AG$43,MATCH($A172,BPCiObIC!$A$2:$A$43,0),MATCH(U$4,BPCiObIC!$B$1:$AG$1,0)))</f>
        <v>46534200089.551544</v>
      </c>
      <c r="V172" s="20">
        <f t="array" ref="V172">U172*(1+INDEX(BPCiObIC!$B$2:$AG$43,MATCH($A172,BPCiObIC!$A$2:$A$43,0),MATCH(V$4,BPCiObIC!$B$1:$AG$1,0)))</f>
        <v>47725845332.389008</v>
      </c>
      <c r="W172" s="20">
        <f t="array" ref="W172">V172*(1+INDEX(BPCiObIC!$B$2:$AG$43,MATCH($A172,BPCiObIC!$A$2:$A$43,0),MATCH(W$4,BPCiObIC!$B$1:$AG$1,0)))</f>
        <v>48917490575.226128</v>
      </c>
      <c r="X172" s="20">
        <f t="array" ref="X172">W172*(1+INDEX(BPCiObIC!$B$2:$AG$43,MATCH($A172,BPCiObIC!$A$2:$A$43,0),MATCH(X$4,BPCiObIC!$B$1:$AG$1,0)))</f>
        <v>50109135818.063599</v>
      </c>
      <c r="Y172" s="20">
        <f t="array" ref="Y172">X172*(1+INDEX(BPCiObIC!$B$2:$AG$43,MATCH($A172,BPCiObIC!$A$2:$A$43,0),MATCH(Y$4,BPCiObIC!$B$1:$AG$1,0)))</f>
        <v>51300781060.90107</v>
      </c>
      <c r="Z172" s="20">
        <f t="array" ref="Z172">Y172*(1+INDEX(BPCiObIC!$B$2:$AG$43,MATCH($A172,BPCiObIC!$A$2:$A$43,0),MATCH(Z$4,BPCiObIC!$B$1:$AG$1,0)))</f>
        <v>52492426303.738541</v>
      </c>
      <c r="AA172" s="20">
        <f t="array" ref="AA172">Z172*(1+INDEX(BPCiObIC!$B$2:$AG$43,MATCH($A172,BPCiObIC!$A$2:$A$43,0),MATCH(AA$4,BPCiObIC!$B$1:$AG$1,0)))</f>
        <v>53684071546.575653</v>
      </c>
      <c r="AB172" s="20">
        <f t="array" ref="AB172">AA172*(1+INDEX(BPCiObIC!$B$2:$AG$43,MATCH($A172,BPCiObIC!$A$2:$A$43,0),MATCH(AB$4,BPCiObIC!$B$1:$AG$1,0)))</f>
        <v>54875716789.413124</v>
      </c>
      <c r="AC172" s="20">
        <f t="array" ref="AC172">AB172*(1+INDEX(BPCiObIC!$B$2:$AG$43,MATCH($A172,BPCiObIC!$A$2:$A$43,0),MATCH(AC$4,BPCiObIC!$B$1:$AG$1,0)))</f>
        <v>56067362032.250595</v>
      </c>
      <c r="AD172" s="20">
        <f t="array" ref="AD172">AC172*(1+INDEX(BPCiObIC!$B$2:$AG$43,MATCH($A172,BPCiObIC!$A$2:$A$43,0),MATCH(AD$4,BPCiObIC!$B$1:$AG$1,0)))</f>
        <v>57259007275.088066</v>
      </c>
      <c r="AE172" s="20">
        <f t="array" ref="AE172">AD172*(1+INDEX(BPCiObIC!$B$2:$AG$43,MATCH($A172,BPCiObIC!$A$2:$A$43,0),MATCH(AE$4,BPCiObIC!$B$1:$AG$1,0)))</f>
        <v>58450652517.925186</v>
      </c>
      <c r="AF172" s="20">
        <f t="array" ref="AF172">AE172*(1+INDEX(BPCiObIC!$B$2:$AG$43,MATCH($A172,BPCiObIC!$A$2:$A$43,0),MATCH(AF$4,BPCiObIC!$B$1:$AG$1,0)))</f>
        <v>59642297760.76265</v>
      </c>
      <c r="AG172" s="20">
        <f t="array" ref="AG172">AF172*(1+INDEX(BPCiObIC!$B$2:$AG$43,MATCH($A172,BPCiObIC!$A$2:$A$43,0),MATCH(AG$4,BPCiObIC!$B$1:$AG$1,0)))</f>
        <v>60833943003.600121</v>
      </c>
      <c r="AH172" s="20">
        <f t="array" ref="AH172">AG172*(1+INDEX(BPCiObIC!$B$2:$AG$43,MATCH($A172,BPCiObIC!$A$2:$A$43,0),MATCH(AH$4,BPCiObIC!$B$1:$AG$1,0)))</f>
        <v>62025588246.437241</v>
      </c>
    </row>
    <row r="173" spans="1:34" ht="15.75" customHeight="1" x14ac:dyDescent="0.35">
      <c r="A173" s="3" t="s">
        <v>121</v>
      </c>
      <c r="B173" s="3" t="s">
        <v>27</v>
      </c>
      <c r="C173" s="3" t="s">
        <v>122</v>
      </c>
      <c r="D173" s="33">
        <f>'Bureau of Stat KBLI'!X22*$E$1</f>
        <v>51976356275.600395</v>
      </c>
      <c r="E173" s="20">
        <f t="array" ref="E173">D173*(1+INDEX(BPCiObIC!$B$2:$AG$43,MATCH($A173,BPCiObIC!$A$2:$A$43,0),MATCH(E$4,BPCiObIC!$B$1:$AG$1,0)))</f>
        <v>54310739661.122475</v>
      </c>
      <c r="F173" s="20">
        <f t="array" ref="F173">E173*(1+INDEX(BPCiObIC!$B$2:$AG$43,MATCH($A173,BPCiObIC!$A$2:$A$43,0),MATCH(F$4,BPCiObIC!$B$1:$AG$1,0)))</f>
        <v>56645123046.644554</v>
      </c>
      <c r="G173" s="20">
        <f t="array" ref="G173">F173*(1+INDEX(BPCiObIC!$B$2:$AG$43,MATCH($A173,BPCiObIC!$A$2:$A$43,0),MATCH(G$4,BPCiObIC!$B$1:$AG$1,0)))</f>
        <v>58979506432.167503</v>
      </c>
      <c r="H173" s="20">
        <f t="array" ref="H173">G173*(1+INDEX(BPCiObIC!$B$2:$AG$43,MATCH($A173,BPCiObIC!$A$2:$A$43,0),MATCH(H$4,BPCiObIC!$B$1:$AG$1,0)))</f>
        <v>61313889817.689583</v>
      </c>
      <c r="I173" s="20">
        <f t="array" ref="I173">H173*(1+INDEX(BPCiObIC!$B$2:$AG$43,MATCH($A173,BPCiObIC!$A$2:$A$43,0),MATCH(I$4,BPCiObIC!$B$1:$AG$1,0)))</f>
        <v>63648273203.211655</v>
      </c>
      <c r="J173" s="20">
        <f t="array" ref="J173">I173*(1+INDEX(BPCiObIC!$B$2:$AG$43,MATCH($A173,BPCiObIC!$A$2:$A$43,0),MATCH(J$4,BPCiObIC!$B$1:$AG$1,0)))</f>
        <v>65982656588.733734</v>
      </c>
      <c r="K173" s="20">
        <f t="array" ref="K173">J173*(1+INDEX(BPCiObIC!$B$2:$AG$43,MATCH($A173,BPCiObIC!$A$2:$A$43,0),MATCH(K$4,BPCiObIC!$B$1:$AG$1,0)))</f>
        <v>68317039974.255814</v>
      </c>
      <c r="L173" s="20">
        <f t="array" ref="L173">K173*(1+INDEX(BPCiObIC!$B$2:$AG$43,MATCH($A173,BPCiObIC!$A$2:$A$43,0),MATCH(L$4,BPCiObIC!$B$1:$AG$1,0)))</f>
        <v>70651423359.777893</v>
      </c>
      <c r="M173" s="20">
        <f t="array" ref="M173">L173*(1+INDEX(BPCiObIC!$B$2:$AG$43,MATCH($A173,BPCiObIC!$A$2:$A$43,0),MATCH(M$4,BPCiObIC!$B$1:$AG$1,0)))</f>
        <v>72985806745.300842</v>
      </c>
      <c r="N173" s="20">
        <f t="array" ref="N173">M173*(1+INDEX(BPCiObIC!$B$2:$AG$43,MATCH($A173,BPCiObIC!$A$2:$A$43,0),MATCH(N$4,BPCiObIC!$B$1:$AG$1,0)))</f>
        <v>75320190130.822922</v>
      </c>
      <c r="O173" s="20">
        <f t="array" ref="O173">N173*(1+INDEX(BPCiObIC!$B$2:$AG$43,MATCH($A173,BPCiObIC!$A$2:$A$43,0),MATCH(O$4,BPCiObIC!$B$1:$AG$1,0)))</f>
        <v>77654573516.345001</v>
      </c>
      <c r="P173" s="20">
        <f t="array" ref="P173">O173*(1+INDEX(BPCiObIC!$B$2:$AG$43,MATCH($A173,BPCiObIC!$A$2:$A$43,0),MATCH(P$4,BPCiObIC!$B$1:$AG$1,0)))</f>
        <v>79988956901.867081</v>
      </c>
      <c r="Q173" s="20">
        <f t="array" ref="Q173">P173*(1+INDEX(BPCiObIC!$B$2:$AG$43,MATCH($A173,BPCiObIC!$A$2:$A$43,0),MATCH(Q$4,BPCiObIC!$B$1:$AG$1,0)))</f>
        <v>82323340287.389175</v>
      </c>
      <c r="R173" s="20">
        <f t="array" ref="R173">Q173*(1+INDEX(BPCiObIC!$B$2:$AG$43,MATCH($A173,BPCiObIC!$A$2:$A$43,0),MATCH(R$4,BPCiObIC!$B$1:$AG$1,0)))</f>
        <v>84657723672.91214</v>
      </c>
      <c r="S173" s="20">
        <f t="array" ref="S173">R173*(1+INDEX(BPCiObIC!$B$2:$AG$43,MATCH($A173,BPCiObIC!$A$2:$A$43,0),MATCH(S$4,BPCiObIC!$B$1:$AG$1,0)))</f>
        <v>86992107058.434235</v>
      </c>
      <c r="T173" s="20">
        <f t="array" ref="T173">S173*(1+INDEX(BPCiObIC!$B$2:$AG$43,MATCH($A173,BPCiObIC!$A$2:$A$43,0),MATCH(T$4,BPCiObIC!$B$1:$AG$1,0)))</f>
        <v>89326490443.956314</v>
      </c>
      <c r="U173" s="20">
        <f t="array" ref="U173">T173*(1+INDEX(BPCiObIC!$B$2:$AG$43,MATCH($A173,BPCiObIC!$A$2:$A$43,0),MATCH(U$4,BPCiObIC!$B$1:$AG$1,0)))</f>
        <v>91660873829.478394</v>
      </c>
      <c r="V173" s="20">
        <f t="array" ref="V173">U173*(1+INDEX(BPCiObIC!$B$2:$AG$43,MATCH($A173,BPCiObIC!$A$2:$A$43,0),MATCH(V$4,BPCiObIC!$B$1:$AG$1,0)))</f>
        <v>93995257215.000473</v>
      </c>
      <c r="W173" s="20">
        <f t="array" ref="W173">V173*(1+INDEX(BPCiObIC!$B$2:$AG$43,MATCH($A173,BPCiObIC!$A$2:$A$43,0),MATCH(W$4,BPCiObIC!$B$1:$AG$1,0)))</f>
        <v>96329640600.522552</v>
      </c>
      <c r="X173" s="20">
        <f t="array" ref="X173">W173*(1+INDEX(BPCiObIC!$B$2:$AG$43,MATCH($A173,BPCiObIC!$A$2:$A$43,0),MATCH(X$4,BPCiObIC!$B$1:$AG$1,0)))</f>
        <v>98664023986.045502</v>
      </c>
      <c r="Y173" s="20">
        <f t="array" ref="Y173">X173*(1+INDEX(BPCiObIC!$B$2:$AG$43,MATCH($A173,BPCiObIC!$A$2:$A$43,0),MATCH(Y$4,BPCiObIC!$B$1:$AG$1,0)))</f>
        <v>100998407371.56758</v>
      </c>
      <c r="Z173" s="20">
        <f t="array" ref="Z173">Y173*(1+INDEX(BPCiObIC!$B$2:$AG$43,MATCH($A173,BPCiObIC!$A$2:$A$43,0),MATCH(Z$4,BPCiObIC!$B$1:$AG$1,0)))</f>
        <v>103332790757.08966</v>
      </c>
      <c r="AA173" s="20">
        <f t="array" ref="AA173">Z173*(1+INDEX(BPCiObIC!$B$2:$AG$43,MATCH($A173,BPCiObIC!$A$2:$A$43,0),MATCH(AA$4,BPCiObIC!$B$1:$AG$1,0)))</f>
        <v>105667174142.61174</v>
      </c>
      <c r="AB173" s="20">
        <f t="array" ref="AB173">AA173*(1+INDEX(BPCiObIC!$B$2:$AG$43,MATCH($A173,BPCiObIC!$A$2:$A$43,0),MATCH(AB$4,BPCiObIC!$B$1:$AG$1,0)))</f>
        <v>108001557528.13383</v>
      </c>
      <c r="AC173" s="20">
        <f t="array" ref="AC173">AB173*(1+INDEX(BPCiObIC!$B$2:$AG$43,MATCH($A173,BPCiObIC!$A$2:$A$43,0),MATCH(AC$4,BPCiObIC!$B$1:$AG$1,0)))</f>
        <v>110335940913.65593</v>
      </c>
      <c r="AD173" s="20">
        <f t="array" ref="AD173">AC173*(1+INDEX(BPCiObIC!$B$2:$AG$43,MATCH($A173,BPCiObIC!$A$2:$A$43,0),MATCH(AD$4,BPCiObIC!$B$1:$AG$1,0)))</f>
        <v>112670324299.17888</v>
      </c>
      <c r="AE173" s="20">
        <f t="array" ref="AE173">AD173*(1+INDEX(BPCiObIC!$B$2:$AG$43,MATCH($A173,BPCiObIC!$A$2:$A$43,0),MATCH(AE$4,BPCiObIC!$B$1:$AG$1,0)))</f>
        <v>115004707684.70096</v>
      </c>
      <c r="AF173" s="20">
        <f t="array" ref="AF173">AE173*(1+INDEX(BPCiObIC!$B$2:$AG$43,MATCH($A173,BPCiObIC!$A$2:$A$43,0),MATCH(AF$4,BPCiObIC!$B$1:$AG$1,0)))</f>
        <v>117339091070.22304</v>
      </c>
      <c r="AG173" s="20">
        <f t="array" ref="AG173">AF173*(1+INDEX(BPCiObIC!$B$2:$AG$43,MATCH($A173,BPCiObIC!$A$2:$A$43,0),MATCH(AG$4,BPCiObIC!$B$1:$AG$1,0)))</f>
        <v>119673474455.74512</v>
      </c>
      <c r="AH173" s="20">
        <f t="array" ref="AH173">AG173*(1+INDEX(BPCiObIC!$B$2:$AG$43,MATCH($A173,BPCiObIC!$A$2:$A$43,0),MATCH(AH$4,BPCiObIC!$B$1:$AG$1,0)))</f>
        <v>122007857841.2672</v>
      </c>
    </row>
    <row r="174" spans="1:34" ht="15.75" customHeight="1" x14ac:dyDescent="0.35">
      <c r="A174" s="3" t="s">
        <v>123</v>
      </c>
      <c r="B174" s="3" t="s">
        <v>27</v>
      </c>
      <c r="C174" s="3" t="s">
        <v>124</v>
      </c>
      <c r="D174" s="33">
        <f>'Bureau of Stat KBLI'!X23*$E$1</f>
        <v>126509913133.464</v>
      </c>
      <c r="E174" s="20">
        <f t="array" ref="E174">D174*(1+INDEX(BPCiObIC!$B$2:$AG$43,MATCH($A174,BPCiObIC!$A$2:$A$43,0),MATCH(E$4,BPCiObIC!$B$1:$AG$1,0)))</f>
        <v>132191762564.72171</v>
      </c>
      <c r="F174" s="20">
        <f t="array" ref="F174">E174*(1+INDEX(BPCiObIC!$B$2:$AG$43,MATCH($A174,BPCiObIC!$A$2:$A$43,0),MATCH(F$4,BPCiObIC!$B$1:$AG$1,0)))</f>
        <v>137873611995.97791</v>
      </c>
      <c r="G174" s="20">
        <f t="array" ref="G174">F174*(1+INDEX(BPCiObIC!$B$2:$AG$43,MATCH($A174,BPCiObIC!$A$2:$A$43,0),MATCH(G$4,BPCiObIC!$B$1:$AG$1,0)))</f>
        <v>143555461427.23563</v>
      </c>
      <c r="H174" s="20">
        <f t="array" ref="H174">G174*(1+INDEX(BPCiObIC!$B$2:$AG$43,MATCH($A174,BPCiObIC!$A$2:$A$43,0),MATCH(H$4,BPCiObIC!$B$1:$AG$1,0)))</f>
        <v>149237310858.49182</v>
      </c>
      <c r="I174" s="20">
        <f t="array" ref="I174">H174*(1+INDEX(BPCiObIC!$B$2:$AG$43,MATCH($A174,BPCiObIC!$A$2:$A$43,0),MATCH(I$4,BPCiObIC!$B$1:$AG$1,0)))</f>
        <v>154919160289.74954</v>
      </c>
      <c r="J174" s="20">
        <f t="array" ref="J174">I174*(1+INDEX(BPCiObIC!$B$2:$AG$43,MATCH($A174,BPCiObIC!$A$2:$A$43,0),MATCH(J$4,BPCiObIC!$B$1:$AG$1,0)))</f>
        <v>160601009721.00574</v>
      </c>
      <c r="K174" s="20">
        <f t="array" ref="K174">J174*(1+INDEX(BPCiObIC!$B$2:$AG$43,MATCH($A174,BPCiObIC!$A$2:$A$43,0),MATCH(K$4,BPCiObIC!$B$1:$AG$1,0)))</f>
        <v>166282859152.26346</v>
      </c>
      <c r="L174" s="20">
        <f t="array" ref="L174">K174*(1+INDEX(BPCiObIC!$B$2:$AG$43,MATCH($A174,BPCiObIC!$A$2:$A$43,0),MATCH(L$4,BPCiObIC!$B$1:$AG$1,0)))</f>
        <v>171964708583.51965</v>
      </c>
      <c r="M174" s="20">
        <f t="array" ref="M174">L174*(1+INDEX(BPCiObIC!$B$2:$AG$43,MATCH($A174,BPCiObIC!$A$2:$A$43,0),MATCH(M$4,BPCiObIC!$B$1:$AG$1,0)))</f>
        <v>177646558014.77737</v>
      </c>
      <c r="N174" s="20">
        <f t="array" ref="N174">M174*(1+INDEX(BPCiObIC!$B$2:$AG$43,MATCH($A174,BPCiObIC!$A$2:$A$43,0),MATCH(N$4,BPCiObIC!$B$1:$AG$1,0)))</f>
        <v>183328407446.03506</v>
      </c>
      <c r="O174" s="20">
        <f t="array" ref="O174">N174*(1+INDEX(BPCiObIC!$B$2:$AG$43,MATCH($A174,BPCiObIC!$A$2:$A$43,0),MATCH(O$4,BPCiObIC!$B$1:$AG$1,0)))</f>
        <v>189010256877.29129</v>
      </c>
      <c r="P174" s="20">
        <f t="array" ref="P174">O174*(1+INDEX(BPCiObIC!$B$2:$AG$43,MATCH($A174,BPCiObIC!$A$2:$A$43,0),MATCH(P$4,BPCiObIC!$B$1:$AG$1,0)))</f>
        <v>194692106308.54901</v>
      </c>
      <c r="Q174" s="20">
        <f t="array" ref="Q174">P174*(1+INDEX(BPCiObIC!$B$2:$AG$43,MATCH($A174,BPCiObIC!$A$2:$A$43,0),MATCH(Q$4,BPCiObIC!$B$1:$AG$1,0)))</f>
        <v>200373955739.80521</v>
      </c>
      <c r="R174" s="20">
        <f t="array" ref="R174">Q174*(1+INDEX(BPCiObIC!$B$2:$AG$43,MATCH($A174,BPCiObIC!$A$2:$A$43,0),MATCH(R$4,BPCiObIC!$B$1:$AG$1,0)))</f>
        <v>206055805171.0629</v>
      </c>
      <c r="S174" s="20">
        <f t="array" ref="S174">R174*(1+INDEX(BPCiObIC!$B$2:$AG$43,MATCH($A174,BPCiObIC!$A$2:$A$43,0),MATCH(S$4,BPCiObIC!$B$1:$AG$1,0)))</f>
        <v>211737654602.31909</v>
      </c>
      <c r="T174" s="20">
        <f t="array" ref="T174">S174*(1+INDEX(BPCiObIC!$B$2:$AG$43,MATCH($A174,BPCiObIC!$A$2:$A$43,0),MATCH(T$4,BPCiObIC!$B$1:$AG$1,0)))</f>
        <v>217419504033.57681</v>
      </c>
      <c r="U174" s="20">
        <f t="array" ref="U174">T174*(1+INDEX(BPCiObIC!$B$2:$AG$43,MATCH($A174,BPCiObIC!$A$2:$A$43,0),MATCH(U$4,BPCiObIC!$B$1:$AG$1,0)))</f>
        <v>223101353464.83301</v>
      </c>
      <c r="V174" s="20">
        <f t="array" ref="V174">U174*(1+INDEX(BPCiObIC!$B$2:$AG$43,MATCH($A174,BPCiObIC!$A$2:$A$43,0),MATCH(V$4,BPCiObIC!$B$1:$AG$1,0)))</f>
        <v>228783202896.0907</v>
      </c>
      <c r="W174" s="20">
        <f t="array" ref="W174">V174*(1+INDEX(BPCiObIC!$B$2:$AG$43,MATCH($A174,BPCiObIC!$A$2:$A$43,0),MATCH(W$4,BPCiObIC!$B$1:$AG$1,0)))</f>
        <v>234465052327.34692</v>
      </c>
      <c r="X174" s="20">
        <f t="array" ref="X174">W174*(1+INDEX(BPCiObIC!$B$2:$AG$43,MATCH($A174,BPCiObIC!$A$2:$A$43,0),MATCH(X$4,BPCiObIC!$B$1:$AG$1,0)))</f>
        <v>240146901758.60464</v>
      </c>
      <c r="Y174" s="20">
        <f t="array" ref="Y174">X174*(1+INDEX(BPCiObIC!$B$2:$AG$43,MATCH($A174,BPCiObIC!$A$2:$A$43,0),MATCH(Y$4,BPCiObIC!$B$1:$AG$1,0)))</f>
        <v>245828751189.86084</v>
      </c>
      <c r="Z174" s="20">
        <f t="array" ref="Z174">Y174*(1+INDEX(BPCiObIC!$B$2:$AG$43,MATCH($A174,BPCiObIC!$A$2:$A$43,0),MATCH(Z$4,BPCiObIC!$B$1:$AG$1,0)))</f>
        <v>251510600621.11853</v>
      </c>
      <c r="AA174" s="20">
        <f t="array" ref="AA174">Z174*(1+INDEX(BPCiObIC!$B$2:$AG$43,MATCH($A174,BPCiObIC!$A$2:$A$43,0),MATCH(AA$4,BPCiObIC!$B$1:$AG$1,0)))</f>
        <v>257192450052.37473</v>
      </c>
      <c r="AB174" s="20">
        <f t="array" ref="AB174">AA174*(1+INDEX(BPCiObIC!$B$2:$AG$43,MATCH($A174,BPCiObIC!$A$2:$A$43,0),MATCH(AB$4,BPCiObIC!$B$1:$AG$1,0)))</f>
        <v>262874299483.63245</v>
      </c>
      <c r="AC174" s="20">
        <f t="array" ref="AC174">AB174*(1+INDEX(BPCiObIC!$B$2:$AG$43,MATCH($A174,BPCiObIC!$A$2:$A$43,0),MATCH(AC$4,BPCiObIC!$B$1:$AG$1,0)))</f>
        <v>268556148914.88867</v>
      </c>
      <c r="AD174" s="20">
        <f t="array" ref="AD174">AC174*(1+INDEX(BPCiObIC!$B$2:$AG$43,MATCH($A174,BPCiObIC!$A$2:$A$43,0),MATCH(AD$4,BPCiObIC!$B$1:$AG$1,0)))</f>
        <v>274237998346.14639</v>
      </c>
      <c r="AE174" s="20">
        <f t="array" ref="AE174">AD174*(1+INDEX(BPCiObIC!$B$2:$AG$43,MATCH($A174,BPCiObIC!$A$2:$A$43,0),MATCH(AE$4,BPCiObIC!$B$1:$AG$1,0)))</f>
        <v>279919847777.40259</v>
      </c>
      <c r="AF174" s="20">
        <f t="array" ref="AF174">AE174*(1+INDEX(BPCiObIC!$B$2:$AG$43,MATCH($A174,BPCiObIC!$A$2:$A$43,0),MATCH(AF$4,BPCiObIC!$B$1:$AG$1,0)))</f>
        <v>285601697208.66028</v>
      </c>
      <c r="AG174" s="20">
        <f t="array" ref="AG174">AF174*(1+INDEX(BPCiObIC!$B$2:$AG$43,MATCH($A174,BPCiObIC!$A$2:$A$43,0),MATCH(AG$4,BPCiObIC!$B$1:$AG$1,0)))</f>
        <v>291283546639.91797</v>
      </c>
      <c r="AH174" s="20">
        <f t="array" ref="AH174">AG174*(1+INDEX(BPCiObIC!$B$2:$AG$43,MATCH($A174,BPCiObIC!$A$2:$A$43,0),MATCH(AH$4,BPCiObIC!$B$1:$AG$1,0)))</f>
        <v>296965396071.17413</v>
      </c>
    </row>
    <row r="175" spans="1:34" ht="15.75" customHeight="1" x14ac:dyDescent="0.35">
      <c r="A175" s="3" t="s">
        <v>125</v>
      </c>
      <c r="B175" s="3" t="s">
        <v>27</v>
      </c>
      <c r="C175" s="3" t="s">
        <v>126</v>
      </c>
      <c r="D175" s="33">
        <f>'Bureau of Stat KBLI'!X24*$E$1</f>
        <v>183812601916.79279</v>
      </c>
      <c r="E175" s="20">
        <f t="array" ref="E175">D175*(1+INDEX(BPCiObIC!$B$2:$AG$43,MATCH($A175,BPCiObIC!$A$2:$A$43,0),MATCH(E$4,BPCiObIC!$B$1:$AG$1,0)))</f>
        <v>191649384611.54892</v>
      </c>
      <c r="F175" s="20">
        <f t="array" ref="F175">E175*(1+INDEX(BPCiObIC!$B$2:$AG$43,MATCH($A175,BPCiObIC!$A$2:$A$43,0),MATCH(F$4,BPCiObIC!$B$1:$AG$1,0)))</f>
        <v>199486167306.30756</v>
      </c>
      <c r="G175" s="20">
        <f t="array" ref="G175">F175*(1+INDEX(BPCiObIC!$B$2:$AG$43,MATCH($A175,BPCiObIC!$A$2:$A$43,0),MATCH(G$4,BPCiObIC!$B$1:$AG$1,0)))</f>
        <v>207322950001.06366</v>
      </c>
      <c r="H175" s="20">
        <f t="array" ref="H175">G175*(1+INDEX(BPCiObIC!$B$2:$AG$43,MATCH($A175,BPCiObIC!$A$2:$A$43,0),MATCH(H$4,BPCiObIC!$B$1:$AG$1,0)))</f>
        <v>215159732695.81979</v>
      </c>
      <c r="I175" s="20">
        <f t="array" ref="I175">H175*(1+INDEX(BPCiObIC!$B$2:$AG$43,MATCH($A175,BPCiObIC!$A$2:$A$43,0),MATCH(I$4,BPCiObIC!$B$1:$AG$1,0)))</f>
        <v>222996515390.5759</v>
      </c>
      <c r="J175" s="20">
        <f t="array" ref="J175">I175*(1+INDEX(BPCiObIC!$B$2:$AG$43,MATCH($A175,BPCiObIC!$A$2:$A$43,0),MATCH(J$4,BPCiObIC!$B$1:$AG$1,0)))</f>
        <v>230833298085.332</v>
      </c>
      <c r="K175" s="20">
        <f t="array" ref="K175">J175*(1+INDEX(BPCiObIC!$B$2:$AG$43,MATCH($A175,BPCiObIC!$A$2:$A$43,0),MATCH(K$4,BPCiObIC!$B$1:$AG$1,0)))</f>
        <v>238670080780.0881</v>
      </c>
      <c r="L175" s="20">
        <f t="array" ref="L175">K175*(1+INDEX(BPCiObIC!$B$2:$AG$43,MATCH($A175,BPCiObIC!$A$2:$A$43,0),MATCH(L$4,BPCiObIC!$B$1:$AG$1,0)))</f>
        <v>246506863474.84677</v>
      </c>
      <c r="M175" s="20">
        <f t="array" ref="M175">L175*(1+INDEX(BPCiObIC!$B$2:$AG$43,MATCH($A175,BPCiObIC!$A$2:$A$43,0),MATCH(M$4,BPCiObIC!$B$1:$AG$1,0)))</f>
        <v>254343646169.60287</v>
      </c>
      <c r="N175" s="20">
        <f t="array" ref="N175">M175*(1+INDEX(BPCiObIC!$B$2:$AG$43,MATCH($A175,BPCiObIC!$A$2:$A$43,0),MATCH(N$4,BPCiObIC!$B$1:$AG$1,0)))</f>
        <v>262180428864.35898</v>
      </c>
      <c r="O175" s="20">
        <f t="array" ref="O175">N175*(1+INDEX(BPCiObIC!$B$2:$AG$43,MATCH($A175,BPCiObIC!$A$2:$A$43,0),MATCH(O$4,BPCiObIC!$B$1:$AG$1,0)))</f>
        <v>270017211559.11508</v>
      </c>
      <c r="P175" s="20">
        <f t="array" ref="P175">O175*(1+INDEX(BPCiObIC!$B$2:$AG$43,MATCH($A175,BPCiObIC!$A$2:$A$43,0),MATCH(P$4,BPCiObIC!$B$1:$AG$1,0)))</f>
        <v>277853994253.87122</v>
      </c>
      <c r="Q175" s="20">
        <f t="array" ref="Q175">P175*(1+INDEX(BPCiObIC!$B$2:$AG$43,MATCH($A175,BPCiObIC!$A$2:$A$43,0),MATCH(Q$4,BPCiObIC!$B$1:$AG$1,0)))</f>
        <v>285690776948.62732</v>
      </c>
      <c r="R175" s="20">
        <f t="array" ref="R175">Q175*(1+INDEX(BPCiObIC!$B$2:$AG$43,MATCH($A175,BPCiObIC!$A$2:$A$43,0),MATCH(R$4,BPCiObIC!$B$1:$AG$1,0)))</f>
        <v>293527559643.38593</v>
      </c>
      <c r="S175" s="20">
        <f t="array" ref="S175">R175*(1+INDEX(BPCiObIC!$B$2:$AG$43,MATCH($A175,BPCiObIC!$A$2:$A$43,0),MATCH(S$4,BPCiObIC!$B$1:$AG$1,0)))</f>
        <v>301364342338.14203</v>
      </c>
      <c r="T175" s="20">
        <f t="array" ref="T175">S175*(1+INDEX(BPCiObIC!$B$2:$AG$43,MATCH($A175,BPCiObIC!$A$2:$A$43,0),MATCH(T$4,BPCiObIC!$B$1:$AG$1,0)))</f>
        <v>309201125032.89813</v>
      </c>
      <c r="U175" s="20">
        <f t="array" ref="U175">T175*(1+INDEX(BPCiObIC!$B$2:$AG$43,MATCH($A175,BPCiObIC!$A$2:$A$43,0),MATCH(U$4,BPCiObIC!$B$1:$AG$1,0)))</f>
        <v>317037907727.65424</v>
      </c>
      <c r="V175" s="20">
        <f t="array" ref="V175">U175*(1+INDEX(BPCiObIC!$B$2:$AG$43,MATCH($A175,BPCiObIC!$A$2:$A$43,0),MATCH(V$4,BPCiObIC!$B$1:$AG$1,0)))</f>
        <v>324874690422.41034</v>
      </c>
      <c r="W175" s="20">
        <f t="array" ref="W175">V175*(1+INDEX(BPCiObIC!$B$2:$AG$43,MATCH($A175,BPCiObIC!$A$2:$A$43,0),MATCH(W$4,BPCiObIC!$B$1:$AG$1,0)))</f>
        <v>332711473117.16644</v>
      </c>
      <c r="X175" s="20">
        <f t="array" ref="X175">W175*(1+INDEX(BPCiObIC!$B$2:$AG$43,MATCH($A175,BPCiObIC!$A$2:$A$43,0),MATCH(X$4,BPCiObIC!$B$1:$AG$1,0)))</f>
        <v>340548255811.92511</v>
      </c>
      <c r="Y175" s="20">
        <f t="array" ref="Y175">X175*(1+INDEX(BPCiObIC!$B$2:$AG$43,MATCH($A175,BPCiObIC!$A$2:$A$43,0),MATCH(Y$4,BPCiObIC!$B$1:$AG$1,0)))</f>
        <v>348385038506.68121</v>
      </c>
      <c r="Z175" s="20">
        <f t="array" ref="Z175">Y175*(1+INDEX(BPCiObIC!$B$2:$AG$43,MATCH($A175,BPCiObIC!$A$2:$A$43,0),MATCH(Z$4,BPCiObIC!$B$1:$AG$1,0)))</f>
        <v>356221821201.43732</v>
      </c>
      <c r="AA175" s="20">
        <f t="array" ref="AA175">Z175*(1+INDEX(BPCiObIC!$B$2:$AG$43,MATCH($A175,BPCiObIC!$A$2:$A$43,0),MATCH(AA$4,BPCiObIC!$B$1:$AG$1,0)))</f>
        <v>364058603896.19348</v>
      </c>
      <c r="AB175" s="20">
        <f t="array" ref="AB175">AA175*(1+INDEX(BPCiObIC!$B$2:$AG$43,MATCH($A175,BPCiObIC!$A$2:$A$43,0),MATCH(AB$4,BPCiObIC!$B$1:$AG$1,0)))</f>
        <v>371895386590.94965</v>
      </c>
      <c r="AC175" s="20">
        <f t="array" ref="AC175">AB175*(1+INDEX(BPCiObIC!$B$2:$AG$43,MATCH($A175,BPCiObIC!$A$2:$A$43,0),MATCH(AC$4,BPCiObIC!$B$1:$AG$1,0)))</f>
        <v>379732169285.70575</v>
      </c>
      <c r="AD175" s="20">
        <f t="array" ref="AD175">AC175*(1+INDEX(BPCiObIC!$B$2:$AG$43,MATCH($A175,BPCiObIC!$A$2:$A$43,0),MATCH(AD$4,BPCiObIC!$B$1:$AG$1,0)))</f>
        <v>387568951980.46436</v>
      </c>
      <c r="AE175" s="20">
        <f t="array" ref="AE175">AD175*(1+INDEX(BPCiObIC!$B$2:$AG$43,MATCH($A175,BPCiObIC!$A$2:$A$43,0),MATCH(AE$4,BPCiObIC!$B$1:$AG$1,0)))</f>
        <v>395405734675.22046</v>
      </c>
      <c r="AF175" s="20">
        <f t="array" ref="AF175">AE175*(1+INDEX(BPCiObIC!$B$2:$AG$43,MATCH($A175,BPCiObIC!$A$2:$A$43,0),MATCH(AF$4,BPCiObIC!$B$1:$AG$1,0)))</f>
        <v>403242517369.97656</v>
      </c>
      <c r="AG175" s="20">
        <f t="array" ref="AG175">AF175*(1+INDEX(BPCiObIC!$B$2:$AG$43,MATCH($A175,BPCiObIC!$A$2:$A$43,0),MATCH(AG$4,BPCiObIC!$B$1:$AG$1,0)))</f>
        <v>411079300064.73273</v>
      </c>
      <c r="AH175" s="20">
        <f t="array" ref="AH175">AG175*(1+INDEX(BPCiObIC!$B$2:$AG$43,MATCH($A175,BPCiObIC!$A$2:$A$43,0),MATCH(AH$4,BPCiObIC!$B$1:$AG$1,0)))</f>
        <v>418916082759.48883</v>
      </c>
    </row>
    <row r="176" spans="1:34" ht="15.75" customHeight="1" x14ac:dyDescent="0.35">
      <c r="A176" s="3" t="s">
        <v>127</v>
      </c>
      <c r="B176" s="3" t="s">
        <v>27</v>
      </c>
      <c r="C176" s="3" t="s">
        <v>128</v>
      </c>
      <c r="D176" s="33">
        <f>SUM('Bureau of Stat KBLI'!X25:X26)*$E$1</f>
        <v>179759198910.61441</v>
      </c>
      <c r="E176" s="20">
        <f t="array" ref="E176">D176*(1+INDEX(BPCiObIC!$B$2:$AG$43,MATCH($A176,BPCiObIC!$A$2:$A$43,0),MATCH(E$4,BPCiObIC!$B$1:$AG$1,0)))</f>
        <v>187961336904.24442</v>
      </c>
      <c r="F176" s="20">
        <f t="array" ref="F176">E176*(1+INDEX(BPCiObIC!$B$2:$AG$43,MATCH($A176,BPCiObIC!$A$2:$A$43,0),MATCH(F$4,BPCiObIC!$B$1:$AG$1,0)))</f>
        <v>196163474897.87732</v>
      </c>
      <c r="G176" s="20">
        <f t="array" ref="G176">F176*(1+INDEX(BPCiObIC!$B$2:$AG$43,MATCH($A176,BPCiObIC!$A$2:$A$43,0),MATCH(G$4,BPCiObIC!$B$1:$AG$1,0)))</f>
        <v>204365612891.50732</v>
      </c>
      <c r="H176" s="20">
        <f t="array" ref="H176">G176*(1+INDEX(BPCiObIC!$B$2:$AG$43,MATCH($A176,BPCiObIC!$A$2:$A$43,0),MATCH(H$4,BPCiObIC!$B$1:$AG$1,0)))</f>
        <v>212567750885.13733</v>
      </c>
      <c r="I176" s="20">
        <f t="array" ref="I176">H176*(1+INDEX(BPCiObIC!$B$2:$AG$43,MATCH($A176,BPCiObIC!$A$2:$A$43,0),MATCH(I$4,BPCiObIC!$B$1:$AG$1,0)))</f>
        <v>220769888878.77026</v>
      </c>
      <c r="J176" s="20">
        <f t="array" ref="J176">I176*(1+INDEX(BPCiObIC!$B$2:$AG$43,MATCH($A176,BPCiObIC!$A$2:$A$43,0),MATCH(J$4,BPCiObIC!$B$1:$AG$1,0)))</f>
        <v>228972026872.4003</v>
      </c>
      <c r="K176" s="20">
        <f t="array" ref="K176">J176*(1+INDEX(BPCiObIC!$B$2:$AG$43,MATCH($A176,BPCiObIC!$A$2:$A$43,0),MATCH(K$4,BPCiObIC!$B$1:$AG$1,0)))</f>
        <v>237174164866.03323</v>
      </c>
      <c r="L176" s="20">
        <f t="array" ref="L176">K176*(1+INDEX(BPCiObIC!$B$2:$AG$43,MATCH($A176,BPCiObIC!$A$2:$A$43,0),MATCH(L$4,BPCiObIC!$B$1:$AG$1,0)))</f>
        <v>245376302859.66324</v>
      </c>
      <c r="M176" s="20">
        <f t="array" ref="M176">L176*(1+INDEX(BPCiObIC!$B$2:$AG$43,MATCH($A176,BPCiObIC!$A$2:$A$43,0),MATCH(M$4,BPCiObIC!$B$1:$AG$1,0)))</f>
        <v>253578440853.29321</v>
      </c>
      <c r="N176" s="20">
        <f t="array" ref="N176">M176*(1+INDEX(BPCiObIC!$B$2:$AG$43,MATCH($A176,BPCiObIC!$A$2:$A$43,0),MATCH(N$4,BPCiObIC!$B$1:$AG$1,0)))</f>
        <v>261780578846.92615</v>
      </c>
      <c r="O176" s="20">
        <f t="array" ref="O176">N176*(1+INDEX(BPCiObIC!$B$2:$AG$43,MATCH($A176,BPCiObIC!$A$2:$A$43,0),MATCH(O$4,BPCiObIC!$B$1:$AG$1,0)))</f>
        <v>269982716840.55618</v>
      </c>
      <c r="P176" s="20">
        <f t="array" ref="P176">O176*(1+INDEX(BPCiObIC!$B$2:$AG$43,MATCH($A176,BPCiObIC!$A$2:$A$43,0),MATCH(P$4,BPCiObIC!$B$1:$AG$1,0)))</f>
        <v>278184854834.18622</v>
      </c>
      <c r="Q176" s="20">
        <f t="array" ref="Q176">P176*(1+INDEX(BPCiObIC!$B$2:$AG$43,MATCH($A176,BPCiObIC!$A$2:$A$43,0),MATCH(Q$4,BPCiObIC!$B$1:$AG$1,0)))</f>
        <v>286386992827.81915</v>
      </c>
      <c r="R176" s="20">
        <f t="array" ref="R176">Q176*(1+INDEX(BPCiObIC!$B$2:$AG$43,MATCH($A176,BPCiObIC!$A$2:$A$43,0),MATCH(R$4,BPCiObIC!$B$1:$AG$1,0)))</f>
        <v>294589130821.44916</v>
      </c>
      <c r="S176" s="20">
        <f t="array" ref="S176">R176*(1+INDEX(BPCiObIC!$B$2:$AG$43,MATCH($A176,BPCiObIC!$A$2:$A$43,0),MATCH(S$4,BPCiObIC!$B$1:$AG$1,0)))</f>
        <v>302791268815.07916</v>
      </c>
      <c r="T176" s="20">
        <f t="array" ref="T176">S176*(1+INDEX(BPCiObIC!$B$2:$AG$43,MATCH($A176,BPCiObIC!$A$2:$A$43,0),MATCH(T$4,BPCiObIC!$B$1:$AG$1,0)))</f>
        <v>310993406808.71204</v>
      </c>
      <c r="U176" s="20">
        <f t="array" ref="U176">T176*(1+INDEX(BPCiObIC!$B$2:$AG$43,MATCH($A176,BPCiObIC!$A$2:$A$43,0),MATCH(U$4,BPCiObIC!$B$1:$AG$1,0)))</f>
        <v>319195544802.34204</v>
      </c>
      <c r="V176" s="20">
        <f t="array" ref="V176">U176*(1+INDEX(BPCiObIC!$B$2:$AG$43,MATCH($A176,BPCiObIC!$A$2:$A$43,0),MATCH(V$4,BPCiObIC!$B$1:$AG$1,0)))</f>
        <v>327397682795.97205</v>
      </c>
      <c r="W176" s="20">
        <f t="array" ref="W176">V176*(1+INDEX(BPCiObIC!$B$2:$AG$43,MATCH($A176,BPCiObIC!$A$2:$A$43,0),MATCH(W$4,BPCiObIC!$B$1:$AG$1,0)))</f>
        <v>335599820789.60498</v>
      </c>
      <c r="X176" s="20">
        <f t="array" ref="X176">W176*(1+INDEX(BPCiObIC!$B$2:$AG$43,MATCH($A176,BPCiObIC!$A$2:$A$43,0),MATCH(X$4,BPCiObIC!$B$1:$AG$1,0)))</f>
        <v>343801958783.23499</v>
      </c>
      <c r="Y176" s="20">
        <f t="array" ref="Y176">X176*(1+INDEX(BPCiObIC!$B$2:$AG$43,MATCH($A176,BPCiObIC!$A$2:$A$43,0),MATCH(Y$4,BPCiObIC!$B$1:$AG$1,0)))</f>
        <v>352004096776.86792</v>
      </c>
      <c r="Z176" s="20">
        <f t="array" ref="Z176">Y176*(1+INDEX(BPCiObIC!$B$2:$AG$43,MATCH($A176,BPCiObIC!$A$2:$A$43,0),MATCH(Z$4,BPCiObIC!$B$1:$AG$1,0)))</f>
        <v>360206234770.49792</v>
      </c>
      <c r="AA176" s="20">
        <f t="array" ref="AA176">Z176*(1+INDEX(BPCiObIC!$B$2:$AG$43,MATCH($A176,BPCiObIC!$A$2:$A$43,0),MATCH(AA$4,BPCiObIC!$B$1:$AG$1,0)))</f>
        <v>368408372764.12793</v>
      </c>
      <c r="AB176" s="20">
        <f t="array" ref="AB176">AA176*(1+INDEX(BPCiObIC!$B$2:$AG$43,MATCH($A176,BPCiObIC!$A$2:$A$43,0),MATCH(AB$4,BPCiObIC!$B$1:$AG$1,0)))</f>
        <v>376610510757.7608</v>
      </c>
      <c r="AC176" s="20">
        <f t="array" ref="AC176">AB176*(1+INDEX(BPCiObIC!$B$2:$AG$43,MATCH($A176,BPCiObIC!$A$2:$A$43,0),MATCH(AC$4,BPCiObIC!$B$1:$AG$1,0)))</f>
        <v>384812648751.39081</v>
      </c>
      <c r="AD176" s="20">
        <f t="array" ref="AD176">AC176*(1+INDEX(BPCiObIC!$B$2:$AG$43,MATCH($A176,BPCiObIC!$A$2:$A$43,0),MATCH(AD$4,BPCiObIC!$B$1:$AG$1,0)))</f>
        <v>393014786745.02081</v>
      </c>
      <c r="AE176" s="20">
        <f t="array" ref="AE176">AD176*(1+INDEX(BPCiObIC!$B$2:$AG$43,MATCH($A176,BPCiObIC!$A$2:$A$43,0),MATCH(AE$4,BPCiObIC!$B$1:$AG$1,0)))</f>
        <v>401216924738.65375</v>
      </c>
      <c r="AF176" s="20">
        <f t="array" ref="AF176">AE176*(1+INDEX(BPCiObIC!$B$2:$AG$43,MATCH($A176,BPCiObIC!$A$2:$A$43,0),MATCH(AF$4,BPCiObIC!$B$1:$AG$1,0)))</f>
        <v>409419062732.28381</v>
      </c>
      <c r="AG176" s="20">
        <f t="array" ref="AG176">AF176*(1+INDEX(BPCiObIC!$B$2:$AG$43,MATCH($A176,BPCiObIC!$A$2:$A$43,0),MATCH(AG$4,BPCiObIC!$B$1:$AG$1,0)))</f>
        <v>417621200725.91382</v>
      </c>
      <c r="AH176" s="20">
        <f t="array" ref="AH176">AG176*(1+INDEX(BPCiObIC!$B$2:$AG$43,MATCH($A176,BPCiObIC!$A$2:$A$43,0),MATCH(AH$4,BPCiObIC!$B$1:$AG$1,0)))</f>
        <v>425823338719.54675</v>
      </c>
    </row>
    <row r="177" spans="1:34" ht="15.75" customHeight="1" x14ac:dyDescent="0.35">
      <c r="A177" s="3" t="s">
        <v>129</v>
      </c>
      <c r="B177" s="3" t="s">
        <v>27</v>
      </c>
      <c r="C177" s="3" t="s">
        <v>81</v>
      </c>
      <c r="D177" s="33">
        <f>SUM(SUMIFS('BIFUBC Output_energy'!G:G,'BIFUBC Output_energy'!A:A,B177,'BIFUBC Output_energy'!B:B,C177),SUMIFS('BIFUBC Output_nonenergy'!E:E,'BIFUBC Output_nonenergy'!A:A,B177,'BIFUBC Output_nonenergy'!B:B,C177))</f>
        <v>0</v>
      </c>
      <c r="E177" s="20">
        <f t="array" ref="E177">D177*(1+INDEX(BPCiObIC!$B$2:$AG$43,MATCH($A177,BPCiObIC!$A$2:$A$43,0),MATCH(E$4,BPCiObIC!$B$1:$AG$1,0)))</f>
        <v>0</v>
      </c>
      <c r="F177" s="20">
        <f t="array" ref="F177">E177*(1+INDEX(BPCiObIC!$B$2:$AG$43,MATCH($A177,BPCiObIC!$A$2:$A$43,0),MATCH(F$4,BPCiObIC!$B$1:$AG$1,0)))</f>
        <v>0</v>
      </c>
      <c r="G177" s="20">
        <f t="array" ref="G177">F177*(1+INDEX(BPCiObIC!$B$2:$AG$43,MATCH($A177,BPCiObIC!$A$2:$A$43,0),MATCH(G$4,BPCiObIC!$B$1:$AG$1,0)))</f>
        <v>0</v>
      </c>
      <c r="H177" s="20">
        <f t="array" ref="H177">G177*(1+INDEX(BPCiObIC!$B$2:$AG$43,MATCH($A177,BPCiObIC!$A$2:$A$43,0),MATCH(H$4,BPCiObIC!$B$1:$AG$1,0)))</f>
        <v>0</v>
      </c>
      <c r="I177" s="20">
        <f t="array" ref="I177">H177*(1+INDEX(BPCiObIC!$B$2:$AG$43,MATCH($A177,BPCiObIC!$A$2:$A$43,0),MATCH(I$4,BPCiObIC!$B$1:$AG$1,0)))</f>
        <v>0</v>
      </c>
      <c r="J177" s="20">
        <f t="array" ref="J177">I177*(1+INDEX(BPCiObIC!$B$2:$AG$43,MATCH($A177,BPCiObIC!$A$2:$A$43,0),MATCH(J$4,BPCiObIC!$B$1:$AG$1,0)))</f>
        <v>0</v>
      </c>
      <c r="K177" s="20">
        <f t="array" ref="K177">J177*(1+INDEX(BPCiObIC!$B$2:$AG$43,MATCH($A177,BPCiObIC!$A$2:$A$43,0),MATCH(K$4,BPCiObIC!$B$1:$AG$1,0)))</f>
        <v>0</v>
      </c>
      <c r="L177" s="20">
        <f t="array" ref="L177">K177*(1+INDEX(BPCiObIC!$B$2:$AG$43,MATCH($A177,BPCiObIC!$A$2:$A$43,0),MATCH(L$4,BPCiObIC!$B$1:$AG$1,0)))</f>
        <v>0</v>
      </c>
      <c r="M177" s="20">
        <f t="array" ref="M177">L177*(1+INDEX(BPCiObIC!$B$2:$AG$43,MATCH($A177,BPCiObIC!$A$2:$A$43,0),MATCH(M$4,BPCiObIC!$B$1:$AG$1,0)))</f>
        <v>0</v>
      </c>
      <c r="N177" s="20">
        <f t="array" ref="N177">M177*(1+INDEX(BPCiObIC!$B$2:$AG$43,MATCH($A177,BPCiObIC!$A$2:$A$43,0),MATCH(N$4,BPCiObIC!$B$1:$AG$1,0)))</f>
        <v>0</v>
      </c>
      <c r="O177" s="20">
        <f t="array" ref="O177">N177*(1+INDEX(BPCiObIC!$B$2:$AG$43,MATCH($A177,BPCiObIC!$A$2:$A$43,0),MATCH(O$4,BPCiObIC!$B$1:$AG$1,0)))</f>
        <v>0</v>
      </c>
      <c r="P177" s="20">
        <f t="array" ref="P177">O177*(1+INDEX(BPCiObIC!$B$2:$AG$43,MATCH($A177,BPCiObIC!$A$2:$A$43,0),MATCH(P$4,BPCiObIC!$B$1:$AG$1,0)))</f>
        <v>0</v>
      </c>
      <c r="Q177" s="20">
        <f t="array" ref="Q177">P177*(1+INDEX(BPCiObIC!$B$2:$AG$43,MATCH($A177,BPCiObIC!$A$2:$A$43,0),MATCH(Q$4,BPCiObIC!$B$1:$AG$1,0)))</f>
        <v>0</v>
      </c>
      <c r="R177" s="20">
        <f t="array" ref="R177">Q177*(1+INDEX(BPCiObIC!$B$2:$AG$43,MATCH($A177,BPCiObIC!$A$2:$A$43,0),MATCH(R$4,BPCiObIC!$B$1:$AG$1,0)))</f>
        <v>0</v>
      </c>
      <c r="S177" s="20">
        <f t="array" ref="S177">R177*(1+INDEX(BPCiObIC!$B$2:$AG$43,MATCH($A177,BPCiObIC!$A$2:$A$43,0),MATCH(S$4,BPCiObIC!$B$1:$AG$1,0)))</f>
        <v>0</v>
      </c>
      <c r="T177" s="20">
        <f t="array" ref="T177">S177*(1+INDEX(BPCiObIC!$B$2:$AG$43,MATCH($A177,BPCiObIC!$A$2:$A$43,0),MATCH(T$4,BPCiObIC!$B$1:$AG$1,0)))</f>
        <v>0</v>
      </c>
      <c r="U177" s="20">
        <f t="array" ref="U177">T177*(1+INDEX(BPCiObIC!$B$2:$AG$43,MATCH($A177,BPCiObIC!$A$2:$A$43,0),MATCH(U$4,BPCiObIC!$B$1:$AG$1,0)))</f>
        <v>0</v>
      </c>
      <c r="V177" s="20">
        <f t="array" ref="V177">U177*(1+INDEX(BPCiObIC!$B$2:$AG$43,MATCH($A177,BPCiObIC!$A$2:$A$43,0),MATCH(V$4,BPCiObIC!$B$1:$AG$1,0)))</f>
        <v>0</v>
      </c>
      <c r="W177" s="20">
        <f t="array" ref="W177">V177*(1+INDEX(BPCiObIC!$B$2:$AG$43,MATCH($A177,BPCiObIC!$A$2:$A$43,0),MATCH(W$4,BPCiObIC!$B$1:$AG$1,0)))</f>
        <v>0</v>
      </c>
      <c r="X177" s="20">
        <f t="array" ref="X177">W177*(1+INDEX(BPCiObIC!$B$2:$AG$43,MATCH($A177,BPCiObIC!$A$2:$A$43,0),MATCH(X$4,BPCiObIC!$B$1:$AG$1,0)))</f>
        <v>0</v>
      </c>
      <c r="Y177" s="20">
        <f t="array" ref="Y177">X177*(1+INDEX(BPCiObIC!$B$2:$AG$43,MATCH($A177,BPCiObIC!$A$2:$A$43,0),MATCH(Y$4,BPCiObIC!$B$1:$AG$1,0)))</f>
        <v>0</v>
      </c>
      <c r="Z177" s="20">
        <f t="array" ref="Z177">Y177*(1+INDEX(BPCiObIC!$B$2:$AG$43,MATCH($A177,BPCiObIC!$A$2:$A$43,0),MATCH(Z$4,BPCiObIC!$B$1:$AG$1,0)))</f>
        <v>0</v>
      </c>
      <c r="AA177" s="20">
        <f t="array" ref="AA177">Z177*(1+INDEX(BPCiObIC!$B$2:$AG$43,MATCH($A177,BPCiObIC!$A$2:$A$43,0),MATCH(AA$4,BPCiObIC!$B$1:$AG$1,0)))</f>
        <v>0</v>
      </c>
      <c r="AB177" s="20">
        <f t="array" ref="AB177">AA177*(1+INDEX(BPCiObIC!$B$2:$AG$43,MATCH($A177,BPCiObIC!$A$2:$A$43,0),MATCH(AB$4,BPCiObIC!$B$1:$AG$1,0)))</f>
        <v>0</v>
      </c>
      <c r="AC177" s="20">
        <f t="array" ref="AC177">AB177*(1+INDEX(BPCiObIC!$B$2:$AG$43,MATCH($A177,BPCiObIC!$A$2:$A$43,0),MATCH(AC$4,BPCiObIC!$B$1:$AG$1,0)))</f>
        <v>0</v>
      </c>
      <c r="AD177" s="20">
        <f t="array" ref="AD177">AC177*(1+INDEX(BPCiObIC!$B$2:$AG$43,MATCH($A177,BPCiObIC!$A$2:$A$43,0),MATCH(AD$4,BPCiObIC!$B$1:$AG$1,0)))</f>
        <v>0</v>
      </c>
      <c r="AE177" s="20">
        <f t="array" ref="AE177">AD177*(1+INDEX(BPCiObIC!$B$2:$AG$43,MATCH($A177,BPCiObIC!$A$2:$A$43,0),MATCH(AE$4,BPCiObIC!$B$1:$AG$1,0)))</f>
        <v>0</v>
      </c>
      <c r="AF177" s="20">
        <f t="array" ref="AF177">AE177*(1+INDEX(BPCiObIC!$B$2:$AG$43,MATCH($A177,BPCiObIC!$A$2:$A$43,0),MATCH(AF$4,BPCiObIC!$B$1:$AG$1,0)))</f>
        <v>0</v>
      </c>
      <c r="AG177" s="20">
        <f t="array" ref="AG177">AF177*(1+INDEX(BPCiObIC!$B$2:$AG$43,MATCH($A177,BPCiObIC!$A$2:$A$43,0),MATCH(AG$4,BPCiObIC!$B$1:$AG$1,0)))</f>
        <v>0</v>
      </c>
      <c r="AH177" s="20">
        <f t="array" ref="AH177">AG177*(1+INDEX(BPCiObIC!$B$2:$AG$43,MATCH($A177,BPCiObIC!$A$2:$A$43,0),MATCH(AH$4,BPCiObIC!$B$1:$AG$1,0)))</f>
        <v>0</v>
      </c>
    </row>
    <row r="178" spans="1:34" ht="15.75" customHeight="1" x14ac:dyDescent="0.35">
      <c r="A178" s="3" t="s">
        <v>130</v>
      </c>
      <c r="B178" s="3" t="s">
        <v>27</v>
      </c>
      <c r="C178" s="3" t="s">
        <v>131</v>
      </c>
      <c r="D178" s="33">
        <f>'China BIFUbC'!C175*('Population comparison'!$B$2/'Population comparison'!$B$3)</f>
        <v>481739032958.82855</v>
      </c>
      <c r="E178" s="20">
        <f t="array" ref="E178">D178*(1+INDEX(BPCiObIC!$B$2:$AG$43,MATCH($A178,BPCiObIC!$A$2:$A$43,0),MATCH(E$4,BPCiObIC!$B$1:$AG$1,0)))</f>
        <v>502971224867.0307</v>
      </c>
      <c r="F178" s="20">
        <f t="array" ref="F178">E178*(1+INDEX(BPCiObIC!$B$2:$AG$43,MATCH($A178,BPCiObIC!$A$2:$A$43,0),MATCH(F$4,BPCiObIC!$B$1:$AG$1,0)))</f>
        <v>524203416775.24097</v>
      </c>
      <c r="G178" s="20">
        <f t="array" ref="G178">F178*(1+INDEX(BPCiObIC!$B$2:$AG$43,MATCH($A178,BPCiObIC!$A$2:$A$43,0),MATCH(G$4,BPCiObIC!$B$1:$AG$1,0)))</f>
        <v>545435608683.45123</v>
      </c>
      <c r="H178" s="20">
        <f t="array" ref="H178">G178*(1+INDEX(BPCiObIC!$B$2:$AG$43,MATCH($A178,BPCiObIC!$A$2:$A$43,0),MATCH(H$4,BPCiObIC!$B$1:$AG$1,0)))</f>
        <v>566667800591.65332</v>
      </c>
      <c r="I178" s="20">
        <f t="array" ref="I178">H178*(1+INDEX(BPCiObIC!$B$2:$AG$43,MATCH($A178,BPCiObIC!$A$2:$A$43,0),MATCH(I$4,BPCiObIC!$B$1:$AG$1,0)))</f>
        <v>587899992499.86365</v>
      </c>
      <c r="J178" s="20">
        <f t="array" ref="J178">I178*(1+INDEX(BPCiObIC!$B$2:$AG$43,MATCH($A178,BPCiObIC!$A$2:$A$43,0),MATCH(J$4,BPCiObIC!$B$1:$AG$1,0)))</f>
        <v>609132184408.07397</v>
      </c>
      <c r="K178" s="20">
        <f t="array" ref="K178">J178*(1+INDEX(BPCiObIC!$B$2:$AG$43,MATCH($A178,BPCiObIC!$A$2:$A$43,0),MATCH(K$4,BPCiObIC!$B$1:$AG$1,0)))</f>
        <v>630364376316.2843</v>
      </c>
      <c r="L178" s="20">
        <f t="array" ref="L178">K178*(1+INDEX(BPCiObIC!$B$2:$AG$43,MATCH($A178,BPCiObIC!$A$2:$A$43,0),MATCH(L$4,BPCiObIC!$B$1:$AG$1,0)))</f>
        <v>651596568224.48645</v>
      </c>
      <c r="M178" s="20">
        <f t="array" ref="M178">L178*(1+INDEX(BPCiObIC!$B$2:$AG$43,MATCH($A178,BPCiObIC!$A$2:$A$43,0),MATCH(M$4,BPCiObIC!$B$1:$AG$1,0)))</f>
        <v>672828760132.69678</v>
      </c>
      <c r="N178" s="20">
        <f t="array" ref="N178">M178*(1+INDEX(BPCiObIC!$B$2:$AG$43,MATCH($A178,BPCiObIC!$A$2:$A$43,0),MATCH(N$4,BPCiObIC!$B$1:$AG$1,0)))</f>
        <v>694060952040.90698</v>
      </c>
      <c r="O178" s="20">
        <f t="array" ref="O178">N178*(1+INDEX(BPCiObIC!$B$2:$AG$43,MATCH($A178,BPCiObIC!$A$2:$A$43,0),MATCH(O$4,BPCiObIC!$B$1:$AG$1,0)))</f>
        <v>715293143949.11731</v>
      </c>
      <c r="P178" s="20">
        <f t="array" ref="P178">O178*(1+INDEX(BPCiObIC!$B$2:$AG$43,MATCH($A178,BPCiObIC!$A$2:$A$43,0),MATCH(P$4,BPCiObIC!$B$1:$AG$1,0)))</f>
        <v>736525335857.31958</v>
      </c>
      <c r="Q178" s="20">
        <f t="array" ref="Q178">P178*(1+INDEX(BPCiObIC!$B$2:$AG$43,MATCH($A178,BPCiObIC!$A$2:$A$43,0),MATCH(Q$4,BPCiObIC!$B$1:$AG$1,0)))</f>
        <v>757757527765.52991</v>
      </c>
      <c r="R178" s="20">
        <f t="array" ref="R178">Q178*(1+INDEX(BPCiObIC!$B$2:$AG$43,MATCH($A178,BPCiObIC!$A$2:$A$43,0),MATCH(R$4,BPCiObIC!$B$1:$AG$1,0)))</f>
        <v>778989719673.74011</v>
      </c>
      <c r="S178" s="20">
        <f t="array" ref="S178">R178*(1+INDEX(BPCiObIC!$B$2:$AG$43,MATCH($A178,BPCiObIC!$A$2:$A$43,0),MATCH(S$4,BPCiObIC!$B$1:$AG$1,0)))</f>
        <v>800221911581.94238</v>
      </c>
      <c r="T178" s="20">
        <f t="array" ref="T178">S178*(1+INDEX(BPCiObIC!$B$2:$AG$43,MATCH($A178,BPCiObIC!$A$2:$A$43,0),MATCH(T$4,BPCiObIC!$B$1:$AG$1,0)))</f>
        <v>821454103490.15271</v>
      </c>
      <c r="U178" s="20">
        <f t="array" ref="U178">T178*(1+INDEX(BPCiObIC!$B$2:$AG$43,MATCH($A178,BPCiObIC!$A$2:$A$43,0),MATCH(U$4,BPCiObIC!$B$1:$AG$1,0)))</f>
        <v>842686295398.36292</v>
      </c>
      <c r="V178" s="20">
        <f t="array" ref="V178">U178*(1+INDEX(BPCiObIC!$B$2:$AG$43,MATCH($A178,BPCiObIC!$A$2:$A$43,0),MATCH(V$4,BPCiObIC!$B$1:$AG$1,0)))</f>
        <v>863918487306.57324</v>
      </c>
      <c r="W178" s="20">
        <f t="array" ref="W178">V178*(1+INDEX(BPCiObIC!$B$2:$AG$43,MATCH($A178,BPCiObIC!$A$2:$A$43,0),MATCH(W$4,BPCiObIC!$B$1:$AG$1,0)))</f>
        <v>885150679214.77539</v>
      </c>
      <c r="X178" s="20">
        <f t="array" ref="X178">W178*(1+INDEX(BPCiObIC!$B$2:$AG$43,MATCH($A178,BPCiObIC!$A$2:$A$43,0),MATCH(X$4,BPCiObIC!$B$1:$AG$1,0)))</f>
        <v>906382871122.9856</v>
      </c>
      <c r="Y178" s="20">
        <f t="array" ref="Y178">X178*(1+INDEX(BPCiObIC!$B$2:$AG$43,MATCH($A178,BPCiObIC!$A$2:$A$43,0),MATCH(Y$4,BPCiObIC!$B$1:$AG$1,0)))</f>
        <v>927615063031.19592</v>
      </c>
      <c r="Z178" s="20">
        <f t="array" ref="Z178">Y178*(1+INDEX(BPCiObIC!$B$2:$AG$43,MATCH($A178,BPCiObIC!$A$2:$A$43,0),MATCH(Z$4,BPCiObIC!$B$1:$AG$1,0)))</f>
        <v>948847254939.40613</v>
      </c>
      <c r="AA178" s="20">
        <f t="array" ref="AA178">Z178*(1+INDEX(BPCiObIC!$B$2:$AG$43,MATCH($A178,BPCiObIC!$A$2:$A$43,0),MATCH(AA$4,BPCiObIC!$B$1:$AG$1,0)))</f>
        <v>970079446847.6084</v>
      </c>
      <c r="AB178" s="20">
        <f t="array" ref="AB178">AA178*(1+INDEX(BPCiObIC!$B$2:$AG$43,MATCH($A178,BPCiObIC!$A$2:$A$43,0),MATCH(AB$4,BPCiObIC!$B$1:$AG$1,0)))</f>
        <v>991311638755.8186</v>
      </c>
      <c r="AC178" s="20">
        <f t="array" ref="AC178">AB178*(1+INDEX(BPCiObIC!$B$2:$AG$43,MATCH($A178,BPCiObIC!$A$2:$A$43,0),MATCH(AC$4,BPCiObIC!$B$1:$AG$1,0)))</f>
        <v>1012543830664.0289</v>
      </c>
      <c r="AD178" s="20">
        <f t="array" ref="AD178">AC178*(1+INDEX(BPCiObIC!$B$2:$AG$43,MATCH($A178,BPCiObIC!$A$2:$A$43,0),MATCH(AD$4,BPCiObIC!$B$1:$AG$1,0)))</f>
        <v>1033776022572.2391</v>
      </c>
      <c r="AE178" s="20">
        <f t="array" ref="AE178">AD178*(1+INDEX(BPCiObIC!$B$2:$AG$43,MATCH($A178,BPCiObIC!$A$2:$A$43,0),MATCH(AE$4,BPCiObIC!$B$1:$AG$1,0)))</f>
        <v>1055008214480.4414</v>
      </c>
      <c r="AF178" s="20">
        <f t="array" ref="AF178">AE178*(1+INDEX(BPCiObIC!$B$2:$AG$43,MATCH($A178,BPCiObIC!$A$2:$A$43,0),MATCH(AF$4,BPCiObIC!$B$1:$AG$1,0)))</f>
        <v>1076240406388.6516</v>
      </c>
      <c r="AG178" s="20">
        <f t="array" ref="AG178">AF178*(1+INDEX(BPCiObIC!$B$2:$AG$43,MATCH($A178,BPCiObIC!$A$2:$A$43,0),MATCH(AG$4,BPCiObIC!$B$1:$AG$1,0)))</f>
        <v>1097472598296.8618</v>
      </c>
      <c r="AH178" s="20">
        <f t="array" ref="AH178">AG178*(1+INDEX(BPCiObIC!$B$2:$AG$43,MATCH($A178,BPCiObIC!$A$2:$A$43,0),MATCH(AH$4,BPCiObIC!$B$1:$AG$1,0)))</f>
        <v>1118704790205.0642</v>
      </c>
    </row>
    <row r="179" spans="1:34" ht="15.75" customHeight="1" x14ac:dyDescent="0.35">
      <c r="A179" s="28" t="s">
        <v>132</v>
      </c>
      <c r="B179" s="28" t="s">
        <v>27</v>
      </c>
      <c r="C179" s="28" t="s">
        <v>80</v>
      </c>
      <c r="D179" s="34">
        <f>SUM(SUMIFS('BIFUBC Output_energy'!G:G,'BIFUBC Output_energy'!A:A,B179,'BIFUBC Output_energy'!B:B,C179),SUMIFS('BIFUBC Output_nonenergy'!E:E,'BIFUBC Output_nonenergy'!A:A,B179,'BIFUBC Output_nonenergy'!B:B,C179))</f>
        <v>0</v>
      </c>
      <c r="E179" s="35">
        <f t="array" ref="E179">D179*(1+INDEX(BPCiObIC!$B$2:$AG$43,MATCH($A179,BPCiObIC!$A$2:$A$43,0),MATCH(E$4,BPCiObIC!$B$1:$AG$1,0)))</f>
        <v>0</v>
      </c>
      <c r="F179" s="35">
        <f t="array" ref="F179">E179*(1+INDEX(BPCiObIC!$B$2:$AG$43,MATCH($A179,BPCiObIC!$A$2:$A$43,0),MATCH(F$4,BPCiObIC!$B$1:$AG$1,0)))</f>
        <v>0</v>
      </c>
      <c r="G179" s="35">
        <f t="array" ref="G179">F179*(1+INDEX(BPCiObIC!$B$2:$AG$43,MATCH($A179,BPCiObIC!$A$2:$A$43,0),MATCH(G$4,BPCiObIC!$B$1:$AG$1,0)))</f>
        <v>0</v>
      </c>
      <c r="H179" s="35">
        <f t="array" ref="H179">G179*(1+INDEX(BPCiObIC!$B$2:$AG$43,MATCH($A179,BPCiObIC!$A$2:$A$43,0),MATCH(H$4,BPCiObIC!$B$1:$AG$1,0)))</f>
        <v>0</v>
      </c>
      <c r="I179" s="35">
        <f t="array" ref="I179">H179*(1+INDEX(BPCiObIC!$B$2:$AG$43,MATCH($A179,BPCiObIC!$A$2:$A$43,0),MATCH(I$4,BPCiObIC!$B$1:$AG$1,0)))</f>
        <v>0</v>
      </c>
      <c r="J179" s="35">
        <f t="array" ref="J179">I179*(1+INDEX(BPCiObIC!$B$2:$AG$43,MATCH($A179,BPCiObIC!$A$2:$A$43,0),MATCH(J$4,BPCiObIC!$B$1:$AG$1,0)))</f>
        <v>0</v>
      </c>
      <c r="K179" s="35">
        <f t="array" ref="K179">J179*(1+INDEX(BPCiObIC!$B$2:$AG$43,MATCH($A179,BPCiObIC!$A$2:$A$43,0),MATCH(K$4,BPCiObIC!$B$1:$AG$1,0)))</f>
        <v>0</v>
      </c>
      <c r="L179" s="35">
        <f t="array" ref="L179">K179*(1+INDEX(BPCiObIC!$B$2:$AG$43,MATCH($A179,BPCiObIC!$A$2:$A$43,0),MATCH(L$4,BPCiObIC!$B$1:$AG$1,0)))</f>
        <v>0</v>
      </c>
      <c r="M179" s="35">
        <f t="array" ref="M179">L179*(1+INDEX(BPCiObIC!$B$2:$AG$43,MATCH($A179,BPCiObIC!$A$2:$A$43,0),MATCH(M$4,BPCiObIC!$B$1:$AG$1,0)))</f>
        <v>0</v>
      </c>
      <c r="N179" s="35">
        <f t="array" ref="N179">M179*(1+INDEX(BPCiObIC!$B$2:$AG$43,MATCH($A179,BPCiObIC!$A$2:$A$43,0),MATCH(N$4,BPCiObIC!$B$1:$AG$1,0)))</f>
        <v>0</v>
      </c>
      <c r="O179" s="35">
        <f t="array" ref="O179">N179*(1+INDEX(BPCiObIC!$B$2:$AG$43,MATCH($A179,BPCiObIC!$A$2:$A$43,0),MATCH(O$4,BPCiObIC!$B$1:$AG$1,0)))</f>
        <v>0</v>
      </c>
      <c r="P179" s="35">
        <f t="array" ref="P179">O179*(1+INDEX(BPCiObIC!$B$2:$AG$43,MATCH($A179,BPCiObIC!$A$2:$A$43,0),MATCH(P$4,BPCiObIC!$B$1:$AG$1,0)))</f>
        <v>0</v>
      </c>
      <c r="Q179" s="35">
        <f t="array" ref="Q179">P179*(1+INDEX(BPCiObIC!$B$2:$AG$43,MATCH($A179,BPCiObIC!$A$2:$A$43,0),MATCH(Q$4,BPCiObIC!$B$1:$AG$1,0)))</f>
        <v>0</v>
      </c>
      <c r="R179" s="35">
        <f t="array" ref="R179">Q179*(1+INDEX(BPCiObIC!$B$2:$AG$43,MATCH($A179,BPCiObIC!$A$2:$A$43,0),MATCH(R$4,BPCiObIC!$B$1:$AG$1,0)))</f>
        <v>0</v>
      </c>
      <c r="S179" s="35">
        <f t="array" ref="S179">R179*(1+INDEX(BPCiObIC!$B$2:$AG$43,MATCH($A179,BPCiObIC!$A$2:$A$43,0),MATCH(S$4,BPCiObIC!$B$1:$AG$1,0)))</f>
        <v>0</v>
      </c>
      <c r="T179" s="35">
        <f t="array" ref="T179">S179*(1+INDEX(BPCiObIC!$B$2:$AG$43,MATCH($A179,BPCiObIC!$A$2:$A$43,0),MATCH(T$4,BPCiObIC!$B$1:$AG$1,0)))</f>
        <v>0</v>
      </c>
      <c r="U179" s="35">
        <f t="array" ref="U179">T179*(1+INDEX(BPCiObIC!$B$2:$AG$43,MATCH($A179,BPCiObIC!$A$2:$A$43,0),MATCH(U$4,BPCiObIC!$B$1:$AG$1,0)))</f>
        <v>0</v>
      </c>
      <c r="V179" s="35">
        <f t="array" ref="V179">U179*(1+INDEX(BPCiObIC!$B$2:$AG$43,MATCH($A179,BPCiObIC!$A$2:$A$43,0),MATCH(V$4,BPCiObIC!$B$1:$AG$1,0)))</f>
        <v>0</v>
      </c>
      <c r="W179" s="35">
        <f t="array" ref="W179">V179*(1+INDEX(BPCiObIC!$B$2:$AG$43,MATCH($A179,BPCiObIC!$A$2:$A$43,0),MATCH(W$4,BPCiObIC!$B$1:$AG$1,0)))</f>
        <v>0</v>
      </c>
      <c r="X179" s="35">
        <f t="array" ref="X179">W179*(1+INDEX(BPCiObIC!$B$2:$AG$43,MATCH($A179,BPCiObIC!$A$2:$A$43,0),MATCH(X$4,BPCiObIC!$B$1:$AG$1,0)))</f>
        <v>0</v>
      </c>
      <c r="Y179" s="35">
        <f t="array" ref="Y179">X179*(1+INDEX(BPCiObIC!$B$2:$AG$43,MATCH($A179,BPCiObIC!$A$2:$A$43,0),MATCH(Y$4,BPCiObIC!$B$1:$AG$1,0)))</f>
        <v>0</v>
      </c>
      <c r="Z179" s="35">
        <f t="array" ref="Z179">Y179*(1+INDEX(BPCiObIC!$B$2:$AG$43,MATCH($A179,BPCiObIC!$A$2:$A$43,0),MATCH(Z$4,BPCiObIC!$B$1:$AG$1,0)))</f>
        <v>0</v>
      </c>
      <c r="AA179" s="35">
        <f t="array" ref="AA179">Z179*(1+INDEX(BPCiObIC!$B$2:$AG$43,MATCH($A179,BPCiObIC!$A$2:$A$43,0),MATCH(AA$4,BPCiObIC!$B$1:$AG$1,0)))</f>
        <v>0</v>
      </c>
      <c r="AB179" s="35">
        <f t="array" ref="AB179">AA179*(1+INDEX(BPCiObIC!$B$2:$AG$43,MATCH($A179,BPCiObIC!$A$2:$A$43,0),MATCH(AB$4,BPCiObIC!$B$1:$AG$1,0)))</f>
        <v>0</v>
      </c>
      <c r="AC179" s="35">
        <f t="array" ref="AC179">AB179*(1+INDEX(BPCiObIC!$B$2:$AG$43,MATCH($A179,BPCiObIC!$A$2:$A$43,0),MATCH(AC$4,BPCiObIC!$B$1:$AG$1,0)))</f>
        <v>0</v>
      </c>
      <c r="AD179" s="35">
        <f t="array" ref="AD179">AC179*(1+INDEX(BPCiObIC!$B$2:$AG$43,MATCH($A179,BPCiObIC!$A$2:$A$43,0),MATCH(AD$4,BPCiObIC!$B$1:$AG$1,0)))</f>
        <v>0</v>
      </c>
      <c r="AE179" s="35">
        <f t="array" ref="AE179">AD179*(1+INDEX(BPCiObIC!$B$2:$AG$43,MATCH($A179,BPCiObIC!$A$2:$A$43,0),MATCH(AE$4,BPCiObIC!$B$1:$AG$1,0)))</f>
        <v>0</v>
      </c>
      <c r="AF179" s="35">
        <f t="array" ref="AF179">AE179*(1+INDEX(BPCiObIC!$B$2:$AG$43,MATCH($A179,BPCiObIC!$A$2:$A$43,0),MATCH(AF$4,BPCiObIC!$B$1:$AG$1,0)))</f>
        <v>0</v>
      </c>
      <c r="AG179" s="35">
        <f t="array" ref="AG179">AF179*(1+INDEX(BPCiObIC!$B$2:$AG$43,MATCH($A179,BPCiObIC!$A$2:$A$43,0),MATCH(AG$4,BPCiObIC!$B$1:$AG$1,0)))</f>
        <v>0</v>
      </c>
      <c r="AH179" s="35">
        <f t="array" ref="AH179">AG179*(1+INDEX(BPCiObIC!$B$2:$AG$43,MATCH($A179,BPCiObIC!$A$2:$A$43,0),MATCH(AH$4,BPCiObIC!$B$1:$AG$1,0)))</f>
        <v>0</v>
      </c>
    </row>
    <row r="180" spans="1:34" ht="15.75" customHeight="1" x14ac:dyDescent="0.35">
      <c r="A180" s="27" t="s">
        <v>93</v>
      </c>
      <c r="B180" s="27" t="s">
        <v>89</v>
      </c>
      <c r="C180" s="27" t="s">
        <v>94</v>
      </c>
      <c r="D180" s="33">
        <f>SUM(SUMIFS('BIFUBC Output_energy'!G:G,'BIFUBC Output_energy'!A:A,B180,'BIFUBC Output_energy'!B:B,C180),SUMIFS('BIFUBC Output_nonenergy'!E:E,'BIFUBC Output_nonenergy'!A:A,B180,'BIFUBC Output_nonenergy'!B:B,C180))</f>
        <v>0</v>
      </c>
      <c r="E180" s="36">
        <f t="array" ref="E180">D180*(1+INDEX(BPCiObIC!$B$2:$AG$43,MATCH($A180,BPCiObIC!$A$2:$A$43,0),MATCH(E$4,BPCiObIC!$B$1:$AG$1,0)))</f>
        <v>0</v>
      </c>
      <c r="F180" s="36">
        <f t="array" ref="F180">E180*(1+INDEX(BPCiObIC!$B$2:$AG$43,MATCH($A180,BPCiObIC!$A$2:$A$43,0),MATCH(F$4,BPCiObIC!$B$1:$AG$1,0)))</f>
        <v>0</v>
      </c>
      <c r="G180" s="36">
        <f t="array" ref="G180">F180*(1+INDEX(BPCiObIC!$B$2:$AG$43,MATCH($A180,BPCiObIC!$A$2:$A$43,0),MATCH(G$4,BPCiObIC!$B$1:$AG$1,0)))</f>
        <v>0</v>
      </c>
      <c r="H180" s="36">
        <f t="array" ref="H180">G180*(1+INDEX(BPCiObIC!$B$2:$AG$43,MATCH($A180,BPCiObIC!$A$2:$A$43,0),MATCH(H$4,BPCiObIC!$B$1:$AG$1,0)))</f>
        <v>0</v>
      </c>
      <c r="I180" s="36">
        <f t="array" ref="I180">H180*(1+INDEX(BPCiObIC!$B$2:$AG$43,MATCH($A180,BPCiObIC!$A$2:$A$43,0),MATCH(I$4,BPCiObIC!$B$1:$AG$1,0)))</f>
        <v>0</v>
      </c>
      <c r="J180" s="36">
        <f t="array" ref="J180">I180*(1+INDEX(BPCiObIC!$B$2:$AG$43,MATCH($A180,BPCiObIC!$A$2:$A$43,0),MATCH(J$4,BPCiObIC!$B$1:$AG$1,0)))</f>
        <v>0</v>
      </c>
      <c r="K180" s="36">
        <f t="array" ref="K180">J180*(1+INDEX(BPCiObIC!$B$2:$AG$43,MATCH($A180,BPCiObIC!$A$2:$A$43,0),MATCH(K$4,BPCiObIC!$B$1:$AG$1,0)))</f>
        <v>0</v>
      </c>
      <c r="L180" s="36">
        <f t="array" ref="L180">K180*(1+INDEX(BPCiObIC!$B$2:$AG$43,MATCH($A180,BPCiObIC!$A$2:$A$43,0),MATCH(L$4,BPCiObIC!$B$1:$AG$1,0)))</f>
        <v>0</v>
      </c>
      <c r="M180" s="36">
        <f t="array" ref="M180">L180*(1+INDEX(BPCiObIC!$B$2:$AG$43,MATCH($A180,BPCiObIC!$A$2:$A$43,0),MATCH(M$4,BPCiObIC!$B$1:$AG$1,0)))</f>
        <v>0</v>
      </c>
      <c r="N180" s="36">
        <f t="array" ref="N180">M180*(1+INDEX(BPCiObIC!$B$2:$AG$43,MATCH($A180,BPCiObIC!$A$2:$A$43,0),MATCH(N$4,BPCiObIC!$B$1:$AG$1,0)))</f>
        <v>0</v>
      </c>
      <c r="O180" s="36">
        <f t="array" ref="O180">N180*(1+INDEX(BPCiObIC!$B$2:$AG$43,MATCH($A180,BPCiObIC!$A$2:$A$43,0),MATCH(O$4,BPCiObIC!$B$1:$AG$1,0)))</f>
        <v>0</v>
      </c>
      <c r="P180" s="36">
        <f t="array" ref="P180">O180*(1+INDEX(BPCiObIC!$B$2:$AG$43,MATCH($A180,BPCiObIC!$A$2:$A$43,0),MATCH(P$4,BPCiObIC!$B$1:$AG$1,0)))</f>
        <v>0</v>
      </c>
      <c r="Q180" s="36">
        <f t="array" ref="Q180">P180*(1+INDEX(BPCiObIC!$B$2:$AG$43,MATCH($A180,BPCiObIC!$A$2:$A$43,0),MATCH(Q$4,BPCiObIC!$B$1:$AG$1,0)))</f>
        <v>0</v>
      </c>
      <c r="R180" s="36">
        <f t="array" ref="R180">Q180*(1+INDEX(BPCiObIC!$B$2:$AG$43,MATCH($A180,BPCiObIC!$A$2:$A$43,0),MATCH(R$4,BPCiObIC!$B$1:$AG$1,0)))</f>
        <v>0</v>
      </c>
      <c r="S180" s="36">
        <f t="array" ref="S180">R180*(1+INDEX(BPCiObIC!$B$2:$AG$43,MATCH($A180,BPCiObIC!$A$2:$A$43,0),MATCH(S$4,BPCiObIC!$B$1:$AG$1,0)))</f>
        <v>0</v>
      </c>
      <c r="T180" s="36">
        <f t="array" ref="T180">S180*(1+INDEX(BPCiObIC!$B$2:$AG$43,MATCH($A180,BPCiObIC!$A$2:$A$43,0),MATCH(T$4,BPCiObIC!$B$1:$AG$1,0)))</f>
        <v>0</v>
      </c>
      <c r="U180" s="36">
        <f t="array" ref="U180">T180*(1+INDEX(BPCiObIC!$B$2:$AG$43,MATCH($A180,BPCiObIC!$A$2:$A$43,0),MATCH(U$4,BPCiObIC!$B$1:$AG$1,0)))</f>
        <v>0</v>
      </c>
      <c r="V180" s="36">
        <f t="array" ref="V180">U180*(1+INDEX(BPCiObIC!$B$2:$AG$43,MATCH($A180,BPCiObIC!$A$2:$A$43,0),MATCH(V$4,BPCiObIC!$B$1:$AG$1,0)))</f>
        <v>0</v>
      </c>
      <c r="W180" s="36">
        <f t="array" ref="W180">V180*(1+INDEX(BPCiObIC!$B$2:$AG$43,MATCH($A180,BPCiObIC!$A$2:$A$43,0),MATCH(W$4,BPCiObIC!$B$1:$AG$1,0)))</f>
        <v>0</v>
      </c>
      <c r="X180" s="36">
        <f t="array" ref="X180">W180*(1+INDEX(BPCiObIC!$B$2:$AG$43,MATCH($A180,BPCiObIC!$A$2:$A$43,0),MATCH(X$4,BPCiObIC!$B$1:$AG$1,0)))</f>
        <v>0</v>
      </c>
      <c r="Y180" s="36">
        <f t="array" ref="Y180">X180*(1+INDEX(BPCiObIC!$B$2:$AG$43,MATCH($A180,BPCiObIC!$A$2:$A$43,0),MATCH(Y$4,BPCiObIC!$B$1:$AG$1,0)))</f>
        <v>0</v>
      </c>
      <c r="Z180" s="36">
        <f t="array" ref="Z180">Y180*(1+INDEX(BPCiObIC!$B$2:$AG$43,MATCH($A180,BPCiObIC!$A$2:$A$43,0),MATCH(Z$4,BPCiObIC!$B$1:$AG$1,0)))</f>
        <v>0</v>
      </c>
      <c r="AA180" s="36">
        <f t="array" ref="AA180">Z180*(1+INDEX(BPCiObIC!$B$2:$AG$43,MATCH($A180,BPCiObIC!$A$2:$A$43,0),MATCH(AA$4,BPCiObIC!$B$1:$AG$1,0)))</f>
        <v>0</v>
      </c>
      <c r="AB180" s="36">
        <f t="array" ref="AB180">AA180*(1+INDEX(BPCiObIC!$B$2:$AG$43,MATCH($A180,BPCiObIC!$A$2:$A$43,0),MATCH(AB$4,BPCiObIC!$B$1:$AG$1,0)))</f>
        <v>0</v>
      </c>
      <c r="AC180" s="36">
        <f t="array" ref="AC180">AB180*(1+INDEX(BPCiObIC!$B$2:$AG$43,MATCH($A180,BPCiObIC!$A$2:$A$43,0),MATCH(AC$4,BPCiObIC!$B$1:$AG$1,0)))</f>
        <v>0</v>
      </c>
      <c r="AD180" s="36">
        <f t="array" ref="AD180">AC180*(1+INDEX(BPCiObIC!$B$2:$AG$43,MATCH($A180,BPCiObIC!$A$2:$A$43,0),MATCH(AD$4,BPCiObIC!$B$1:$AG$1,0)))</f>
        <v>0</v>
      </c>
      <c r="AE180" s="36">
        <f t="array" ref="AE180">AD180*(1+INDEX(BPCiObIC!$B$2:$AG$43,MATCH($A180,BPCiObIC!$A$2:$A$43,0),MATCH(AE$4,BPCiObIC!$B$1:$AG$1,0)))</f>
        <v>0</v>
      </c>
      <c r="AF180" s="36">
        <f t="array" ref="AF180">AE180*(1+INDEX(BPCiObIC!$B$2:$AG$43,MATCH($A180,BPCiObIC!$A$2:$A$43,0),MATCH(AF$4,BPCiObIC!$B$1:$AG$1,0)))</f>
        <v>0</v>
      </c>
      <c r="AG180" s="36">
        <f t="array" ref="AG180">AF180*(1+INDEX(BPCiObIC!$B$2:$AG$43,MATCH($A180,BPCiObIC!$A$2:$A$43,0),MATCH(AG$4,BPCiObIC!$B$1:$AG$1,0)))</f>
        <v>0</v>
      </c>
      <c r="AH180" s="36">
        <f t="array" ref="AH180">AG180*(1+INDEX(BPCiObIC!$B$2:$AG$43,MATCH($A180,BPCiObIC!$A$2:$A$43,0),MATCH(AH$4,BPCiObIC!$B$1:$AG$1,0)))</f>
        <v>0</v>
      </c>
    </row>
    <row r="181" spans="1:34" ht="15.75" customHeight="1" x14ac:dyDescent="0.35">
      <c r="A181" s="3" t="s">
        <v>95</v>
      </c>
      <c r="B181" s="3" t="s">
        <v>89</v>
      </c>
      <c r="C181" s="3" t="s">
        <v>79</v>
      </c>
      <c r="D181" s="33">
        <f>'China BIFUbC'!C178*('Indonesia BFPIaE-production'!$C$3/'China BFPIaE-production'!$E$3)</f>
        <v>1006289128030.9586</v>
      </c>
      <c r="E181" s="20">
        <f t="array" ref="E181">D181*(1+INDEX(BPCiObIC!$B$2:$AG$43,MATCH($A181,BPCiObIC!$A$2:$A$43,0),MATCH(E$4,BPCiObIC!$B$1:$AG$1,0)))</f>
        <v>1051038021966.0693</v>
      </c>
      <c r="F181" s="20">
        <f t="array" ref="F181">E181*(1+INDEX(BPCiObIC!$B$2:$AG$43,MATCH($A181,BPCiObIC!$A$2:$A$43,0),MATCH(F$4,BPCiObIC!$B$1:$AG$1,0)))</f>
        <v>1095786915901.1957</v>
      </c>
      <c r="G181" s="20">
        <f t="array" ref="G181">F181*(1+INDEX(BPCiObIC!$B$2:$AG$43,MATCH($A181,BPCiObIC!$A$2:$A$43,0),MATCH(G$4,BPCiObIC!$B$1:$AG$1,0)))</f>
        <v>1140535809836.3064</v>
      </c>
      <c r="H181" s="20">
        <f t="array" ref="H181">G181*(1+INDEX(BPCiObIC!$B$2:$AG$43,MATCH($A181,BPCiObIC!$A$2:$A$43,0),MATCH(H$4,BPCiObIC!$B$1:$AG$1,0)))</f>
        <v>1185284703771.4326</v>
      </c>
      <c r="I181" s="20">
        <f t="array" ref="I181">H181*(1+INDEX(BPCiObIC!$B$2:$AG$43,MATCH($A181,BPCiObIC!$A$2:$A$43,0),MATCH(I$4,BPCiObIC!$B$1:$AG$1,0)))</f>
        <v>1230033597706.5432</v>
      </c>
      <c r="J181" s="20">
        <f t="array" ref="J181">I181*(1+INDEX(BPCiObIC!$B$2:$AG$43,MATCH($A181,BPCiObIC!$A$2:$A$43,0),MATCH(J$4,BPCiObIC!$B$1:$AG$1,0)))</f>
        <v>1274782491641.6697</v>
      </c>
      <c r="K181" s="20">
        <f t="array" ref="K181">J181*(1+INDEX(BPCiObIC!$B$2:$AG$43,MATCH($A181,BPCiObIC!$A$2:$A$43,0),MATCH(K$4,BPCiObIC!$B$1:$AG$1,0)))</f>
        <v>1319531385576.7805</v>
      </c>
      <c r="L181" s="20">
        <f t="array" ref="L181">K181*(1+INDEX(BPCiObIC!$B$2:$AG$43,MATCH($A181,BPCiObIC!$A$2:$A$43,0),MATCH(L$4,BPCiObIC!$B$1:$AG$1,0)))</f>
        <v>1364280279511.9067</v>
      </c>
      <c r="M181" s="20">
        <f t="array" ref="M181">L181*(1+INDEX(BPCiObIC!$B$2:$AG$43,MATCH($A181,BPCiObIC!$A$2:$A$43,0),MATCH(M$4,BPCiObIC!$B$1:$AG$1,0)))</f>
        <v>1409029173447.0173</v>
      </c>
      <c r="N181" s="20">
        <f t="array" ref="N181">M181*(1+INDEX(BPCiObIC!$B$2:$AG$43,MATCH($A181,BPCiObIC!$A$2:$A$43,0),MATCH(N$4,BPCiObIC!$B$1:$AG$1,0)))</f>
        <v>1453778067382.1282</v>
      </c>
      <c r="O181" s="20">
        <f t="array" ref="O181">N181*(1+INDEX(BPCiObIC!$B$2:$AG$43,MATCH($A181,BPCiObIC!$A$2:$A$43,0),MATCH(O$4,BPCiObIC!$B$1:$AG$1,0)))</f>
        <v>1498526961317.2544</v>
      </c>
      <c r="P181" s="20">
        <f t="array" ref="P181">O181*(1+INDEX(BPCiObIC!$B$2:$AG$43,MATCH($A181,BPCiObIC!$A$2:$A$43,0),MATCH(P$4,BPCiObIC!$B$1:$AG$1,0)))</f>
        <v>1543275855252.365</v>
      </c>
      <c r="Q181" s="20">
        <f t="array" ref="Q181">P181*(1+INDEX(BPCiObIC!$B$2:$AG$43,MATCH($A181,BPCiObIC!$A$2:$A$43,0),MATCH(Q$4,BPCiObIC!$B$1:$AG$1,0)))</f>
        <v>1588024749187.4915</v>
      </c>
      <c r="R181" s="20">
        <f t="array" ref="R181">Q181*(1+INDEX(BPCiObIC!$B$2:$AG$43,MATCH($A181,BPCiObIC!$A$2:$A$43,0),MATCH(R$4,BPCiObIC!$B$1:$AG$1,0)))</f>
        <v>1632773643122.6021</v>
      </c>
      <c r="S181" s="20">
        <f t="array" ref="S181">R181*(1+INDEX(BPCiObIC!$B$2:$AG$43,MATCH($A181,BPCiObIC!$A$2:$A$43,0),MATCH(S$4,BPCiObIC!$B$1:$AG$1,0)))</f>
        <v>1677522537057.7285</v>
      </c>
      <c r="T181" s="20">
        <f t="array" ref="T181">S181*(1+INDEX(BPCiObIC!$B$2:$AG$43,MATCH($A181,BPCiObIC!$A$2:$A$43,0),MATCH(T$4,BPCiObIC!$B$1:$AG$1,0)))</f>
        <v>1722271430992.8391</v>
      </c>
      <c r="U181" s="20">
        <f t="array" ref="U181">T181*(1+INDEX(BPCiObIC!$B$2:$AG$43,MATCH($A181,BPCiObIC!$A$2:$A$43,0),MATCH(U$4,BPCiObIC!$B$1:$AG$1,0)))</f>
        <v>1767020324927.9653</v>
      </c>
      <c r="V181" s="20">
        <f t="array" ref="V181">U181*(1+INDEX(BPCiObIC!$B$2:$AG$43,MATCH($A181,BPCiObIC!$A$2:$A$43,0),MATCH(V$4,BPCiObIC!$B$1:$AG$1,0)))</f>
        <v>1811769218863.0762</v>
      </c>
      <c r="W181" s="20">
        <f t="array" ref="W181">V181*(1+INDEX(BPCiObIC!$B$2:$AG$43,MATCH($A181,BPCiObIC!$A$2:$A$43,0),MATCH(W$4,BPCiObIC!$B$1:$AG$1,0)))</f>
        <v>1856518112798.2024</v>
      </c>
      <c r="X181" s="20">
        <f t="array" ref="X181">W181*(1+INDEX(BPCiObIC!$B$2:$AG$43,MATCH($A181,BPCiObIC!$A$2:$A$43,0),MATCH(X$4,BPCiObIC!$B$1:$AG$1,0)))</f>
        <v>1901267006733.313</v>
      </c>
      <c r="Y181" s="20">
        <f t="array" ref="Y181">X181*(1+INDEX(BPCiObIC!$B$2:$AG$43,MATCH($A181,BPCiObIC!$A$2:$A$43,0),MATCH(Y$4,BPCiObIC!$B$1:$AG$1,0)))</f>
        <v>1946015900668.4392</v>
      </c>
      <c r="Z181" s="20">
        <f t="array" ref="Z181">Y181*(1+INDEX(BPCiObIC!$B$2:$AG$43,MATCH($A181,BPCiObIC!$A$2:$A$43,0),MATCH(Z$4,BPCiObIC!$B$1:$AG$1,0)))</f>
        <v>1990764794603.55</v>
      </c>
      <c r="AA181" s="20">
        <f t="array" ref="AA181">Z181*(1+INDEX(BPCiObIC!$B$2:$AG$43,MATCH($A181,BPCiObIC!$A$2:$A$43,0),MATCH(AA$4,BPCiObIC!$B$1:$AG$1,0)))</f>
        <v>2035513688538.6765</v>
      </c>
      <c r="AB181" s="20">
        <f t="array" ref="AB181">AA181*(1+INDEX(BPCiObIC!$B$2:$AG$43,MATCH($A181,BPCiObIC!$A$2:$A$43,0),MATCH(AB$4,BPCiObIC!$B$1:$AG$1,0)))</f>
        <v>2080262582473.7874</v>
      </c>
      <c r="AC181" s="20">
        <f t="array" ref="AC181">AB181*(1+INDEX(BPCiObIC!$B$2:$AG$43,MATCH($A181,BPCiObIC!$A$2:$A$43,0),MATCH(AC$4,BPCiObIC!$B$1:$AG$1,0)))</f>
        <v>2125011476408.9138</v>
      </c>
      <c r="AD181" s="20">
        <f t="array" ref="AD181">AC181*(1+INDEX(BPCiObIC!$B$2:$AG$43,MATCH($A181,BPCiObIC!$A$2:$A$43,0),MATCH(AD$4,BPCiObIC!$B$1:$AG$1,0)))</f>
        <v>2169760370344.0244</v>
      </c>
      <c r="AE181" s="20">
        <f t="array" ref="AE181">AD181*(1+INDEX(BPCiObIC!$B$2:$AG$43,MATCH($A181,BPCiObIC!$A$2:$A$43,0),MATCH(AE$4,BPCiObIC!$B$1:$AG$1,0)))</f>
        <v>2214509264279.1504</v>
      </c>
      <c r="AF181" s="20">
        <f t="array" ref="AF181">AE181*(1+INDEX(BPCiObIC!$B$2:$AG$43,MATCH($A181,BPCiObIC!$A$2:$A$43,0),MATCH(AF$4,BPCiObIC!$B$1:$AG$1,0)))</f>
        <v>2259258158214.2612</v>
      </c>
      <c r="AG181" s="20">
        <f t="array" ref="AG181">AF181*(1+INDEX(BPCiObIC!$B$2:$AG$43,MATCH($A181,BPCiObIC!$A$2:$A$43,0),MATCH(AG$4,BPCiObIC!$B$1:$AG$1,0)))</f>
        <v>2304007052149.3716</v>
      </c>
      <c r="AH181" s="20">
        <f t="array" ref="AH181">AG181*(1+INDEX(BPCiObIC!$B$2:$AG$43,MATCH($A181,BPCiObIC!$A$2:$A$43,0),MATCH(AH$4,BPCiObIC!$B$1:$AG$1,0)))</f>
        <v>2348755946084.4976</v>
      </c>
    </row>
    <row r="182" spans="1:34" ht="15.75" customHeight="1" x14ac:dyDescent="0.35">
      <c r="A182" s="3" t="s">
        <v>96</v>
      </c>
      <c r="B182" s="3" t="s">
        <v>89</v>
      </c>
      <c r="C182" s="3" t="s">
        <v>83</v>
      </c>
      <c r="D182" s="33">
        <f>'China BIFUbC'!C179*('Indonesia BFPIaE-production'!$C$4/'China BFPIaE-production'!$E$4)</f>
        <v>25926835241156.57</v>
      </c>
      <c r="E182" s="20">
        <f t="array" ref="E182">D182*(1+INDEX(BPCiObIC!$B$2:$AG$43,MATCH($A182,BPCiObIC!$A$2:$A$43,0),MATCH(E$4,BPCiObIC!$B$1:$AG$1,0)))</f>
        <v>27079781415333.969</v>
      </c>
      <c r="F182" s="20">
        <f t="array" ref="F182">E182*(1+INDEX(BPCiObIC!$B$2:$AG$43,MATCH($A182,BPCiObIC!$A$2:$A$43,0),MATCH(F$4,BPCiObIC!$B$1:$AG$1,0)))</f>
        <v>28232727589511.773</v>
      </c>
      <c r="G182" s="20">
        <f t="array" ref="G182">F182*(1+INDEX(BPCiObIC!$B$2:$AG$43,MATCH($A182,BPCiObIC!$A$2:$A$43,0),MATCH(G$4,BPCiObIC!$B$1:$AG$1,0)))</f>
        <v>29385673763689.176</v>
      </c>
      <c r="H182" s="20">
        <f t="array" ref="H182">G182*(1+INDEX(BPCiObIC!$B$2:$AG$43,MATCH($A182,BPCiObIC!$A$2:$A$43,0),MATCH(H$4,BPCiObIC!$B$1:$AG$1,0)))</f>
        <v>30538619937866.977</v>
      </c>
      <c r="I182" s="20">
        <f t="array" ref="I182">H182*(1+INDEX(BPCiObIC!$B$2:$AG$43,MATCH($A182,BPCiObIC!$A$2:$A$43,0),MATCH(I$4,BPCiObIC!$B$1:$AG$1,0)))</f>
        <v>31691566112044.375</v>
      </c>
      <c r="J182" s="20">
        <f t="array" ref="J182">I182*(1+INDEX(BPCiObIC!$B$2:$AG$43,MATCH($A182,BPCiObIC!$A$2:$A$43,0),MATCH(J$4,BPCiObIC!$B$1:$AG$1,0)))</f>
        <v>32844512286222.18</v>
      </c>
      <c r="K182" s="20">
        <f t="array" ref="K182">J182*(1+INDEX(BPCiObIC!$B$2:$AG$43,MATCH($A182,BPCiObIC!$A$2:$A$43,0),MATCH(K$4,BPCiObIC!$B$1:$AG$1,0)))</f>
        <v>33997458460399.582</v>
      </c>
      <c r="L182" s="20">
        <f t="array" ref="L182">K182*(1+INDEX(BPCiObIC!$B$2:$AG$43,MATCH($A182,BPCiObIC!$A$2:$A$43,0),MATCH(L$4,BPCiObIC!$B$1:$AG$1,0)))</f>
        <v>35150404634577.383</v>
      </c>
      <c r="M182" s="20">
        <f t="array" ref="M182">L182*(1+INDEX(BPCiObIC!$B$2:$AG$43,MATCH($A182,BPCiObIC!$A$2:$A$43,0),MATCH(M$4,BPCiObIC!$B$1:$AG$1,0)))</f>
        <v>36303350808754.781</v>
      </c>
      <c r="N182" s="20">
        <f t="array" ref="N182">M182*(1+INDEX(BPCiObIC!$B$2:$AG$43,MATCH($A182,BPCiObIC!$A$2:$A$43,0),MATCH(N$4,BPCiObIC!$B$1:$AG$1,0)))</f>
        <v>37456296982932.18</v>
      </c>
      <c r="O182" s="20">
        <f t="array" ref="O182">N182*(1+INDEX(BPCiObIC!$B$2:$AG$43,MATCH($A182,BPCiObIC!$A$2:$A$43,0),MATCH(O$4,BPCiObIC!$B$1:$AG$1,0)))</f>
        <v>38609243157109.984</v>
      </c>
      <c r="P182" s="20">
        <f t="array" ref="P182">O182*(1+INDEX(BPCiObIC!$B$2:$AG$43,MATCH($A182,BPCiObIC!$A$2:$A$43,0),MATCH(P$4,BPCiObIC!$B$1:$AG$1,0)))</f>
        <v>39762189331287.383</v>
      </c>
      <c r="Q182" s="20">
        <f t="array" ref="Q182">P182*(1+INDEX(BPCiObIC!$B$2:$AG$43,MATCH($A182,BPCiObIC!$A$2:$A$43,0),MATCH(Q$4,BPCiObIC!$B$1:$AG$1,0)))</f>
        <v>40915135505465.188</v>
      </c>
      <c r="R182" s="20">
        <f t="array" ref="R182">Q182*(1+INDEX(BPCiObIC!$B$2:$AG$43,MATCH($A182,BPCiObIC!$A$2:$A$43,0),MATCH(R$4,BPCiObIC!$B$1:$AG$1,0)))</f>
        <v>42068081679642.586</v>
      </c>
      <c r="S182" s="20">
        <f t="array" ref="S182">R182*(1+INDEX(BPCiObIC!$B$2:$AG$43,MATCH($A182,BPCiObIC!$A$2:$A$43,0),MATCH(S$4,BPCiObIC!$B$1:$AG$1,0)))</f>
        <v>43221027853820.391</v>
      </c>
      <c r="T182" s="20">
        <f t="array" ref="T182">S182*(1+INDEX(BPCiObIC!$B$2:$AG$43,MATCH($A182,BPCiObIC!$A$2:$A$43,0),MATCH(T$4,BPCiObIC!$B$1:$AG$1,0)))</f>
        <v>44373974027997.789</v>
      </c>
      <c r="U182" s="20">
        <f t="array" ref="U182">T182*(1+INDEX(BPCiObIC!$B$2:$AG$43,MATCH($A182,BPCiObIC!$A$2:$A$43,0),MATCH(U$4,BPCiObIC!$B$1:$AG$1,0)))</f>
        <v>45526920202175.594</v>
      </c>
      <c r="V182" s="20">
        <f t="array" ref="V182">U182*(1+INDEX(BPCiObIC!$B$2:$AG$43,MATCH($A182,BPCiObIC!$A$2:$A$43,0),MATCH(V$4,BPCiObIC!$B$1:$AG$1,0)))</f>
        <v>46679866376353</v>
      </c>
      <c r="W182" s="20">
        <f t="array" ref="W182">V182*(1+INDEX(BPCiObIC!$B$2:$AG$43,MATCH($A182,BPCiObIC!$A$2:$A$43,0),MATCH(W$4,BPCiObIC!$B$1:$AG$1,0)))</f>
        <v>47832812550530.797</v>
      </c>
      <c r="X182" s="20">
        <f t="array" ref="X182">W182*(1+INDEX(BPCiObIC!$B$2:$AG$43,MATCH($A182,BPCiObIC!$A$2:$A$43,0),MATCH(X$4,BPCiObIC!$B$1:$AG$1,0)))</f>
        <v>48985758724708.195</v>
      </c>
      <c r="Y182" s="20">
        <f t="array" ref="Y182">X182*(1+INDEX(BPCiObIC!$B$2:$AG$43,MATCH($A182,BPCiObIC!$A$2:$A$43,0),MATCH(Y$4,BPCiObIC!$B$1:$AG$1,0)))</f>
        <v>50138704898886</v>
      </c>
      <c r="Z182" s="20">
        <f t="array" ref="Z182">Y182*(1+INDEX(BPCiObIC!$B$2:$AG$43,MATCH($A182,BPCiObIC!$A$2:$A$43,0),MATCH(Z$4,BPCiObIC!$B$1:$AG$1,0)))</f>
        <v>51291651073063.406</v>
      </c>
      <c r="AA182" s="20">
        <f t="array" ref="AA182">Z182*(1+INDEX(BPCiObIC!$B$2:$AG$43,MATCH($A182,BPCiObIC!$A$2:$A$43,0),MATCH(AA$4,BPCiObIC!$B$1:$AG$1,0)))</f>
        <v>52444597247241.211</v>
      </c>
      <c r="AB182" s="20">
        <f t="array" ref="AB182">AA182*(1+INDEX(BPCiObIC!$B$2:$AG$43,MATCH($A182,BPCiObIC!$A$2:$A$43,0),MATCH(AB$4,BPCiObIC!$B$1:$AG$1,0)))</f>
        <v>53597543421418.609</v>
      </c>
      <c r="AC182" s="20">
        <f t="array" ref="AC182">AB182*(1+INDEX(BPCiObIC!$B$2:$AG$43,MATCH($A182,BPCiObIC!$A$2:$A$43,0),MATCH(AC$4,BPCiObIC!$B$1:$AG$1,0)))</f>
        <v>54750489595596.414</v>
      </c>
      <c r="AD182" s="20">
        <f t="array" ref="AD182">AC182*(1+INDEX(BPCiObIC!$B$2:$AG$43,MATCH($A182,BPCiObIC!$A$2:$A$43,0),MATCH(AD$4,BPCiObIC!$B$1:$AG$1,0)))</f>
        <v>55903435769773.813</v>
      </c>
      <c r="AE182" s="20">
        <f t="array" ref="AE182">AD182*(1+INDEX(BPCiObIC!$B$2:$AG$43,MATCH($A182,BPCiObIC!$A$2:$A$43,0),MATCH(AE$4,BPCiObIC!$B$1:$AG$1,0)))</f>
        <v>57056381943951.609</v>
      </c>
      <c r="AF182" s="20">
        <f t="array" ref="AF182">AE182*(1+INDEX(BPCiObIC!$B$2:$AG$43,MATCH($A182,BPCiObIC!$A$2:$A$43,0),MATCH(AF$4,BPCiObIC!$B$1:$AG$1,0)))</f>
        <v>58209328118129.016</v>
      </c>
      <c r="AG182" s="20">
        <f t="array" ref="AG182">AF182*(1+INDEX(BPCiObIC!$B$2:$AG$43,MATCH($A182,BPCiObIC!$A$2:$A$43,0),MATCH(AG$4,BPCiObIC!$B$1:$AG$1,0)))</f>
        <v>59362274292306.414</v>
      </c>
      <c r="AH182" s="20">
        <f t="array" ref="AH182">AG182*(1+INDEX(BPCiObIC!$B$2:$AG$43,MATCH($A182,BPCiObIC!$A$2:$A$43,0),MATCH(AH$4,BPCiObIC!$B$1:$AG$1,0)))</f>
        <v>60515220466484.211</v>
      </c>
    </row>
    <row r="183" spans="1:34" ht="15.75" customHeight="1" x14ac:dyDescent="0.35">
      <c r="A183" s="3" t="s">
        <v>97</v>
      </c>
      <c r="B183" s="3" t="s">
        <v>89</v>
      </c>
      <c r="C183" s="3" t="s">
        <v>98</v>
      </c>
      <c r="D183" s="33">
        <f>SUM(SUMIFS('BIFUBC Output_energy'!G:G,'BIFUBC Output_energy'!A:A,B183,'BIFUBC Output_energy'!B:B,C183),SUMIFS('BIFUBC Output_nonenergy'!E:E,'BIFUBC Output_nonenergy'!A:A,B183,'BIFUBC Output_nonenergy'!B:B,C183))</f>
        <v>1953573375999.9998</v>
      </c>
      <c r="E183" s="20">
        <f t="array" ref="E183">D183*(1+INDEX(BPCiObIC!$B$2:$AG$43,MATCH($A183,BPCiObIC!$A$2:$A$43,0),MATCH(E$4,BPCiObIC!$B$1:$AG$1,0)))</f>
        <v>2039856176720.3967</v>
      </c>
      <c r="F183" s="20">
        <f t="array" ref="F183">E183*(1+INDEX(BPCiObIC!$B$2:$AG$43,MATCH($A183,BPCiObIC!$A$2:$A$43,0),MATCH(F$4,BPCiObIC!$B$1:$AG$1,0)))</f>
        <v>2126138977440.7739</v>
      </c>
      <c r="G183" s="20">
        <f t="array" ref="G183">F183*(1+INDEX(BPCiObIC!$B$2:$AG$43,MATCH($A183,BPCiObIC!$A$2:$A$43,0),MATCH(G$4,BPCiObIC!$B$1:$AG$1,0)))</f>
        <v>2212421778161.1709</v>
      </c>
      <c r="H183" s="20">
        <f t="array" ref="H183">G183*(1+INDEX(BPCiObIC!$B$2:$AG$43,MATCH($A183,BPCiObIC!$A$2:$A$43,0),MATCH(H$4,BPCiObIC!$B$1:$AG$1,0)))</f>
        <v>2298704578881.5674</v>
      </c>
      <c r="I183" s="20">
        <f t="array" ref="I183">H183*(1+INDEX(BPCiObIC!$B$2:$AG$43,MATCH($A183,BPCiObIC!$A$2:$A$43,0),MATCH(I$4,BPCiObIC!$B$1:$AG$1,0)))</f>
        <v>2384987379601.9448</v>
      </c>
      <c r="J183" s="20">
        <f t="array" ref="J183">I183*(1+INDEX(BPCiObIC!$B$2:$AG$43,MATCH($A183,BPCiObIC!$A$2:$A$43,0),MATCH(J$4,BPCiObIC!$B$1:$AG$1,0)))</f>
        <v>2471270180322.3413</v>
      </c>
      <c r="K183" s="20">
        <f t="array" ref="K183">J183*(1+INDEX(BPCiObIC!$B$2:$AG$43,MATCH($A183,BPCiObIC!$A$2:$A$43,0),MATCH(K$4,BPCiObIC!$B$1:$AG$1,0)))</f>
        <v>2557552981042.7188</v>
      </c>
      <c r="L183" s="20">
        <f t="array" ref="L183">K183*(1+INDEX(BPCiObIC!$B$2:$AG$43,MATCH($A183,BPCiObIC!$A$2:$A$43,0),MATCH(L$4,BPCiObIC!$B$1:$AG$1,0)))</f>
        <v>2643835781763.1157</v>
      </c>
      <c r="M183" s="20">
        <f t="array" ref="M183">L183*(1+INDEX(BPCiObIC!$B$2:$AG$43,MATCH($A183,BPCiObIC!$A$2:$A$43,0),MATCH(M$4,BPCiObIC!$B$1:$AG$1,0)))</f>
        <v>2730118582483.5122</v>
      </c>
      <c r="N183" s="20">
        <f t="array" ref="N183">M183*(1+INDEX(BPCiObIC!$B$2:$AG$43,MATCH($A183,BPCiObIC!$A$2:$A$43,0),MATCH(N$4,BPCiObIC!$B$1:$AG$1,0)))</f>
        <v>2816401383203.8896</v>
      </c>
      <c r="O183" s="20">
        <f t="array" ref="O183">N183*(1+INDEX(BPCiObIC!$B$2:$AG$43,MATCH($A183,BPCiObIC!$A$2:$A$43,0),MATCH(O$4,BPCiObIC!$B$1:$AG$1,0)))</f>
        <v>2902684183924.2866</v>
      </c>
      <c r="P183" s="20">
        <f t="array" ref="P183">O183*(1+INDEX(BPCiObIC!$B$2:$AG$43,MATCH($A183,BPCiObIC!$A$2:$A$43,0),MATCH(P$4,BPCiObIC!$B$1:$AG$1,0)))</f>
        <v>2988966984644.6636</v>
      </c>
      <c r="Q183" s="20">
        <f t="array" ref="Q183">P183*(1+INDEX(BPCiObIC!$B$2:$AG$43,MATCH($A183,BPCiObIC!$A$2:$A$43,0),MATCH(Q$4,BPCiObIC!$B$1:$AG$1,0)))</f>
        <v>3075249785365.0605</v>
      </c>
      <c r="R183" s="20">
        <f t="array" ref="R183">Q183*(1+INDEX(BPCiObIC!$B$2:$AG$43,MATCH($A183,BPCiObIC!$A$2:$A$43,0),MATCH(R$4,BPCiObIC!$B$1:$AG$1,0)))</f>
        <v>3161532586085.4575</v>
      </c>
      <c r="S183" s="20">
        <f t="array" ref="S183">R183*(1+INDEX(BPCiObIC!$B$2:$AG$43,MATCH($A183,BPCiObIC!$A$2:$A$43,0),MATCH(S$4,BPCiObIC!$B$1:$AG$1,0)))</f>
        <v>3247815386805.8345</v>
      </c>
      <c r="T183" s="20">
        <f t="array" ref="T183">S183*(1+INDEX(BPCiObIC!$B$2:$AG$43,MATCH($A183,BPCiObIC!$A$2:$A$43,0),MATCH(T$4,BPCiObIC!$B$1:$AG$1,0)))</f>
        <v>3334098187526.2314</v>
      </c>
      <c r="U183" s="20">
        <f t="array" ref="U183">T183*(1+INDEX(BPCiObIC!$B$2:$AG$43,MATCH($A183,BPCiObIC!$A$2:$A$43,0),MATCH(U$4,BPCiObIC!$B$1:$AG$1,0)))</f>
        <v>3420380988246.6084</v>
      </c>
      <c r="V183" s="20">
        <f t="array" ref="V183">U183*(1+INDEX(BPCiObIC!$B$2:$AG$43,MATCH($A183,BPCiObIC!$A$2:$A$43,0),MATCH(V$4,BPCiObIC!$B$1:$AG$1,0)))</f>
        <v>3506663788967.0054</v>
      </c>
      <c r="W183" s="20">
        <f t="array" ref="W183">V183*(1+INDEX(BPCiObIC!$B$2:$AG$43,MATCH($A183,BPCiObIC!$A$2:$A$43,0),MATCH(W$4,BPCiObIC!$B$1:$AG$1,0)))</f>
        <v>3592946589687.4023</v>
      </c>
      <c r="X183" s="20">
        <f t="array" ref="X183">W183*(1+INDEX(BPCiObIC!$B$2:$AG$43,MATCH($A183,BPCiObIC!$A$2:$A$43,0),MATCH(X$4,BPCiObIC!$B$1:$AG$1,0)))</f>
        <v>3679229390407.7988</v>
      </c>
      <c r="Y183" s="20">
        <f t="array" ref="Y183">X183*(1+INDEX(BPCiObIC!$B$2:$AG$43,MATCH($A183,BPCiObIC!$A$2:$A$43,0),MATCH(Y$4,BPCiObIC!$B$1:$AG$1,0)))</f>
        <v>3765512191128.1563</v>
      </c>
      <c r="Z183" s="20">
        <f t="array" ref="Z183">Y183*(1+INDEX(BPCiObIC!$B$2:$AG$43,MATCH($A183,BPCiObIC!$A$2:$A$43,0),MATCH(Z$4,BPCiObIC!$B$1:$AG$1,0)))</f>
        <v>3851794991848.5532</v>
      </c>
      <c r="AA183" s="20">
        <f t="array" ref="AA183">Z183*(1+INDEX(BPCiObIC!$B$2:$AG$43,MATCH($A183,BPCiObIC!$A$2:$A$43,0),MATCH(AA$4,BPCiObIC!$B$1:$AG$1,0)))</f>
        <v>3938077792568.9502</v>
      </c>
      <c r="AB183" s="20">
        <f t="array" ref="AB183">AA183*(1+INDEX(BPCiObIC!$B$2:$AG$43,MATCH($A183,BPCiObIC!$A$2:$A$43,0),MATCH(AB$4,BPCiObIC!$B$1:$AG$1,0)))</f>
        <v>4024360593289.3467</v>
      </c>
      <c r="AC183" s="20">
        <f t="array" ref="AC183">AB183*(1+INDEX(BPCiObIC!$B$2:$AG$43,MATCH($A183,BPCiObIC!$A$2:$A$43,0),MATCH(AC$4,BPCiObIC!$B$1:$AG$1,0)))</f>
        <v>4110643394009.7437</v>
      </c>
      <c r="AD183" s="20">
        <f t="array" ref="AD183">AC183*(1+INDEX(BPCiObIC!$B$2:$AG$43,MATCH($A183,BPCiObIC!$A$2:$A$43,0),MATCH(AD$4,BPCiObIC!$B$1:$AG$1,0)))</f>
        <v>4196926194730.1016</v>
      </c>
      <c r="AE183" s="20">
        <f t="array" ref="AE183">AD183*(1+INDEX(BPCiObIC!$B$2:$AG$43,MATCH($A183,BPCiObIC!$A$2:$A$43,0),MATCH(AE$4,BPCiObIC!$B$1:$AG$1,0)))</f>
        <v>4283208995450.4985</v>
      </c>
      <c r="AF183" s="20">
        <f t="array" ref="AF183">AE183*(1+INDEX(BPCiObIC!$B$2:$AG$43,MATCH($A183,BPCiObIC!$A$2:$A$43,0),MATCH(AF$4,BPCiObIC!$B$1:$AG$1,0)))</f>
        <v>4369491796170.895</v>
      </c>
      <c r="AG183" s="20">
        <f t="array" ref="AG183">AF183*(1+INDEX(BPCiObIC!$B$2:$AG$43,MATCH($A183,BPCiObIC!$A$2:$A$43,0),MATCH(AG$4,BPCiObIC!$B$1:$AG$1,0)))</f>
        <v>4455774596891.292</v>
      </c>
      <c r="AH183" s="20">
        <f t="array" ref="AH183">AG183*(1+INDEX(BPCiObIC!$B$2:$AG$43,MATCH($A183,BPCiObIC!$A$2:$A$43,0),MATCH(AH$4,BPCiObIC!$B$1:$AG$1,0)))</f>
        <v>4542057397611.6885</v>
      </c>
    </row>
    <row r="184" spans="1:34" ht="15.75" customHeight="1" x14ac:dyDescent="0.35">
      <c r="A184" s="3" t="s">
        <v>99</v>
      </c>
      <c r="B184" s="3" t="s">
        <v>89</v>
      </c>
      <c r="C184" s="3" t="s">
        <v>100</v>
      </c>
      <c r="D184" s="33">
        <f>SUM('Bureau of Stat KBLI'!X29:X31)*$E$1</f>
        <v>0</v>
      </c>
      <c r="E184" s="20">
        <f t="array" ref="E184">D184*(1+INDEX(BPCiObIC!$B$2:$AG$43,MATCH($A184,BPCiObIC!$A$2:$A$43,0),MATCH(E$4,BPCiObIC!$B$1:$AG$1,0)))</f>
        <v>0</v>
      </c>
      <c r="F184" s="20">
        <f t="array" ref="F184">E184*(1+INDEX(BPCiObIC!$B$2:$AG$43,MATCH($A184,BPCiObIC!$A$2:$A$43,0),MATCH(F$4,BPCiObIC!$B$1:$AG$1,0)))</f>
        <v>0</v>
      </c>
      <c r="G184" s="20">
        <f t="array" ref="G184">F184*(1+INDEX(BPCiObIC!$B$2:$AG$43,MATCH($A184,BPCiObIC!$A$2:$A$43,0),MATCH(G$4,BPCiObIC!$B$1:$AG$1,0)))</f>
        <v>0</v>
      </c>
      <c r="H184" s="20">
        <f t="array" ref="H184">G184*(1+INDEX(BPCiObIC!$B$2:$AG$43,MATCH($A184,BPCiObIC!$A$2:$A$43,0),MATCH(H$4,BPCiObIC!$B$1:$AG$1,0)))</f>
        <v>0</v>
      </c>
      <c r="I184" s="20">
        <f t="array" ref="I184">H184*(1+INDEX(BPCiObIC!$B$2:$AG$43,MATCH($A184,BPCiObIC!$A$2:$A$43,0),MATCH(I$4,BPCiObIC!$B$1:$AG$1,0)))</f>
        <v>0</v>
      </c>
      <c r="J184" s="20">
        <f t="array" ref="J184">I184*(1+INDEX(BPCiObIC!$B$2:$AG$43,MATCH($A184,BPCiObIC!$A$2:$A$43,0),MATCH(J$4,BPCiObIC!$B$1:$AG$1,0)))</f>
        <v>0</v>
      </c>
      <c r="K184" s="20">
        <f t="array" ref="K184">J184*(1+INDEX(BPCiObIC!$B$2:$AG$43,MATCH($A184,BPCiObIC!$A$2:$A$43,0),MATCH(K$4,BPCiObIC!$B$1:$AG$1,0)))</f>
        <v>0</v>
      </c>
      <c r="L184" s="20">
        <f t="array" ref="L184">K184*(1+INDEX(BPCiObIC!$B$2:$AG$43,MATCH($A184,BPCiObIC!$A$2:$A$43,0),MATCH(L$4,BPCiObIC!$B$1:$AG$1,0)))</f>
        <v>0</v>
      </c>
      <c r="M184" s="20">
        <f t="array" ref="M184">L184*(1+INDEX(BPCiObIC!$B$2:$AG$43,MATCH($A184,BPCiObIC!$A$2:$A$43,0),MATCH(M$4,BPCiObIC!$B$1:$AG$1,0)))</f>
        <v>0</v>
      </c>
      <c r="N184" s="20">
        <f t="array" ref="N184">M184*(1+INDEX(BPCiObIC!$B$2:$AG$43,MATCH($A184,BPCiObIC!$A$2:$A$43,0),MATCH(N$4,BPCiObIC!$B$1:$AG$1,0)))</f>
        <v>0</v>
      </c>
      <c r="O184" s="20">
        <f t="array" ref="O184">N184*(1+INDEX(BPCiObIC!$B$2:$AG$43,MATCH($A184,BPCiObIC!$A$2:$A$43,0),MATCH(O$4,BPCiObIC!$B$1:$AG$1,0)))</f>
        <v>0</v>
      </c>
      <c r="P184" s="20">
        <f t="array" ref="P184">O184*(1+INDEX(BPCiObIC!$B$2:$AG$43,MATCH($A184,BPCiObIC!$A$2:$A$43,0),MATCH(P$4,BPCiObIC!$B$1:$AG$1,0)))</f>
        <v>0</v>
      </c>
      <c r="Q184" s="20">
        <f t="array" ref="Q184">P184*(1+INDEX(BPCiObIC!$B$2:$AG$43,MATCH($A184,BPCiObIC!$A$2:$A$43,0),MATCH(Q$4,BPCiObIC!$B$1:$AG$1,0)))</f>
        <v>0</v>
      </c>
      <c r="R184" s="20">
        <f t="array" ref="R184">Q184*(1+INDEX(BPCiObIC!$B$2:$AG$43,MATCH($A184,BPCiObIC!$A$2:$A$43,0),MATCH(R$4,BPCiObIC!$B$1:$AG$1,0)))</f>
        <v>0</v>
      </c>
      <c r="S184" s="20">
        <f t="array" ref="S184">R184*(1+INDEX(BPCiObIC!$B$2:$AG$43,MATCH($A184,BPCiObIC!$A$2:$A$43,0),MATCH(S$4,BPCiObIC!$B$1:$AG$1,0)))</f>
        <v>0</v>
      </c>
      <c r="T184" s="20">
        <f t="array" ref="T184">S184*(1+INDEX(BPCiObIC!$B$2:$AG$43,MATCH($A184,BPCiObIC!$A$2:$A$43,0),MATCH(T$4,BPCiObIC!$B$1:$AG$1,0)))</f>
        <v>0</v>
      </c>
      <c r="U184" s="20">
        <f t="array" ref="U184">T184*(1+INDEX(BPCiObIC!$B$2:$AG$43,MATCH($A184,BPCiObIC!$A$2:$A$43,0),MATCH(U$4,BPCiObIC!$B$1:$AG$1,0)))</f>
        <v>0</v>
      </c>
      <c r="V184" s="20">
        <f t="array" ref="V184">U184*(1+INDEX(BPCiObIC!$B$2:$AG$43,MATCH($A184,BPCiObIC!$A$2:$A$43,0),MATCH(V$4,BPCiObIC!$B$1:$AG$1,0)))</f>
        <v>0</v>
      </c>
      <c r="W184" s="20">
        <f t="array" ref="W184">V184*(1+INDEX(BPCiObIC!$B$2:$AG$43,MATCH($A184,BPCiObIC!$A$2:$A$43,0),MATCH(W$4,BPCiObIC!$B$1:$AG$1,0)))</f>
        <v>0</v>
      </c>
      <c r="X184" s="20">
        <f t="array" ref="X184">W184*(1+INDEX(BPCiObIC!$B$2:$AG$43,MATCH($A184,BPCiObIC!$A$2:$A$43,0),MATCH(X$4,BPCiObIC!$B$1:$AG$1,0)))</f>
        <v>0</v>
      </c>
      <c r="Y184" s="20">
        <f t="array" ref="Y184">X184*(1+INDEX(BPCiObIC!$B$2:$AG$43,MATCH($A184,BPCiObIC!$A$2:$A$43,0),MATCH(Y$4,BPCiObIC!$B$1:$AG$1,0)))</f>
        <v>0</v>
      </c>
      <c r="Z184" s="20">
        <f t="array" ref="Z184">Y184*(1+INDEX(BPCiObIC!$B$2:$AG$43,MATCH($A184,BPCiObIC!$A$2:$A$43,0),MATCH(Z$4,BPCiObIC!$B$1:$AG$1,0)))</f>
        <v>0</v>
      </c>
      <c r="AA184" s="20">
        <f t="array" ref="AA184">Z184*(1+INDEX(BPCiObIC!$B$2:$AG$43,MATCH($A184,BPCiObIC!$A$2:$A$43,0),MATCH(AA$4,BPCiObIC!$B$1:$AG$1,0)))</f>
        <v>0</v>
      </c>
      <c r="AB184" s="20">
        <f t="array" ref="AB184">AA184*(1+INDEX(BPCiObIC!$B$2:$AG$43,MATCH($A184,BPCiObIC!$A$2:$A$43,0),MATCH(AB$4,BPCiObIC!$B$1:$AG$1,0)))</f>
        <v>0</v>
      </c>
      <c r="AC184" s="20">
        <f t="array" ref="AC184">AB184*(1+INDEX(BPCiObIC!$B$2:$AG$43,MATCH($A184,BPCiObIC!$A$2:$A$43,0),MATCH(AC$4,BPCiObIC!$B$1:$AG$1,0)))</f>
        <v>0</v>
      </c>
      <c r="AD184" s="20">
        <f t="array" ref="AD184">AC184*(1+INDEX(BPCiObIC!$B$2:$AG$43,MATCH($A184,BPCiObIC!$A$2:$A$43,0),MATCH(AD$4,BPCiObIC!$B$1:$AG$1,0)))</f>
        <v>0</v>
      </c>
      <c r="AE184" s="20">
        <f t="array" ref="AE184">AD184*(1+INDEX(BPCiObIC!$B$2:$AG$43,MATCH($A184,BPCiObIC!$A$2:$A$43,0),MATCH(AE$4,BPCiObIC!$B$1:$AG$1,0)))</f>
        <v>0</v>
      </c>
      <c r="AF184" s="20">
        <f t="array" ref="AF184">AE184*(1+INDEX(BPCiObIC!$B$2:$AG$43,MATCH($A184,BPCiObIC!$A$2:$A$43,0),MATCH(AF$4,BPCiObIC!$B$1:$AG$1,0)))</f>
        <v>0</v>
      </c>
      <c r="AG184" s="20">
        <f t="array" ref="AG184">AF184*(1+INDEX(BPCiObIC!$B$2:$AG$43,MATCH($A184,BPCiObIC!$A$2:$A$43,0),MATCH(AG$4,BPCiObIC!$B$1:$AG$1,0)))</f>
        <v>0</v>
      </c>
      <c r="AH184" s="20">
        <f t="array" ref="AH184">AG184*(1+INDEX(BPCiObIC!$B$2:$AG$43,MATCH($A184,BPCiObIC!$A$2:$A$43,0),MATCH(AH$4,BPCiObIC!$B$1:$AG$1,0)))</f>
        <v>0</v>
      </c>
    </row>
    <row r="185" spans="1:34" ht="15.75" customHeight="1" x14ac:dyDescent="0.35">
      <c r="A185" s="3" t="s">
        <v>101</v>
      </c>
      <c r="B185" s="3" t="s">
        <v>89</v>
      </c>
      <c r="C185" s="3" t="s">
        <v>41</v>
      </c>
      <c r="D185" s="33">
        <f>SUM('Bureau of Stat KBLI'!X32:X34)*$E$1</f>
        <v>0</v>
      </c>
      <c r="E185" s="20">
        <f t="array" ref="E185">D185*(1+INDEX(BPCiObIC!$B$2:$AG$43,MATCH($A185,BPCiObIC!$A$2:$A$43,0),MATCH(E$4,BPCiObIC!$B$1:$AG$1,0)))</f>
        <v>0</v>
      </c>
      <c r="F185" s="20">
        <f t="array" ref="F185">E185*(1+INDEX(BPCiObIC!$B$2:$AG$43,MATCH($A185,BPCiObIC!$A$2:$A$43,0),MATCH(F$4,BPCiObIC!$B$1:$AG$1,0)))</f>
        <v>0</v>
      </c>
      <c r="G185" s="20">
        <f t="array" ref="G185">F185*(1+INDEX(BPCiObIC!$B$2:$AG$43,MATCH($A185,BPCiObIC!$A$2:$A$43,0),MATCH(G$4,BPCiObIC!$B$1:$AG$1,0)))</f>
        <v>0</v>
      </c>
      <c r="H185" s="20">
        <f t="array" ref="H185">G185*(1+INDEX(BPCiObIC!$B$2:$AG$43,MATCH($A185,BPCiObIC!$A$2:$A$43,0),MATCH(H$4,BPCiObIC!$B$1:$AG$1,0)))</f>
        <v>0</v>
      </c>
      <c r="I185" s="20">
        <f t="array" ref="I185">H185*(1+INDEX(BPCiObIC!$B$2:$AG$43,MATCH($A185,BPCiObIC!$A$2:$A$43,0),MATCH(I$4,BPCiObIC!$B$1:$AG$1,0)))</f>
        <v>0</v>
      </c>
      <c r="J185" s="20">
        <f t="array" ref="J185">I185*(1+INDEX(BPCiObIC!$B$2:$AG$43,MATCH($A185,BPCiObIC!$A$2:$A$43,0),MATCH(J$4,BPCiObIC!$B$1:$AG$1,0)))</f>
        <v>0</v>
      </c>
      <c r="K185" s="20">
        <f t="array" ref="K185">J185*(1+INDEX(BPCiObIC!$B$2:$AG$43,MATCH($A185,BPCiObIC!$A$2:$A$43,0),MATCH(K$4,BPCiObIC!$B$1:$AG$1,0)))</f>
        <v>0</v>
      </c>
      <c r="L185" s="20">
        <f t="array" ref="L185">K185*(1+INDEX(BPCiObIC!$B$2:$AG$43,MATCH($A185,BPCiObIC!$A$2:$A$43,0),MATCH(L$4,BPCiObIC!$B$1:$AG$1,0)))</f>
        <v>0</v>
      </c>
      <c r="M185" s="20">
        <f t="array" ref="M185">L185*(1+INDEX(BPCiObIC!$B$2:$AG$43,MATCH($A185,BPCiObIC!$A$2:$A$43,0),MATCH(M$4,BPCiObIC!$B$1:$AG$1,0)))</f>
        <v>0</v>
      </c>
      <c r="N185" s="20">
        <f t="array" ref="N185">M185*(1+INDEX(BPCiObIC!$B$2:$AG$43,MATCH($A185,BPCiObIC!$A$2:$A$43,0),MATCH(N$4,BPCiObIC!$B$1:$AG$1,0)))</f>
        <v>0</v>
      </c>
      <c r="O185" s="20">
        <f t="array" ref="O185">N185*(1+INDEX(BPCiObIC!$B$2:$AG$43,MATCH($A185,BPCiObIC!$A$2:$A$43,0),MATCH(O$4,BPCiObIC!$B$1:$AG$1,0)))</f>
        <v>0</v>
      </c>
      <c r="P185" s="20">
        <f t="array" ref="P185">O185*(1+INDEX(BPCiObIC!$B$2:$AG$43,MATCH($A185,BPCiObIC!$A$2:$A$43,0),MATCH(P$4,BPCiObIC!$B$1:$AG$1,0)))</f>
        <v>0</v>
      </c>
      <c r="Q185" s="20">
        <f t="array" ref="Q185">P185*(1+INDEX(BPCiObIC!$B$2:$AG$43,MATCH($A185,BPCiObIC!$A$2:$A$43,0),MATCH(Q$4,BPCiObIC!$B$1:$AG$1,0)))</f>
        <v>0</v>
      </c>
      <c r="R185" s="20">
        <f t="array" ref="R185">Q185*(1+INDEX(BPCiObIC!$B$2:$AG$43,MATCH($A185,BPCiObIC!$A$2:$A$43,0),MATCH(R$4,BPCiObIC!$B$1:$AG$1,0)))</f>
        <v>0</v>
      </c>
      <c r="S185" s="20">
        <f t="array" ref="S185">R185*(1+INDEX(BPCiObIC!$B$2:$AG$43,MATCH($A185,BPCiObIC!$A$2:$A$43,0),MATCH(S$4,BPCiObIC!$B$1:$AG$1,0)))</f>
        <v>0</v>
      </c>
      <c r="T185" s="20">
        <f t="array" ref="T185">S185*(1+INDEX(BPCiObIC!$B$2:$AG$43,MATCH($A185,BPCiObIC!$A$2:$A$43,0),MATCH(T$4,BPCiObIC!$B$1:$AG$1,0)))</f>
        <v>0</v>
      </c>
      <c r="U185" s="20">
        <f t="array" ref="U185">T185*(1+INDEX(BPCiObIC!$B$2:$AG$43,MATCH($A185,BPCiObIC!$A$2:$A$43,0),MATCH(U$4,BPCiObIC!$B$1:$AG$1,0)))</f>
        <v>0</v>
      </c>
      <c r="V185" s="20">
        <f t="array" ref="V185">U185*(1+INDEX(BPCiObIC!$B$2:$AG$43,MATCH($A185,BPCiObIC!$A$2:$A$43,0),MATCH(V$4,BPCiObIC!$B$1:$AG$1,0)))</f>
        <v>0</v>
      </c>
      <c r="W185" s="20">
        <f t="array" ref="W185">V185*(1+INDEX(BPCiObIC!$B$2:$AG$43,MATCH($A185,BPCiObIC!$A$2:$A$43,0),MATCH(W$4,BPCiObIC!$B$1:$AG$1,0)))</f>
        <v>0</v>
      </c>
      <c r="X185" s="20">
        <f t="array" ref="X185">W185*(1+INDEX(BPCiObIC!$B$2:$AG$43,MATCH($A185,BPCiObIC!$A$2:$A$43,0),MATCH(X$4,BPCiObIC!$B$1:$AG$1,0)))</f>
        <v>0</v>
      </c>
      <c r="Y185" s="20">
        <f t="array" ref="Y185">X185*(1+INDEX(BPCiObIC!$B$2:$AG$43,MATCH($A185,BPCiObIC!$A$2:$A$43,0),MATCH(Y$4,BPCiObIC!$B$1:$AG$1,0)))</f>
        <v>0</v>
      </c>
      <c r="Z185" s="20">
        <f t="array" ref="Z185">Y185*(1+INDEX(BPCiObIC!$B$2:$AG$43,MATCH($A185,BPCiObIC!$A$2:$A$43,0),MATCH(Z$4,BPCiObIC!$B$1:$AG$1,0)))</f>
        <v>0</v>
      </c>
      <c r="AA185" s="20">
        <f t="array" ref="AA185">Z185*(1+INDEX(BPCiObIC!$B$2:$AG$43,MATCH($A185,BPCiObIC!$A$2:$A$43,0),MATCH(AA$4,BPCiObIC!$B$1:$AG$1,0)))</f>
        <v>0</v>
      </c>
      <c r="AB185" s="20">
        <f t="array" ref="AB185">AA185*(1+INDEX(BPCiObIC!$B$2:$AG$43,MATCH($A185,BPCiObIC!$A$2:$A$43,0),MATCH(AB$4,BPCiObIC!$B$1:$AG$1,0)))</f>
        <v>0</v>
      </c>
      <c r="AC185" s="20">
        <f t="array" ref="AC185">AB185*(1+INDEX(BPCiObIC!$B$2:$AG$43,MATCH($A185,BPCiObIC!$A$2:$A$43,0),MATCH(AC$4,BPCiObIC!$B$1:$AG$1,0)))</f>
        <v>0</v>
      </c>
      <c r="AD185" s="20">
        <f t="array" ref="AD185">AC185*(1+INDEX(BPCiObIC!$B$2:$AG$43,MATCH($A185,BPCiObIC!$A$2:$A$43,0),MATCH(AD$4,BPCiObIC!$B$1:$AG$1,0)))</f>
        <v>0</v>
      </c>
      <c r="AE185" s="20">
        <f t="array" ref="AE185">AD185*(1+INDEX(BPCiObIC!$B$2:$AG$43,MATCH($A185,BPCiObIC!$A$2:$A$43,0),MATCH(AE$4,BPCiObIC!$B$1:$AG$1,0)))</f>
        <v>0</v>
      </c>
      <c r="AF185" s="20">
        <f t="array" ref="AF185">AE185*(1+INDEX(BPCiObIC!$B$2:$AG$43,MATCH($A185,BPCiObIC!$A$2:$A$43,0),MATCH(AF$4,BPCiObIC!$B$1:$AG$1,0)))</f>
        <v>0</v>
      </c>
      <c r="AG185" s="20">
        <f t="array" ref="AG185">AF185*(1+INDEX(BPCiObIC!$B$2:$AG$43,MATCH($A185,BPCiObIC!$A$2:$A$43,0),MATCH(AG$4,BPCiObIC!$B$1:$AG$1,0)))</f>
        <v>0</v>
      </c>
      <c r="AH185" s="20">
        <f t="array" ref="AH185">AG185*(1+INDEX(BPCiObIC!$B$2:$AG$43,MATCH($A185,BPCiObIC!$A$2:$A$43,0),MATCH(AH$4,BPCiObIC!$B$1:$AG$1,0)))</f>
        <v>0</v>
      </c>
    </row>
    <row r="186" spans="1:34" ht="15.75" customHeight="1" x14ac:dyDescent="0.35">
      <c r="A186" s="3" t="s">
        <v>102</v>
      </c>
      <c r="B186" s="3" t="s">
        <v>89</v>
      </c>
      <c r="C186" s="3" t="s">
        <v>45</v>
      </c>
      <c r="D186" s="33">
        <f>'Bureau of Stat KBLI'!X35*$E$1</f>
        <v>0</v>
      </c>
      <c r="E186" s="20">
        <f t="array" ref="E186">D186*(1+INDEX(BPCiObIC!$B$2:$AG$43,MATCH($A186,BPCiObIC!$A$2:$A$43,0),MATCH(E$4,BPCiObIC!$B$1:$AG$1,0)))</f>
        <v>0</v>
      </c>
      <c r="F186" s="20">
        <f t="array" ref="F186">E186*(1+INDEX(BPCiObIC!$B$2:$AG$43,MATCH($A186,BPCiObIC!$A$2:$A$43,0),MATCH(F$4,BPCiObIC!$B$1:$AG$1,0)))</f>
        <v>0</v>
      </c>
      <c r="G186" s="20">
        <f t="array" ref="G186">F186*(1+INDEX(BPCiObIC!$B$2:$AG$43,MATCH($A186,BPCiObIC!$A$2:$A$43,0),MATCH(G$4,BPCiObIC!$B$1:$AG$1,0)))</f>
        <v>0</v>
      </c>
      <c r="H186" s="20">
        <f t="array" ref="H186">G186*(1+INDEX(BPCiObIC!$B$2:$AG$43,MATCH($A186,BPCiObIC!$A$2:$A$43,0),MATCH(H$4,BPCiObIC!$B$1:$AG$1,0)))</f>
        <v>0</v>
      </c>
      <c r="I186" s="20">
        <f t="array" ref="I186">H186*(1+INDEX(BPCiObIC!$B$2:$AG$43,MATCH($A186,BPCiObIC!$A$2:$A$43,0),MATCH(I$4,BPCiObIC!$B$1:$AG$1,0)))</f>
        <v>0</v>
      </c>
      <c r="J186" s="20">
        <f t="array" ref="J186">I186*(1+INDEX(BPCiObIC!$B$2:$AG$43,MATCH($A186,BPCiObIC!$A$2:$A$43,0),MATCH(J$4,BPCiObIC!$B$1:$AG$1,0)))</f>
        <v>0</v>
      </c>
      <c r="K186" s="20">
        <f t="array" ref="K186">J186*(1+INDEX(BPCiObIC!$B$2:$AG$43,MATCH($A186,BPCiObIC!$A$2:$A$43,0),MATCH(K$4,BPCiObIC!$B$1:$AG$1,0)))</f>
        <v>0</v>
      </c>
      <c r="L186" s="20">
        <f t="array" ref="L186">K186*(1+INDEX(BPCiObIC!$B$2:$AG$43,MATCH($A186,BPCiObIC!$A$2:$A$43,0),MATCH(L$4,BPCiObIC!$B$1:$AG$1,0)))</f>
        <v>0</v>
      </c>
      <c r="M186" s="20">
        <f t="array" ref="M186">L186*(1+INDEX(BPCiObIC!$B$2:$AG$43,MATCH($A186,BPCiObIC!$A$2:$A$43,0),MATCH(M$4,BPCiObIC!$B$1:$AG$1,0)))</f>
        <v>0</v>
      </c>
      <c r="N186" s="20">
        <f t="array" ref="N186">M186*(1+INDEX(BPCiObIC!$B$2:$AG$43,MATCH($A186,BPCiObIC!$A$2:$A$43,0),MATCH(N$4,BPCiObIC!$B$1:$AG$1,0)))</f>
        <v>0</v>
      </c>
      <c r="O186" s="20">
        <f t="array" ref="O186">N186*(1+INDEX(BPCiObIC!$B$2:$AG$43,MATCH($A186,BPCiObIC!$A$2:$A$43,0),MATCH(O$4,BPCiObIC!$B$1:$AG$1,0)))</f>
        <v>0</v>
      </c>
      <c r="P186" s="20">
        <f t="array" ref="P186">O186*(1+INDEX(BPCiObIC!$B$2:$AG$43,MATCH($A186,BPCiObIC!$A$2:$A$43,0),MATCH(P$4,BPCiObIC!$B$1:$AG$1,0)))</f>
        <v>0</v>
      </c>
      <c r="Q186" s="20">
        <f t="array" ref="Q186">P186*(1+INDEX(BPCiObIC!$B$2:$AG$43,MATCH($A186,BPCiObIC!$A$2:$A$43,0),MATCH(Q$4,BPCiObIC!$B$1:$AG$1,0)))</f>
        <v>0</v>
      </c>
      <c r="R186" s="20">
        <f t="array" ref="R186">Q186*(1+INDEX(BPCiObIC!$B$2:$AG$43,MATCH($A186,BPCiObIC!$A$2:$A$43,0),MATCH(R$4,BPCiObIC!$B$1:$AG$1,0)))</f>
        <v>0</v>
      </c>
      <c r="S186" s="20">
        <f t="array" ref="S186">R186*(1+INDEX(BPCiObIC!$B$2:$AG$43,MATCH($A186,BPCiObIC!$A$2:$A$43,0),MATCH(S$4,BPCiObIC!$B$1:$AG$1,0)))</f>
        <v>0</v>
      </c>
      <c r="T186" s="20">
        <f t="array" ref="T186">S186*(1+INDEX(BPCiObIC!$B$2:$AG$43,MATCH($A186,BPCiObIC!$A$2:$A$43,0),MATCH(T$4,BPCiObIC!$B$1:$AG$1,0)))</f>
        <v>0</v>
      </c>
      <c r="U186" s="20">
        <f t="array" ref="U186">T186*(1+INDEX(BPCiObIC!$B$2:$AG$43,MATCH($A186,BPCiObIC!$A$2:$A$43,0),MATCH(U$4,BPCiObIC!$B$1:$AG$1,0)))</f>
        <v>0</v>
      </c>
      <c r="V186" s="20">
        <f t="array" ref="V186">U186*(1+INDEX(BPCiObIC!$B$2:$AG$43,MATCH($A186,BPCiObIC!$A$2:$A$43,0),MATCH(V$4,BPCiObIC!$B$1:$AG$1,0)))</f>
        <v>0</v>
      </c>
      <c r="W186" s="20">
        <f t="array" ref="W186">V186*(1+INDEX(BPCiObIC!$B$2:$AG$43,MATCH($A186,BPCiObIC!$A$2:$A$43,0),MATCH(W$4,BPCiObIC!$B$1:$AG$1,0)))</f>
        <v>0</v>
      </c>
      <c r="X186" s="20">
        <f t="array" ref="X186">W186*(1+INDEX(BPCiObIC!$B$2:$AG$43,MATCH($A186,BPCiObIC!$A$2:$A$43,0),MATCH(X$4,BPCiObIC!$B$1:$AG$1,0)))</f>
        <v>0</v>
      </c>
      <c r="Y186" s="20">
        <f t="array" ref="Y186">X186*(1+INDEX(BPCiObIC!$B$2:$AG$43,MATCH($A186,BPCiObIC!$A$2:$A$43,0),MATCH(Y$4,BPCiObIC!$B$1:$AG$1,0)))</f>
        <v>0</v>
      </c>
      <c r="Z186" s="20">
        <f t="array" ref="Z186">Y186*(1+INDEX(BPCiObIC!$B$2:$AG$43,MATCH($A186,BPCiObIC!$A$2:$A$43,0),MATCH(Z$4,BPCiObIC!$B$1:$AG$1,0)))</f>
        <v>0</v>
      </c>
      <c r="AA186" s="20">
        <f t="array" ref="AA186">Z186*(1+INDEX(BPCiObIC!$B$2:$AG$43,MATCH($A186,BPCiObIC!$A$2:$A$43,0),MATCH(AA$4,BPCiObIC!$B$1:$AG$1,0)))</f>
        <v>0</v>
      </c>
      <c r="AB186" s="20">
        <f t="array" ref="AB186">AA186*(1+INDEX(BPCiObIC!$B$2:$AG$43,MATCH($A186,BPCiObIC!$A$2:$A$43,0),MATCH(AB$4,BPCiObIC!$B$1:$AG$1,0)))</f>
        <v>0</v>
      </c>
      <c r="AC186" s="20">
        <f t="array" ref="AC186">AB186*(1+INDEX(BPCiObIC!$B$2:$AG$43,MATCH($A186,BPCiObIC!$A$2:$A$43,0),MATCH(AC$4,BPCiObIC!$B$1:$AG$1,0)))</f>
        <v>0</v>
      </c>
      <c r="AD186" s="20">
        <f t="array" ref="AD186">AC186*(1+INDEX(BPCiObIC!$B$2:$AG$43,MATCH($A186,BPCiObIC!$A$2:$A$43,0),MATCH(AD$4,BPCiObIC!$B$1:$AG$1,0)))</f>
        <v>0</v>
      </c>
      <c r="AE186" s="20">
        <f t="array" ref="AE186">AD186*(1+INDEX(BPCiObIC!$B$2:$AG$43,MATCH($A186,BPCiObIC!$A$2:$A$43,0),MATCH(AE$4,BPCiObIC!$B$1:$AG$1,0)))</f>
        <v>0</v>
      </c>
      <c r="AF186" s="20">
        <f t="array" ref="AF186">AE186*(1+INDEX(BPCiObIC!$B$2:$AG$43,MATCH($A186,BPCiObIC!$A$2:$A$43,0),MATCH(AF$4,BPCiObIC!$B$1:$AG$1,0)))</f>
        <v>0</v>
      </c>
      <c r="AG186" s="20">
        <f t="array" ref="AG186">AF186*(1+INDEX(BPCiObIC!$B$2:$AG$43,MATCH($A186,BPCiObIC!$A$2:$A$43,0),MATCH(AG$4,BPCiObIC!$B$1:$AG$1,0)))</f>
        <v>0</v>
      </c>
      <c r="AH186" s="20">
        <f t="array" ref="AH186">AG186*(1+INDEX(BPCiObIC!$B$2:$AG$43,MATCH($A186,BPCiObIC!$A$2:$A$43,0),MATCH(AH$4,BPCiObIC!$B$1:$AG$1,0)))</f>
        <v>0</v>
      </c>
    </row>
    <row r="187" spans="1:34" ht="15.75" customHeight="1" x14ac:dyDescent="0.35">
      <c r="A187" s="3" t="s">
        <v>103</v>
      </c>
      <c r="B187" s="3" t="s">
        <v>89</v>
      </c>
      <c r="C187" s="3" t="s">
        <v>47</v>
      </c>
      <c r="D187" s="33">
        <f>SUM('Bureau of Stat KBLI'!X36:X37)*$E$1</f>
        <v>0</v>
      </c>
      <c r="E187" s="20">
        <f t="array" ref="E187">D187*(1+INDEX(BPCiObIC!$B$2:$AG$43,MATCH($A187,BPCiObIC!$A$2:$A$43,0),MATCH(E$4,BPCiObIC!$B$1:$AG$1,0)))</f>
        <v>0</v>
      </c>
      <c r="F187" s="20">
        <f t="array" ref="F187">E187*(1+INDEX(BPCiObIC!$B$2:$AG$43,MATCH($A187,BPCiObIC!$A$2:$A$43,0),MATCH(F$4,BPCiObIC!$B$1:$AG$1,0)))</f>
        <v>0</v>
      </c>
      <c r="G187" s="20">
        <f t="array" ref="G187">F187*(1+INDEX(BPCiObIC!$B$2:$AG$43,MATCH($A187,BPCiObIC!$A$2:$A$43,0),MATCH(G$4,BPCiObIC!$B$1:$AG$1,0)))</f>
        <v>0</v>
      </c>
      <c r="H187" s="20">
        <f t="array" ref="H187">G187*(1+INDEX(BPCiObIC!$B$2:$AG$43,MATCH($A187,BPCiObIC!$A$2:$A$43,0),MATCH(H$4,BPCiObIC!$B$1:$AG$1,0)))</f>
        <v>0</v>
      </c>
      <c r="I187" s="20">
        <f t="array" ref="I187">H187*(1+INDEX(BPCiObIC!$B$2:$AG$43,MATCH($A187,BPCiObIC!$A$2:$A$43,0),MATCH(I$4,BPCiObIC!$B$1:$AG$1,0)))</f>
        <v>0</v>
      </c>
      <c r="J187" s="20">
        <f t="array" ref="J187">I187*(1+INDEX(BPCiObIC!$B$2:$AG$43,MATCH($A187,BPCiObIC!$A$2:$A$43,0),MATCH(J$4,BPCiObIC!$B$1:$AG$1,0)))</f>
        <v>0</v>
      </c>
      <c r="K187" s="20">
        <f t="array" ref="K187">J187*(1+INDEX(BPCiObIC!$B$2:$AG$43,MATCH($A187,BPCiObIC!$A$2:$A$43,0),MATCH(K$4,BPCiObIC!$B$1:$AG$1,0)))</f>
        <v>0</v>
      </c>
      <c r="L187" s="20">
        <f t="array" ref="L187">K187*(1+INDEX(BPCiObIC!$B$2:$AG$43,MATCH($A187,BPCiObIC!$A$2:$A$43,0),MATCH(L$4,BPCiObIC!$B$1:$AG$1,0)))</f>
        <v>0</v>
      </c>
      <c r="M187" s="20">
        <f t="array" ref="M187">L187*(1+INDEX(BPCiObIC!$B$2:$AG$43,MATCH($A187,BPCiObIC!$A$2:$A$43,0),MATCH(M$4,BPCiObIC!$B$1:$AG$1,0)))</f>
        <v>0</v>
      </c>
      <c r="N187" s="20">
        <f t="array" ref="N187">M187*(1+INDEX(BPCiObIC!$B$2:$AG$43,MATCH($A187,BPCiObIC!$A$2:$A$43,0),MATCH(N$4,BPCiObIC!$B$1:$AG$1,0)))</f>
        <v>0</v>
      </c>
      <c r="O187" s="20">
        <f t="array" ref="O187">N187*(1+INDEX(BPCiObIC!$B$2:$AG$43,MATCH($A187,BPCiObIC!$A$2:$A$43,0),MATCH(O$4,BPCiObIC!$B$1:$AG$1,0)))</f>
        <v>0</v>
      </c>
      <c r="P187" s="20">
        <f t="array" ref="P187">O187*(1+INDEX(BPCiObIC!$B$2:$AG$43,MATCH($A187,BPCiObIC!$A$2:$A$43,0),MATCH(P$4,BPCiObIC!$B$1:$AG$1,0)))</f>
        <v>0</v>
      </c>
      <c r="Q187" s="20">
        <f t="array" ref="Q187">P187*(1+INDEX(BPCiObIC!$B$2:$AG$43,MATCH($A187,BPCiObIC!$A$2:$A$43,0),MATCH(Q$4,BPCiObIC!$B$1:$AG$1,0)))</f>
        <v>0</v>
      </c>
      <c r="R187" s="20">
        <f t="array" ref="R187">Q187*(1+INDEX(BPCiObIC!$B$2:$AG$43,MATCH($A187,BPCiObIC!$A$2:$A$43,0),MATCH(R$4,BPCiObIC!$B$1:$AG$1,0)))</f>
        <v>0</v>
      </c>
      <c r="S187" s="20">
        <f t="array" ref="S187">R187*(1+INDEX(BPCiObIC!$B$2:$AG$43,MATCH($A187,BPCiObIC!$A$2:$A$43,0),MATCH(S$4,BPCiObIC!$B$1:$AG$1,0)))</f>
        <v>0</v>
      </c>
      <c r="T187" s="20">
        <f t="array" ref="T187">S187*(1+INDEX(BPCiObIC!$B$2:$AG$43,MATCH($A187,BPCiObIC!$A$2:$A$43,0),MATCH(T$4,BPCiObIC!$B$1:$AG$1,0)))</f>
        <v>0</v>
      </c>
      <c r="U187" s="20">
        <f t="array" ref="U187">T187*(1+INDEX(BPCiObIC!$B$2:$AG$43,MATCH($A187,BPCiObIC!$A$2:$A$43,0),MATCH(U$4,BPCiObIC!$B$1:$AG$1,0)))</f>
        <v>0</v>
      </c>
      <c r="V187" s="20">
        <f t="array" ref="V187">U187*(1+INDEX(BPCiObIC!$B$2:$AG$43,MATCH($A187,BPCiObIC!$A$2:$A$43,0),MATCH(V$4,BPCiObIC!$B$1:$AG$1,0)))</f>
        <v>0</v>
      </c>
      <c r="W187" s="20">
        <f t="array" ref="W187">V187*(1+INDEX(BPCiObIC!$B$2:$AG$43,MATCH($A187,BPCiObIC!$A$2:$A$43,0),MATCH(W$4,BPCiObIC!$B$1:$AG$1,0)))</f>
        <v>0</v>
      </c>
      <c r="X187" s="20">
        <f t="array" ref="X187">W187*(1+INDEX(BPCiObIC!$B$2:$AG$43,MATCH($A187,BPCiObIC!$A$2:$A$43,0),MATCH(X$4,BPCiObIC!$B$1:$AG$1,0)))</f>
        <v>0</v>
      </c>
      <c r="Y187" s="20">
        <f t="array" ref="Y187">X187*(1+INDEX(BPCiObIC!$B$2:$AG$43,MATCH($A187,BPCiObIC!$A$2:$A$43,0),MATCH(Y$4,BPCiObIC!$B$1:$AG$1,0)))</f>
        <v>0</v>
      </c>
      <c r="Z187" s="20">
        <f t="array" ref="Z187">Y187*(1+INDEX(BPCiObIC!$B$2:$AG$43,MATCH($A187,BPCiObIC!$A$2:$A$43,0),MATCH(Z$4,BPCiObIC!$B$1:$AG$1,0)))</f>
        <v>0</v>
      </c>
      <c r="AA187" s="20">
        <f t="array" ref="AA187">Z187*(1+INDEX(BPCiObIC!$B$2:$AG$43,MATCH($A187,BPCiObIC!$A$2:$A$43,0),MATCH(AA$4,BPCiObIC!$B$1:$AG$1,0)))</f>
        <v>0</v>
      </c>
      <c r="AB187" s="20">
        <f t="array" ref="AB187">AA187*(1+INDEX(BPCiObIC!$B$2:$AG$43,MATCH($A187,BPCiObIC!$A$2:$A$43,0),MATCH(AB$4,BPCiObIC!$B$1:$AG$1,0)))</f>
        <v>0</v>
      </c>
      <c r="AC187" s="20">
        <f t="array" ref="AC187">AB187*(1+INDEX(BPCiObIC!$B$2:$AG$43,MATCH($A187,BPCiObIC!$A$2:$A$43,0),MATCH(AC$4,BPCiObIC!$B$1:$AG$1,0)))</f>
        <v>0</v>
      </c>
      <c r="AD187" s="20">
        <f t="array" ref="AD187">AC187*(1+INDEX(BPCiObIC!$B$2:$AG$43,MATCH($A187,BPCiObIC!$A$2:$A$43,0),MATCH(AD$4,BPCiObIC!$B$1:$AG$1,0)))</f>
        <v>0</v>
      </c>
      <c r="AE187" s="20">
        <f t="array" ref="AE187">AD187*(1+INDEX(BPCiObIC!$B$2:$AG$43,MATCH($A187,BPCiObIC!$A$2:$A$43,0),MATCH(AE$4,BPCiObIC!$B$1:$AG$1,0)))</f>
        <v>0</v>
      </c>
      <c r="AF187" s="20">
        <f t="array" ref="AF187">AE187*(1+INDEX(BPCiObIC!$B$2:$AG$43,MATCH($A187,BPCiObIC!$A$2:$A$43,0),MATCH(AF$4,BPCiObIC!$B$1:$AG$1,0)))</f>
        <v>0</v>
      </c>
      <c r="AG187" s="20">
        <f t="array" ref="AG187">AF187*(1+INDEX(BPCiObIC!$B$2:$AG$43,MATCH($A187,BPCiObIC!$A$2:$A$43,0),MATCH(AG$4,BPCiObIC!$B$1:$AG$1,0)))</f>
        <v>0</v>
      </c>
      <c r="AH187" s="20">
        <f t="array" ref="AH187">AG187*(1+INDEX(BPCiObIC!$B$2:$AG$43,MATCH($A187,BPCiObIC!$A$2:$A$43,0),MATCH(AH$4,BPCiObIC!$B$1:$AG$1,0)))</f>
        <v>0</v>
      </c>
    </row>
    <row r="188" spans="1:34" ht="15.75" customHeight="1" x14ac:dyDescent="0.35">
      <c r="A188" s="3" t="s">
        <v>104</v>
      </c>
      <c r="B188" s="3" t="s">
        <v>89</v>
      </c>
      <c r="C188" s="3" t="s">
        <v>50</v>
      </c>
      <c r="D188" s="33">
        <f>'Bureau of Stat KBLI'!X38*$E$1</f>
        <v>0</v>
      </c>
      <c r="E188" s="20">
        <f t="array" ref="E188">D188*(1+INDEX(BPCiObIC!$B$2:$AG$43,MATCH($A188,BPCiObIC!$A$2:$A$43,0),MATCH(E$4,BPCiObIC!$B$1:$AG$1,0)))</f>
        <v>0</v>
      </c>
      <c r="F188" s="20">
        <f t="array" ref="F188">E188*(1+INDEX(BPCiObIC!$B$2:$AG$43,MATCH($A188,BPCiObIC!$A$2:$A$43,0),MATCH(F$4,BPCiObIC!$B$1:$AG$1,0)))</f>
        <v>0</v>
      </c>
      <c r="G188" s="20">
        <f t="array" ref="G188">F188*(1+INDEX(BPCiObIC!$B$2:$AG$43,MATCH($A188,BPCiObIC!$A$2:$A$43,0),MATCH(G$4,BPCiObIC!$B$1:$AG$1,0)))</f>
        <v>0</v>
      </c>
      <c r="H188" s="20">
        <f t="array" ref="H188">G188*(1+INDEX(BPCiObIC!$B$2:$AG$43,MATCH($A188,BPCiObIC!$A$2:$A$43,0),MATCH(H$4,BPCiObIC!$B$1:$AG$1,0)))</f>
        <v>0</v>
      </c>
      <c r="I188" s="20">
        <f t="array" ref="I188">H188*(1+INDEX(BPCiObIC!$B$2:$AG$43,MATCH($A188,BPCiObIC!$A$2:$A$43,0),MATCH(I$4,BPCiObIC!$B$1:$AG$1,0)))</f>
        <v>0</v>
      </c>
      <c r="J188" s="20">
        <f t="array" ref="J188">I188*(1+INDEX(BPCiObIC!$B$2:$AG$43,MATCH($A188,BPCiObIC!$A$2:$A$43,0),MATCH(J$4,BPCiObIC!$B$1:$AG$1,0)))</f>
        <v>0</v>
      </c>
      <c r="K188" s="20">
        <f t="array" ref="K188">J188*(1+INDEX(BPCiObIC!$B$2:$AG$43,MATCH($A188,BPCiObIC!$A$2:$A$43,0),MATCH(K$4,BPCiObIC!$B$1:$AG$1,0)))</f>
        <v>0</v>
      </c>
      <c r="L188" s="20">
        <f t="array" ref="L188">K188*(1+INDEX(BPCiObIC!$B$2:$AG$43,MATCH($A188,BPCiObIC!$A$2:$A$43,0),MATCH(L$4,BPCiObIC!$B$1:$AG$1,0)))</f>
        <v>0</v>
      </c>
      <c r="M188" s="20">
        <f t="array" ref="M188">L188*(1+INDEX(BPCiObIC!$B$2:$AG$43,MATCH($A188,BPCiObIC!$A$2:$A$43,0),MATCH(M$4,BPCiObIC!$B$1:$AG$1,0)))</f>
        <v>0</v>
      </c>
      <c r="N188" s="20">
        <f t="array" ref="N188">M188*(1+INDEX(BPCiObIC!$B$2:$AG$43,MATCH($A188,BPCiObIC!$A$2:$A$43,0),MATCH(N$4,BPCiObIC!$B$1:$AG$1,0)))</f>
        <v>0</v>
      </c>
      <c r="O188" s="20">
        <f t="array" ref="O188">N188*(1+INDEX(BPCiObIC!$B$2:$AG$43,MATCH($A188,BPCiObIC!$A$2:$A$43,0),MATCH(O$4,BPCiObIC!$B$1:$AG$1,0)))</f>
        <v>0</v>
      </c>
      <c r="P188" s="20">
        <f t="array" ref="P188">O188*(1+INDEX(BPCiObIC!$B$2:$AG$43,MATCH($A188,BPCiObIC!$A$2:$A$43,0),MATCH(P$4,BPCiObIC!$B$1:$AG$1,0)))</f>
        <v>0</v>
      </c>
      <c r="Q188" s="20">
        <f t="array" ref="Q188">P188*(1+INDEX(BPCiObIC!$B$2:$AG$43,MATCH($A188,BPCiObIC!$A$2:$A$43,0),MATCH(Q$4,BPCiObIC!$B$1:$AG$1,0)))</f>
        <v>0</v>
      </c>
      <c r="R188" s="20">
        <f t="array" ref="R188">Q188*(1+INDEX(BPCiObIC!$B$2:$AG$43,MATCH($A188,BPCiObIC!$A$2:$A$43,0),MATCH(R$4,BPCiObIC!$B$1:$AG$1,0)))</f>
        <v>0</v>
      </c>
      <c r="S188" s="20">
        <f t="array" ref="S188">R188*(1+INDEX(BPCiObIC!$B$2:$AG$43,MATCH($A188,BPCiObIC!$A$2:$A$43,0),MATCH(S$4,BPCiObIC!$B$1:$AG$1,0)))</f>
        <v>0</v>
      </c>
      <c r="T188" s="20">
        <f t="array" ref="T188">S188*(1+INDEX(BPCiObIC!$B$2:$AG$43,MATCH($A188,BPCiObIC!$A$2:$A$43,0),MATCH(T$4,BPCiObIC!$B$1:$AG$1,0)))</f>
        <v>0</v>
      </c>
      <c r="U188" s="20">
        <f t="array" ref="U188">T188*(1+INDEX(BPCiObIC!$B$2:$AG$43,MATCH($A188,BPCiObIC!$A$2:$A$43,0),MATCH(U$4,BPCiObIC!$B$1:$AG$1,0)))</f>
        <v>0</v>
      </c>
      <c r="V188" s="20">
        <f t="array" ref="V188">U188*(1+INDEX(BPCiObIC!$B$2:$AG$43,MATCH($A188,BPCiObIC!$A$2:$A$43,0),MATCH(V$4,BPCiObIC!$B$1:$AG$1,0)))</f>
        <v>0</v>
      </c>
      <c r="W188" s="20">
        <f t="array" ref="W188">V188*(1+INDEX(BPCiObIC!$B$2:$AG$43,MATCH($A188,BPCiObIC!$A$2:$A$43,0),MATCH(W$4,BPCiObIC!$B$1:$AG$1,0)))</f>
        <v>0</v>
      </c>
      <c r="X188" s="20">
        <f t="array" ref="X188">W188*(1+INDEX(BPCiObIC!$B$2:$AG$43,MATCH($A188,BPCiObIC!$A$2:$A$43,0),MATCH(X$4,BPCiObIC!$B$1:$AG$1,0)))</f>
        <v>0</v>
      </c>
      <c r="Y188" s="20">
        <f t="array" ref="Y188">X188*(1+INDEX(BPCiObIC!$B$2:$AG$43,MATCH($A188,BPCiObIC!$A$2:$A$43,0),MATCH(Y$4,BPCiObIC!$B$1:$AG$1,0)))</f>
        <v>0</v>
      </c>
      <c r="Z188" s="20">
        <f t="array" ref="Z188">Y188*(1+INDEX(BPCiObIC!$B$2:$AG$43,MATCH($A188,BPCiObIC!$A$2:$A$43,0),MATCH(Z$4,BPCiObIC!$B$1:$AG$1,0)))</f>
        <v>0</v>
      </c>
      <c r="AA188" s="20">
        <f t="array" ref="AA188">Z188*(1+INDEX(BPCiObIC!$B$2:$AG$43,MATCH($A188,BPCiObIC!$A$2:$A$43,0),MATCH(AA$4,BPCiObIC!$B$1:$AG$1,0)))</f>
        <v>0</v>
      </c>
      <c r="AB188" s="20">
        <f t="array" ref="AB188">AA188*(1+INDEX(BPCiObIC!$B$2:$AG$43,MATCH($A188,BPCiObIC!$A$2:$A$43,0),MATCH(AB$4,BPCiObIC!$B$1:$AG$1,0)))</f>
        <v>0</v>
      </c>
      <c r="AC188" s="20">
        <f t="array" ref="AC188">AB188*(1+INDEX(BPCiObIC!$B$2:$AG$43,MATCH($A188,BPCiObIC!$A$2:$A$43,0),MATCH(AC$4,BPCiObIC!$B$1:$AG$1,0)))</f>
        <v>0</v>
      </c>
      <c r="AD188" s="20">
        <f t="array" ref="AD188">AC188*(1+INDEX(BPCiObIC!$B$2:$AG$43,MATCH($A188,BPCiObIC!$A$2:$A$43,0),MATCH(AD$4,BPCiObIC!$B$1:$AG$1,0)))</f>
        <v>0</v>
      </c>
      <c r="AE188" s="20">
        <f t="array" ref="AE188">AD188*(1+INDEX(BPCiObIC!$B$2:$AG$43,MATCH($A188,BPCiObIC!$A$2:$A$43,0),MATCH(AE$4,BPCiObIC!$B$1:$AG$1,0)))</f>
        <v>0</v>
      </c>
      <c r="AF188" s="20">
        <f t="array" ref="AF188">AE188*(1+INDEX(BPCiObIC!$B$2:$AG$43,MATCH($A188,BPCiObIC!$A$2:$A$43,0),MATCH(AF$4,BPCiObIC!$B$1:$AG$1,0)))</f>
        <v>0</v>
      </c>
      <c r="AG188" s="20">
        <f t="array" ref="AG188">AF188*(1+INDEX(BPCiObIC!$B$2:$AG$43,MATCH($A188,BPCiObIC!$A$2:$A$43,0),MATCH(AG$4,BPCiObIC!$B$1:$AG$1,0)))</f>
        <v>0</v>
      </c>
      <c r="AH188" s="20">
        <f t="array" ref="AH188">AG188*(1+INDEX(BPCiObIC!$B$2:$AG$43,MATCH($A188,BPCiObIC!$A$2:$A$43,0),MATCH(AH$4,BPCiObIC!$B$1:$AG$1,0)))</f>
        <v>0</v>
      </c>
    </row>
    <row r="189" spans="1:34" ht="15.75" customHeight="1" x14ac:dyDescent="0.35">
      <c r="A189" s="3" t="s">
        <v>105</v>
      </c>
      <c r="B189" s="3" t="s">
        <v>89</v>
      </c>
      <c r="C189" s="3" t="s">
        <v>106</v>
      </c>
      <c r="D189" s="33">
        <f>SUM('Bureau of Stat KBLI'!X39:X40)*$E$1</f>
        <v>0</v>
      </c>
      <c r="E189" s="20">
        <f t="array" ref="E189">D189*(1+INDEX(BPCiObIC!$B$2:$AG$43,MATCH($A189,BPCiObIC!$A$2:$A$43,0),MATCH(E$4,BPCiObIC!$B$1:$AG$1,0)))</f>
        <v>0</v>
      </c>
      <c r="F189" s="20">
        <f t="array" ref="F189">E189*(1+INDEX(BPCiObIC!$B$2:$AG$43,MATCH($A189,BPCiObIC!$A$2:$A$43,0),MATCH(F$4,BPCiObIC!$B$1:$AG$1,0)))</f>
        <v>0</v>
      </c>
      <c r="G189" s="20">
        <f t="array" ref="G189">F189*(1+INDEX(BPCiObIC!$B$2:$AG$43,MATCH($A189,BPCiObIC!$A$2:$A$43,0),MATCH(G$4,BPCiObIC!$B$1:$AG$1,0)))</f>
        <v>0</v>
      </c>
      <c r="H189" s="20">
        <f t="array" ref="H189">G189*(1+INDEX(BPCiObIC!$B$2:$AG$43,MATCH($A189,BPCiObIC!$A$2:$A$43,0),MATCH(H$4,BPCiObIC!$B$1:$AG$1,0)))</f>
        <v>0</v>
      </c>
      <c r="I189" s="20">
        <f t="array" ref="I189">H189*(1+INDEX(BPCiObIC!$B$2:$AG$43,MATCH($A189,BPCiObIC!$A$2:$A$43,0),MATCH(I$4,BPCiObIC!$B$1:$AG$1,0)))</f>
        <v>0</v>
      </c>
      <c r="J189" s="20">
        <f t="array" ref="J189">I189*(1+INDEX(BPCiObIC!$B$2:$AG$43,MATCH($A189,BPCiObIC!$A$2:$A$43,0),MATCH(J$4,BPCiObIC!$B$1:$AG$1,0)))</f>
        <v>0</v>
      </c>
      <c r="K189" s="20">
        <f t="array" ref="K189">J189*(1+INDEX(BPCiObIC!$B$2:$AG$43,MATCH($A189,BPCiObIC!$A$2:$A$43,0),MATCH(K$4,BPCiObIC!$B$1:$AG$1,0)))</f>
        <v>0</v>
      </c>
      <c r="L189" s="20">
        <f t="array" ref="L189">K189*(1+INDEX(BPCiObIC!$B$2:$AG$43,MATCH($A189,BPCiObIC!$A$2:$A$43,0),MATCH(L$4,BPCiObIC!$B$1:$AG$1,0)))</f>
        <v>0</v>
      </c>
      <c r="M189" s="20">
        <f t="array" ref="M189">L189*(1+INDEX(BPCiObIC!$B$2:$AG$43,MATCH($A189,BPCiObIC!$A$2:$A$43,0),MATCH(M$4,BPCiObIC!$B$1:$AG$1,0)))</f>
        <v>0</v>
      </c>
      <c r="N189" s="20">
        <f t="array" ref="N189">M189*(1+INDEX(BPCiObIC!$B$2:$AG$43,MATCH($A189,BPCiObIC!$A$2:$A$43,0),MATCH(N$4,BPCiObIC!$B$1:$AG$1,0)))</f>
        <v>0</v>
      </c>
      <c r="O189" s="20">
        <f t="array" ref="O189">N189*(1+INDEX(BPCiObIC!$B$2:$AG$43,MATCH($A189,BPCiObIC!$A$2:$A$43,0),MATCH(O$4,BPCiObIC!$B$1:$AG$1,0)))</f>
        <v>0</v>
      </c>
      <c r="P189" s="20">
        <f t="array" ref="P189">O189*(1+INDEX(BPCiObIC!$B$2:$AG$43,MATCH($A189,BPCiObIC!$A$2:$A$43,0),MATCH(P$4,BPCiObIC!$B$1:$AG$1,0)))</f>
        <v>0</v>
      </c>
      <c r="Q189" s="20">
        <f t="array" ref="Q189">P189*(1+INDEX(BPCiObIC!$B$2:$AG$43,MATCH($A189,BPCiObIC!$A$2:$A$43,0),MATCH(Q$4,BPCiObIC!$B$1:$AG$1,0)))</f>
        <v>0</v>
      </c>
      <c r="R189" s="20">
        <f t="array" ref="R189">Q189*(1+INDEX(BPCiObIC!$B$2:$AG$43,MATCH($A189,BPCiObIC!$A$2:$A$43,0),MATCH(R$4,BPCiObIC!$B$1:$AG$1,0)))</f>
        <v>0</v>
      </c>
      <c r="S189" s="20">
        <f t="array" ref="S189">R189*(1+INDEX(BPCiObIC!$B$2:$AG$43,MATCH($A189,BPCiObIC!$A$2:$A$43,0),MATCH(S$4,BPCiObIC!$B$1:$AG$1,0)))</f>
        <v>0</v>
      </c>
      <c r="T189" s="20">
        <f t="array" ref="T189">S189*(1+INDEX(BPCiObIC!$B$2:$AG$43,MATCH($A189,BPCiObIC!$A$2:$A$43,0),MATCH(T$4,BPCiObIC!$B$1:$AG$1,0)))</f>
        <v>0</v>
      </c>
      <c r="U189" s="20">
        <f t="array" ref="U189">T189*(1+INDEX(BPCiObIC!$B$2:$AG$43,MATCH($A189,BPCiObIC!$A$2:$A$43,0),MATCH(U$4,BPCiObIC!$B$1:$AG$1,0)))</f>
        <v>0</v>
      </c>
      <c r="V189" s="20">
        <f t="array" ref="V189">U189*(1+INDEX(BPCiObIC!$B$2:$AG$43,MATCH($A189,BPCiObIC!$A$2:$A$43,0),MATCH(V$4,BPCiObIC!$B$1:$AG$1,0)))</f>
        <v>0</v>
      </c>
      <c r="W189" s="20">
        <f t="array" ref="W189">V189*(1+INDEX(BPCiObIC!$B$2:$AG$43,MATCH($A189,BPCiObIC!$A$2:$A$43,0),MATCH(W$4,BPCiObIC!$B$1:$AG$1,0)))</f>
        <v>0</v>
      </c>
      <c r="X189" s="20">
        <f t="array" ref="X189">W189*(1+INDEX(BPCiObIC!$B$2:$AG$43,MATCH($A189,BPCiObIC!$A$2:$A$43,0),MATCH(X$4,BPCiObIC!$B$1:$AG$1,0)))</f>
        <v>0</v>
      </c>
      <c r="Y189" s="20">
        <f t="array" ref="Y189">X189*(1+INDEX(BPCiObIC!$B$2:$AG$43,MATCH($A189,BPCiObIC!$A$2:$A$43,0),MATCH(Y$4,BPCiObIC!$B$1:$AG$1,0)))</f>
        <v>0</v>
      </c>
      <c r="Z189" s="20">
        <f t="array" ref="Z189">Y189*(1+INDEX(BPCiObIC!$B$2:$AG$43,MATCH($A189,BPCiObIC!$A$2:$A$43,0),MATCH(Z$4,BPCiObIC!$B$1:$AG$1,0)))</f>
        <v>0</v>
      </c>
      <c r="AA189" s="20">
        <f t="array" ref="AA189">Z189*(1+INDEX(BPCiObIC!$B$2:$AG$43,MATCH($A189,BPCiObIC!$A$2:$A$43,0),MATCH(AA$4,BPCiObIC!$B$1:$AG$1,0)))</f>
        <v>0</v>
      </c>
      <c r="AB189" s="20">
        <f t="array" ref="AB189">AA189*(1+INDEX(BPCiObIC!$B$2:$AG$43,MATCH($A189,BPCiObIC!$A$2:$A$43,0),MATCH(AB$4,BPCiObIC!$B$1:$AG$1,0)))</f>
        <v>0</v>
      </c>
      <c r="AC189" s="20">
        <f t="array" ref="AC189">AB189*(1+INDEX(BPCiObIC!$B$2:$AG$43,MATCH($A189,BPCiObIC!$A$2:$A$43,0),MATCH(AC$4,BPCiObIC!$B$1:$AG$1,0)))</f>
        <v>0</v>
      </c>
      <c r="AD189" s="20">
        <f t="array" ref="AD189">AC189*(1+INDEX(BPCiObIC!$B$2:$AG$43,MATCH($A189,BPCiObIC!$A$2:$A$43,0),MATCH(AD$4,BPCiObIC!$B$1:$AG$1,0)))</f>
        <v>0</v>
      </c>
      <c r="AE189" s="20">
        <f t="array" ref="AE189">AD189*(1+INDEX(BPCiObIC!$B$2:$AG$43,MATCH($A189,BPCiObIC!$A$2:$A$43,0),MATCH(AE$4,BPCiObIC!$B$1:$AG$1,0)))</f>
        <v>0</v>
      </c>
      <c r="AF189" s="20">
        <f t="array" ref="AF189">AE189*(1+INDEX(BPCiObIC!$B$2:$AG$43,MATCH($A189,BPCiObIC!$A$2:$A$43,0),MATCH(AF$4,BPCiObIC!$B$1:$AG$1,0)))</f>
        <v>0</v>
      </c>
      <c r="AG189" s="20">
        <f t="array" ref="AG189">AF189*(1+INDEX(BPCiObIC!$B$2:$AG$43,MATCH($A189,BPCiObIC!$A$2:$A$43,0),MATCH(AG$4,BPCiObIC!$B$1:$AG$1,0)))</f>
        <v>0</v>
      </c>
      <c r="AH189" s="20">
        <f t="array" ref="AH189">AG189*(1+INDEX(BPCiObIC!$B$2:$AG$43,MATCH($A189,BPCiObIC!$A$2:$A$43,0),MATCH(AH$4,BPCiObIC!$B$1:$AG$1,0)))</f>
        <v>0</v>
      </c>
    </row>
    <row r="190" spans="1:34" ht="15.75" customHeight="1" x14ac:dyDescent="0.35">
      <c r="A190" s="3" t="s">
        <v>107</v>
      </c>
      <c r="B190" s="3" t="s">
        <v>89</v>
      </c>
      <c r="C190" s="3" t="s">
        <v>108</v>
      </c>
      <c r="D190" s="33">
        <f>'Bureau of Stat KBLI'!X41*$E$1</f>
        <v>0</v>
      </c>
      <c r="E190" s="20">
        <f t="array" ref="E190">D190*(1+INDEX(BPCiObIC!$B$2:$AG$43,MATCH($A190,BPCiObIC!$A$2:$A$43,0),MATCH(E$4,BPCiObIC!$B$1:$AG$1,0)))</f>
        <v>0</v>
      </c>
      <c r="F190" s="20">
        <f t="array" ref="F190">E190*(1+INDEX(BPCiObIC!$B$2:$AG$43,MATCH($A190,BPCiObIC!$A$2:$A$43,0),MATCH(F$4,BPCiObIC!$B$1:$AG$1,0)))</f>
        <v>0</v>
      </c>
      <c r="G190" s="20">
        <f t="array" ref="G190">F190*(1+INDEX(BPCiObIC!$B$2:$AG$43,MATCH($A190,BPCiObIC!$A$2:$A$43,0),MATCH(G$4,BPCiObIC!$B$1:$AG$1,0)))</f>
        <v>0</v>
      </c>
      <c r="H190" s="20">
        <f t="array" ref="H190">G190*(1+INDEX(BPCiObIC!$B$2:$AG$43,MATCH($A190,BPCiObIC!$A$2:$A$43,0),MATCH(H$4,BPCiObIC!$B$1:$AG$1,0)))</f>
        <v>0</v>
      </c>
      <c r="I190" s="20">
        <f t="array" ref="I190">H190*(1+INDEX(BPCiObIC!$B$2:$AG$43,MATCH($A190,BPCiObIC!$A$2:$A$43,0),MATCH(I$4,BPCiObIC!$B$1:$AG$1,0)))</f>
        <v>0</v>
      </c>
      <c r="J190" s="20">
        <f t="array" ref="J190">I190*(1+INDEX(BPCiObIC!$B$2:$AG$43,MATCH($A190,BPCiObIC!$A$2:$A$43,0),MATCH(J$4,BPCiObIC!$B$1:$AG$1,0)))</f>
        <v>0</v>
      </c>
      <c r="K190" s="20">
        <f t="array" ref="K190">J190*(1+INDEX(BPCiObIC!$B$2:$AG$43,MATCH($A190,BPCiObIC!$A$2:$A$43,0),MATCH(K$4,BPCiObIC!$B$1:$AG$1,0)))</f>
        <v>0</v>
      </c>
      <c r="L190" s="20">
        <f t="array" ref="L190">K190*(1+INDEX(BPCiObIC!$B$2:$AG$43,MATCH($A190,BPCiObIC!$A$2:$A$43,0),MATCH(L$4,BPCiObIC!$B$1:$AG$1,0)))</f>
        <v>0</v>
      </c>
      <c r="M190" s="20">
        <f t="array" ref="M190">L190*(1+INDEX(BPCiObIC!$B$2:$AG$43,MATCH($A190,BPCiObIC!$A$2:$A$43,0),MATCH(M$4,BPCiObIC!$B$1:$AG$1,0)))</f>
        <v>0</v>
      </c>
      <c r="N190" s="20">
        <f t="array" ref="N190">M190*(1+INDEX(BPCiObIC!$B$2:$AG$43,MATCH($A190,BPCiObIC!$A$2:$A$43,0),MATCH(N$4,BPCiObIC!$B$1:$AG$1,0)))</f>
        <v>0</v>
      </c>
      <c r="O190" s="20">
        <f t="array" ref="O190">N190*(1+INDEX(BPCiObIC!$B$2:$AG$43,MATCH($A190,BPCiObIC!$A$2:$A$43,0),MATCH(O$4,BPCiObIC!$B$1:$AG$1,0)))</f>
        <v>0</v>
      </c>
      <c r="P190" s="20">
        <f t="array" ref="P190">O190*(1+INDEX(BPCiObIC!$B$2:$AG$43,MATCH($A190,BPCiObIC!$A$2:$A$43,0),MATCH(P$4,BPCiObIC!$B$1:$AG$1,0)))</f>
        <v>0</v>
      </c>
      <c r="Q190" s="20">
        <f t="array" ref="Q190">P190*(1+INDEX(BPCiObIC!$B$2:$AG$43,MATCH($A190,BPCiObIC!$A$2:$A$43,0),MATCH(Q$4,BPCiObIC!$B$1:$AG$1,0)))</f>
        <v>0</v>
      </c>
      <c r="R190" s="20">
        <f t="array" ref="R190">Q190*(1+INDEX(BPCiObIC!$B$2:$AG$43,MATCH($A190,BPCiObIC!$A$2:$A$43,0),MATCH(R$4,BPCiObIC!$B$1:$AG$1,0)))</f>
        <v>0</v>
      </c>
      <c r="S190" s="20">
        <f t="array" ref="S190">R190*(1+INDEX(BPCiObIC!$B$2:$AG$43,MATCH($A190,BPCiObIC!$A$2:$A$43,0),MATCH(S$4,BPCiObIC!$B$1:$AG$1,0)))</f>
        <v>0</v>
      </c>
      <c r="T190" s="20">
        <f t="array" ref="T190">S190*(1+INDEX(BPCiObIC!$B$2:$AG$43,MATCH($A190,BPCiObIC!$A$2:$A$43,0),MATCH(T$4,BPCiObIC!$B$1:$AG$1,0)))</f>
        <v>0</v>
      </c>
      <c r="U190" s="20">
        <f t="array" ref="U190">T190*(1+INDEX(BPCiObIC!$B$2:$AG$43,MATCH($A190,BPCiObIC!$A$2:$A$43,0),MATCH(U$4,BPCiObIC!$B$1:$AG$1,0)))</f>
        <v>0</v>
      </c>
      <c r="V190" s="20">
        <f t="array" ref="V190">U190*(1+INDEX(BPCiObIC!$B$2:$AG$43,MATCH($A190,BPCiObIC!$A$2:$A$43,0),MATCH(V$4,BPCiObIC!$B$1:$AG$1,0)))</f>
        <v>0</v>
      </c>
      <c r="W190" s="20">
        <f t="array" ref="W190">V190*(1+INDEX(BPCiObIC!$B$2:$AG$43,MATCH($A190,BPCiObIC!$A$2:$A$43,0),MATCH(W$4,BPCiObIC!$B$1:$AG$1,0)))</f>
        <v>0</v>
      </c>
      <c r="X190" s="20">
        <f t="array" ref="X190">W190*(1+INDEX(BPCiObIC!$B$2:$AG$43,MATCH($A190,BPCiObIC!$A$2:$A$43,0),MATCH(X$4,BPCiObIC!$B$1:$AG$1,0)))</f>
        <v>0</v>
      </c>
      <c r="Y190" s="20">
        <f t="array" ref="Y190">X190*(1+INDEX(BPCiObIC!$B$2:$AG$43,MATCH($A190,BPCiObIC!$A$2:$A$43,0),MATCH(Y$4,BPCiObIC!$B$1:$AG$1,0)))</f>
        <v>0</v>
      </c>
      <c r="Z190" s="20">
        <f t="array" ref="Z190">Y190*(1+INDEX(BPCiObIC!$B$2:$AG$43,MATCH($A190,BPCiObIC!$A$2:$A$43,0),MATCH(Z$4,BPCiObIC!$B$1:$AG$1,0)))</f>
        <v>0</v>
      </c>
      <c r="AA190" s="20">
        <f t="array" ref="AA190">Z190*(1+INDEX(BPCiObIC!$B$2:$AG$43,MATCH($A190,BPCiObIC!$A$2:$A$43,0),MATCH(AA$4,BPCiObIC!$B$1:$AG$1,0)))</f>
        <v>0</v>
      </c>
      <c r="AB190" s="20">
        <f t="array" ref="AB190">AA190*(1+INDEX(BPCiObIC!$B$2:$AG$43,MATCH($A190,BPCiObIC!$A$2:$A$43,0),MATCH(AB$4,BPCiObIC!$B$1:$AG$1,0)))</f>
        <v>0</v>
      </c>
      <c r="AC190" s="20">
        <f t="array" ref="AC190">AB190*(1+INDEX(BPCiObIC!$B$2:$AG$43,MATCH($A190,BPCiObIC!$A$2:$A$43,0),MATCH(AC$4,BPCiObIC!$B$1:$AG$1,0)))</f>
        <v>0</v>
      </c>
      <c r="AD190" s="20">
        <f t="array" ref="AD190">AC190*(1+INDEX(BPCiObIC!$B$2:$AG$43,MATCH($A190,BPCiObIC!$A$2:$A$43,0),MATCH(AD$4,BPCiObIC!$B$1:$AG$1,0)))</f>
        <v>0</v>
      </c>
      <c r="AE190" s="20">
        <f t="array" ref="AE190">AD190*(1+INDEX(BPCiObIC!$B$2:$AG$43,MATCH($A190,BPCiObIC!$A$2:$A$43,0),MATCH(AE$4,BPCiObIC!$B$1:$AG$1,0)))</f>
        <v>0</v>
      </c>
      <c r="AF190" s="20">
        <f t="array" ref="AF190">AE190*(1+INDEX(BPCiObIC!$B$2:$AG$43,MATCH($A190,BPCiObIC!$A$2:$A$43,0),MATCH(AF$4,BPCiObIC!$B$1:$AG$1,0)))</f>
        <v>0</v>
      </c>
      <c r="AG190" s="20">
        <f t="array" ref="AG190">AF190*(1+INDEX(BPCiObIC!$B$2:$AG$43,MATCH($A190,BPCiObIC!$A$2:$A$43,0),MATCH(AG$4,BPCiObIC!$B$1:$AG$1,0)))</f>
        <v>0</v>
      </c>
      <c r="AH190" s="20">
        <f t="array" ref="AH190">AG190*(1+INDEX(BPCiObIC!$B$2:$AG$43,MATCH($A190,BPCiObIC!$A$2:$A$43,0),MATCH(AH$4,BPCiObIC!$B$1:$AG$1,0)))</f>
        <v>0</v>
      </c>
    </row>
    <row r="191" spans="1:34" ht="15.75" customHeight="1" x14ac:dyDescent="0.35">
      <c r="A191" s="3" t="s">
        <v>109</v>
      </c>
      <c r="B191" s="3" t="s">
        <v>89</v>
      </c>
      <c r="C191" s="3" t="s">
        <v>110</v>
      </c>
      <c r="D191" s="33">
        <f>SUM(SUMIFS('BIFUBC Output_energy'!G:G,'BIFUBC Output_energy'!A:A,B191,'BIFUBC Output_energy'!B:B,C191),SUMIFS('BIFUBC Output_nonenergy'!E:E,'BIFUBC Output_nonenergy'!A:A,B191,'BIFUBC Output_nonenergy'!B:B,C191))</f>
        <v>0</v>
      </c>
      <c r="E191" s="20">
        <f t="array" ref="E191">D191*(1+INDEX(BPCiObIC!$B$2:$AG$43,MATCH($A191,BPCiObIC!$A$2:$A$43,0),MATCH(E$4,BPCiObIC!$B$1:$AG$1,0)))</f>
        <v>0</v>
      </c>
      <c r="F191" s="20">
        <f t="array" ref="F191">E191*(1+INDEX(BPCiObIC!$B$2:$AG$43,MATCH($A191,BPCiObIC!$A$2:$A$43,0),MATCH(F$4,BPCiObIC!$B$1:$AG$1,0)))</f>
        <v>0</v>
      </c>
      <c r="G191" s="20">
        <f t="array" ref="G191">F191*(1+INDEX(BPCiObIC!$B$2:$AG$43,MATCH($A191,BPCiObIC!$A$2:$A$43,0),MATCH(G$4,BPCiObIC!$B$1:$AG$1,0)))</f>
        <v>0</v>
      </c>
      <c r="H191" s="20">
        <f t="array" ref="H191">G191*(1+INDEX(BPCiObIC!$B$2:$AG$43,MATCH($A191,BPCiObIC!$A$2:$A$43,0),MATCH(H$4,BPCiObIC!$B$1:$AG$1,0)))</f>
        <v>0</v>
      </c>
      <c r="I191" s="20">
        <f t="array" ref="I191">H191*(1+INDEX(BPCiObIC!$B$2:$AG$43,MATCH($A191,BPCiObIC!$A$2:$A$43,0),MATCH(I$4,BPCiObIC!$B$1:$AG$1,0)))</f>
        <v>0</v>
      </c>
      <c r="J191" s="20">
        <f t="array" ref="J191">I191*(1+INDEX(BPCiObIC!$B$2:$AG$43,MATCH($A191,BPCiObIC!$A$2:$A$43,0),MATCH(J$4,BPCiObIC!$B$1:$AG$1,0)))</f>
        <v>0</v>
      </c>
      <c r="K191" s="20">
        <f t="array" ref="K191">J191*(1+INDEX(BPCiObIC!$B$2:$AG$43,MATCH($A191,BPCiObIC!$A$2:$A$43,0),MATCH(K$4,BPCiObIC!$B$1:$AG$1,0)))</f>
        <v>0</v>
      </c>
      <c r="L191" s="20">
        <f t="array" ref="L191">K191*(1+INDEX(BPCiObIC!$B$2:$AG$43,MATCH($A191,BPCiObIC!$A$2:$A$43,0),MATCH(L$4,BPCiObIC!$B$1:$AG$1,0)))</f>
        <v>0</v>
      </c>
      <c r="M191" s="20">
        <f t="array" ref="M191">L191*(1+INDEX(BPCiObIC!$B$2:$AG$43,MATCH($A191,BPCiObIC!$A$2:$A$43,0),MATCH(M$4,BPCiObIC!$B$1:$AG$1,0)))</f>
        <v>0</v>
      </c>
      <c r="N191" s="20">
        <f t="array" ref="N191">M191*(1+INDEX(BPCiObIC!$B$2:$AG$43,MATCH($A191,BPCiObIC!$A$2:$A$43,0),MATCH(N$4,BPCiObIC!$B$1:$AG$1,0)))</f>
        <v>0</v>
      </c>
      <c r="O191" s="20">
        <f t="array" ref="O191">N191*(1+INDEX(BPCiObIC!$B$2:$AG$43,MATCH($A191,BPCiObIC!$A$2:$A$43,0),MATCH(O$4,BPCiObIC!$B$1:$AG$1,0)))</f>
        <v>0</v>
      </c>
      <c r="P191" s="20">
        <f t="array" ref="P191">O191*(1+INDEX(BPCiObIC!$B$2:$AG$43,MATCH($A191,BPCiObIC!$A$2:$A$43,0),MATCH(P$4,BPCiObIC!$B$1:$AG$1,0)))</f>
        <v>0</v>
      </c>
      <c r="Q191" s="20">
        <f t="array" ref="Q191">P191*(1+INDEX(BPCiObIC!$B$2:$AG$43,MATCH($A191,BPCiObIC!$A$2:$A$43,0),MATCH(Q$4,BPCiObIC!$B$1:$AG$1,0)))</f>
        <v>0</v>
      </c>
      <c r="R191" s="20">
        <f t="array" ref="R191">Q191*(1+INDEX(BPCiObIC!$B$2:$AG$43,MATCH($A191,BPCiObIC!$A$2:$A$43,0),MATCH(R$4,BPCiObIC!$B$1:$AG$1,0)))</f>
        <v>0</v>
      </c>
      <c r="S191" s="20">
        <f t="array" ref="S191">R191*(1+INDEX(BPCiObIC!$B$2:$AG$43,MATCH($A191,BPCiObIC!$A$2:$A$43,0),MATCH(S$4,BPCiObIC!$B$1:$AG$1,0)))</f>
        <v>0</v>
      </c>
      <c r="T191" s="20">
        <f t="array" ref="T191">S191*(1+INDEX(BPCiObIC!$B$2:$AG$43,MATCH($A191,BPCiObIC!$A$2:$A$43,0),MATCH(T$4,BPCiObIC!$B$1:$AG$1,0)))</f>
        <v>0</v>
      </c>
      <c r="U191" s="20">
        <f t="array" ref="U191">T191*(1+INDEX(BPCiObIC!$B$2:$AG$43,MATCH($A191,BPCiObIC!$A$2:$A$43,0),MATCH(U$4,BPCiObIC!$B$1:$AG$1,0)))</f>
        <v>0</v>
      </c>
      <c r="V191" s="20">
        <f t="array" ref="V191">U191*(1+INDEX(BPCiObIC!$B$2:$AG$43,MATCH($A191,BPCiObIC!$A$2:$A$43,0),MATCH(V$4,BPCiObIC!$B$1:$AG$1,0)))</f>
        <v>0</v>
      </c>
      <c r="W191" s="20">
        <f t="array" ref="W191">V191*(1+INDEX(BPCiObIC!$B$2:$AG$43,MATCH($A191,BPCiObIC!$A$2:$A$43,0),MATCH(W$4,BPCiObIC!$B$1:$AG$1,0)))</f>
        <v>0</v>
      </c>
      <c r="X191" s="20">
        <f t="array" ref="X191">W191*(1+INDEX(BPCiObIC!$B$2:$AG$43,MATCH($A191,BPCiObIC!$A$2:$A$43,0),MATCH(X$4,BPCiObIC!$B$1:$AG$1,0)))</f>
        <v>0</v>
      </c>
      <c r="Y191" s="20">
        <f t="array" ref="Y191">X191*(1+INDEX(BPCiObIC!$B$2:$AG$43,MATCH($A191,BPCiObIC!$A$2:$A$43,0),MATCH(Y$4,BPCiObIC!$B$1:$AG$1,0)))</f>
        <v>0</v>
      </c>
      <c r="Z191" s="20">
        <f t="array" ref="Z191">Y191*(1+INDEX(BPCiObIC!$B$2:$AG$43,MATCH($A191,BPCiObIC!$A$2:$A$43,0),MATCH(Z$4,BPCiObIC!$B$1:$AG$1,0)))</f>
        <v>0</v>
      </c>
      <c r="AA191" s="20">
        <f t="array" ref="AA191">Z191*(1+INDEX(BPCiObIC!$B$2:$AG$43,MATCH($A191,BPCiObIC!$A$2:$A$43,0),MATCH(AA$4,BPCiObIC!$B$1:$AG$1,0)))</f>
        <v>0</v>
      </c>
      <c r="AB191" s="20">
        <f t="array" ref="AB191">AA191*(1+INDEX(BPCiObIC!$B$2:$AG$43,MATCH($A191,BPCiObIC!$A$2:$A$43,0),MATCH(AB$4,BPCiObIC!$B$1:$AG$1,0)))</f>
        <v>0</v>
      </c>
      <c r="AC191" s="20">
        <f t="array" ref="AC191">AB191*(1+INDEX(BPCiObIC!$B$2:$AG$43,MATCH($A191,BPCiObIC!$A$2:$A$43,0),MATCH(AC$4,BPCiObIC!$B$1:$AG$1,0)))</f>
        <v>0</v>
      </c>
      <c r="AD191" s="20">
        <f t="array" ref="AD191">AC191*(1+INDEX(BPCiObIC!$B$2:$AG$43,MATCH($A191,BPCiObIC!$A$2:$A$43,0),MATCH(AD$4,BPCiObIC!$B$1:$AG$1,0)))</f>
        <v>0</v>
      </c>
      <c r="AE191" s="20">
        <f t="array" ref="AE191">AD191*(1+INDEX(BPCiObIC!$B$2:$AG$43,MATCH($A191,BPCiObIC!$A$2:$A$43,0),MATCH(AE$4,BPCiObIC!$B$1:$AG$1,0)))</f>
        <v>0</v>
      </c>
      <c r="AF191" s="20">
        <f t="array" ref="AF191">AE191*(1+INDEX(BPCiObIC!$B$2:$AG$43,MATCH($A191,BPCiObIC!$A$2:$A$43,0),MATCH(AF$4,BPCiObIC!$B$1:$AG$1,0)))</f>
        <v>0</v>
      </c>
      <c r="AG191" s="20">
        <f t="array" ref="AG191">AF191*(1+INDEX(BPCiObIC!$B$2:$AG$43,MATCH($A191,BPCiObIC!$A$2:$A$43,0),MATCH(AG$4,BPCiObIC!$B$1:$AG$1,0)))</f>
        <v>0</v>
      </c>
      <c r="AH191" s="20">
        <f t="array" ref="AH191">AG191*(1+INDEX(BPCiObIC!$B$2:$AG$43,MATCH($A191,BPCiObIC!$A$2:$A$43,0),MATCH(AH$4,BPCiObIC!$B$1:$AG$1,0)))</f>
        <v>0</v>
      </c>
    </row>
    <row r="192" spans="1:34" ht="15.75" customHeight="1" x14ac:dyDescent="0.35">
      <c r="A192" s="3" t="s">
        <v>111</v>
      </c>
      <c r="B192" s="3" t="s">
        <v>89</v>
      </c>
      <c r="C192" s="3" t="s">
        <v>112</v>
      </c>
      <c r="D192" s="33">
        <f>SUM(SUMIFS('BIFUBC Output_energy'!G:G,'BIFUBC Output_energy'!A:A,B192,'BIFUBC Output_energy'!B:B,C192),SUMIFS('BIFUBC Output_nonenergy'!E:E,'BIFUBC Output_nonenergy'!A:A,B192,'BIFUBC Output_nonenergy'!B:B,C192))</f>
        <v>8482056320000.001</v>
      </c>
      <c r="E192" s="20">
        <f t="array" ref="E192">D192*(1+INDEX(BPCiObIC!$B$2:$AG$43,MATCH($A192,BPCiObIC!$A$2:$A$43,0),MATCH(E$4,BPCiObIC!$B$1:$AG$1,0)))</f>
        <v>8863006038868.3125</v>
      </c>
      <c r="F192" s="20">
        <f t="array" ref="F192">E192*(1+INDEX(BPCiObIC!$B$2:$AG$43,MATCH($A192,BPCiObIC!$A$2:$A$43,0),MATCH(F$4,BPCiObIC!$B$1:$AG$1,0)))</f>
        <v>9243955757736.625</v>
      </c>
      <c r="G192" s="20">
        <f t="array" ref="G192">F192*(1+INDEX(BPCiObIC!$B$2:$AG$43,MATCH($A192,BPCiObIC!$A$2:$A$43,0),MATCH(G$4,BPCiObIC!$B$1:$AG$1,0)))</f>
        <v>9624905476605.0371</v>
      </c>
      <c r="H192" s="20">
        <f t="array" ref="H192">G192*(1+INDEX(BPCiObIC!$B$2:$AG$43,MATCH($A192,BPCiObIC!$A$2:$A$43,0),MATCH(H$4,BPCiObIC!$B$1:$AG$1,0)))</f>
        <v>10005855195473.352</v>
      </c>
      <c r="I192" s="20">
        <f t="array" ref="I192">H192*(1+INDEX(BPCiObIC!$B$2:$AG$43,MATCH($A192,BPCiObIC!$A$2:$A$43,0),MATCH(I$4,BPCiObIC!$B$1:$AG$1,0)))</f>
        <v>10386804914341.666</v>
      </c>
      <c r="J192" s="20">
        <f t="array" ref="J192">I192*(1+INDEX(BPCiObIC!$B$2:$AG$43,MATCH($A192,BPCiObIC!$A$2:$A$43,0),MATCH(J$4,BPCiObIC!$B$1:$AG$1,0)))</f>
        <v>10767754633209.98</v>
      </c>
      <c r="K192" s="20">
        <f t="array" ref="K192">J192*(1+INDEX(BPCiObIC!$B$2:$AG$43,MATCH($A192,BPCiObIC!$A$2:$A$43,0),MATCH(K$4,BPCiObIC!$B$1:$AG$1,0)))</f>
        <v>11148704352078.395</v>
      </c>
      <c r="L192" s="20">
        <f t="array" ref="L192">K192*(1+INDEX(BPCiObIC!$B$2:$AG$43,MATCH($A192,BPCiObIC!$A$2:$A$43,0),MATCH(L$4,BPCiObIC!$B$1:$AG$1,0)))</f>
        <v>11529654070946.709</v>
      </c>
      <c r="M192" s="20">
        <f t="array" ref="M192">L192*(1+INDEX(BPCiObIC!$B$2:$AG$43,MATCH($A192,BPCiObIC!$A$2:$A$43,0),MATCH(M$4,BPCiObIC!$B$1:$AG$1,0)))</f>
        <v>11910603789815.021</v>
      </c>
      <c r="N192" s="20">
        <f t="array" ref="N192">M192*(1+INDEX(BPCiObIC!$B$2:$AG$43,MATCH($A192,BPCiObIC!$A$2:$A$43,0),MATCH(N$4,BPCiObIC!$B$1:$AG$1,0)))</f>
        <v>12291553508683.436</v>
      </c>
      <c r="O192" s="20">
        <f t="array" ref="O192">N192*(1+INDEX(BPCiObIC!$B$2:$AG$43,MATCH($A192,BPCiObIC!$A$2:$A$43,0),MATCH(O$4,BPCiObIC!$B$1:$AG$1,0)))</f>
        <v>12672503227551.748</v>
      </c>
      <c r="P192" s="20">
        <f t="array" ref="P192">O192*(1+INDEX(BPCiObIC!$B$2:$AG$43,MATCH($A192,BPCiObIC!$A$2:$A$43,0),MATCH(P$4,BPCiObIC!$B$1:$AG$1,0)))</f>
        <v>13053452946420.063</v>
      </c>
      <c r="Q192" s="20">
        <f t="array" ref="Q192">P192*(1+INDEX(BPCiObIC!$B$2:$AG$43,MATCH($A192,BPCiObIC!$A$2:$A$43,0),MATCH(Q$4,BPCiObIC!$B$1:$AG$1,0)))</f>
        <v>13434402665288.477</v>
      </c>
      <c r="R192" s="20">
        <f t="array" ref="R192">Q192*(1+INDEX(BPCiObIC!$B$2:$AG$43,MATCH($A192,BPCiObIC!$A$2:$A$43,0),MATCH(R$4,BPCiObIC!$B$1:$AG$1,0)))</f>
        <v>13815352384156.791</v>
      </c>
      <c r="S192" s="20">
        <f t="array" ref="S192">R192*(1+INDEX(BPCiObIC!$B$2:$AG$43,MATCH($A192,BPCiObIC!$A$2:$A$43,0),MATCH(S$4,BPCiObIC!$B$1:$AG$1,0)))</f>
        <v>14196302103025.104</v>
      </c>
      <c r="T192" s="20">
        <f t="array" ref="T192">S192*(1+INDEX(BPCiObIC!$B$2:$AG$43,MATCH($A192,BPCiObIC!$A$2:$A$43,0),MATCH(T$4,BPCiObIC!$B$1:$AG$1,0)))</f>
        <v>14577251821893.416</v>
      </c>
      <c r="U192" s="20">
        <f t="array" ref="U192">T192*(1+INDEX(BPCiObIC!$B$2:$AG$43,MATCH($A192,BPCiObIC!$A$2:$A$43,0),MATCH(U$4,BPCiObIC!$B$1:$AG$1,0)))</f>
        <v>14958201540761.828</v>
      </c>
      <c r="V192" s="20">
        <f t="array" ref="V192">U192*(1+INDEX(BPCiObIC!$B$2:$AG$43,MATCH($A192,BPCiObIC!$A$2:$A$43,0),MATCH(V$4,BPCiObIC!$B$1:$AG$1,0)))</f>
        <v>15339151259630.141</v>
      </c>
      <c r="W192" s="20">
        <f t="array" ref="W192">V192*(1+INDEX(BPCiObIC!$B$2:$AG$43,MATCH($A192,BPCiObIC!$A$2:$A$43,0),MATCH(W$4,BPCiObIC!$B$1:$AG$1,0)))</f>
        <v>15720100978498.453</v>
      </c>
      <c r="X192" s="20">
        <f t="array" ref="X192">W192*(1+INDEX(BPCiObIC!$B$2:$AG$43,MATCH($A192,BPCiObIC!$A$2:$A$43,0),MATCH(X$4,BPCiObIC!$B$1:$AG$1,0)))</f>
        <v>16101050697366.867</v>
      </c>
      <c r="Y192" s="20">
        <f t="array" ref="Y192">X192*(1+INDEX(BPCiObIC!$B$2:$AG$43,MATCH($A192,BPCiObIC!$A$2:$A$43,0),MATCH(Y$4,BPCiObIC!$B$1:$AG$1,0)))</f>
        <v>16482000416235.18</v>
      </c>
      <c r="Z192" s="20">
        <f t="array" ref="Z192">Y192*(1+INDEX(BPCiObIC!$B$2:$AG$43,MATCH($A192,BPCiObIC!$A$2:$A$43,0),MATCH(Z$4,BPCiObIC!$B$1:$AG$1,0)))</f>
        <v>16862950135103.494</v>
      </c>
      <c r="AA192" s="20">
        <f t="array" ref="AA192">Z192*(1+INDEX(BPCiObIC!$B$2:$AG$43,MATCH($A192,BPCiObIC!$A$2:$A$43,0),MATCH(AA$4,BPCiObIC!$B$1:$AG$1,0)))</f>
        <v>17243899853971.908</v>
      </c>
      <c r="AB192" s="20">
        <f t="array" ref="AB192">AA192*(1+INDEX(BPCiObIC!$B$2:$AG$43,MATCH($A192,BPCiObIC!$A$2:$A$43,0),MATCH(AB$4,BPCiObIC!$B$1:$AG$1,0)))</f>
        <v>17624849572840.223</v>
      </c>
      <c r="AC192" s="20">
        <f t="array" ref="AC192">AB192*(1+INDEX(BPCiObIC!$B$2:$AG$43,MATCH($A192,BPCiObIC!$A$2:$A$43,0),MATCH(AC$4,BPCiObIC!$B$1:$AG$1,0)))</f>
        <v>18005799291708.535</v>
      </c>
      <c r="AD192" s="20">
        <f t="array" ref="AD192">AC192*(1+INDEX(BPCiObIC!$B$2:$AG$43,MATCH($A192,BPCiObIC!$A$2:$A$43,0),MATCH(AD$4,BPCiObIC!$B$1:$AG$1,0)))</f>
        <v>18386749010576.848</v>
      </c>
      <c r="AE192" s="20">
        <f t="array" ref="AE192">AD192*(1+INDEX(BPCiObIC!$B$2:$AG$43,MATCH($A192,BPCiObIC!$A$2:$A$43,0),MATCH(AE$4,BPCiObIC!$B$1:$AG$1,0)))</f>
        <v>18767698729445.258</v>
      </c>
      <c r="AF192" s="20">
        <f t="array" ref="AF192">AE192*(1+INDEX(BPCiObIC!$B$2:$AG$43,MATCH($A192,BPCiObIC!$A$2:$A$43,0),MATCH(AF$4,BPCiObIC!$B$1:$AG$1,0)))</f>
        <v>19148648448313.57</v>
      </c>
      <c r="AG192" s="20">
        <f t="array" ref="AG192">AF192*(1+INDEX(BPCiObIC!$B$2:$AG$43,MATCH($A192,BPCiObIC!$A$2:$A$43,0),MATCH(AG$4,BPCiObIC!$B$1:$AG$1,0)))</f>
        <v>19529598167181.883</v>
      </c>
      <c r="AH192" s="20">
        <f t="array" ref="AH192">AG192*(1+INDEX(BPCiObIC!$B$2:$AG$43,MATCH($A192,BPCiObIC!$A$2:$A$43,0),MATCH(AH$4,BPCiObIC!$B$1:$AG$1,0)))</f>
        <v>19910547886050.297</v>
      </c>
    </row>
    <row r="193" spans="1:34" ht="15.75" customHeight="1" x14ac:dyDescent="0.35">
      <c r="A193" s="3" t="s">
        <v>113</v>
      </c>
      <c r="B193" s="3" t="s">
        <v>89</v>
      </c>
      <c r="C193" s="3" t="s">
        <v>59</v>
      </c>
      <c r="D193" s="33">
        <f>SUM(SUMIFS('BIFUBC Output_energy'!G:G,'BIFUBC Output_energy'!A:A,B193,'BIFUBC Output_energy'!B:B,C193),SUMIFS('BIFUBC Output_nonenergy'!E:E,'BIFUBC Output_nonenergy'!A:A,B193,'BIFUBC Output_nonenergy'!B:B,C193))</f>
        <v>10905468672000</v>
      </c>
      <c r="E193" s="20">
        <f t="array" ref="E193">D193*(1+INDEX(BPCiObIC!$B$2:$AG$43,MATCH($A193,BPCiObIC!$A$2:$A$43,0),MATCH(E$4,BPCiObIC!$B$1:$AG$1,0)))</f>
        <v>11394812288025.389</v>
      </c>
      <c r="F193" s="20">
        <f t="array" ref="F193">E193*(1+INDEX(BPCiObIC!$B$2:$AG$43,MATCH($A193,BPCiObIC!$A$2:$A$43,0),MATCH(F$4,BPCiObIC!$B$1:$AG$1,0)))</f>
        <v>11884155904050.779</v>
      </c>
      <c r="G193" s="20">
        <f t="array" ref="G193">F193*(1+INDEX(BPCiObIC!$B$2:$AG$43,MATCH($A193,BPCiObIC!$A$2:$A$43,0),MATCH(G$4,BPCiObIC!$B$1:$AG$1,0)))</f>
        <v>12373499520076.168</v>
      </c>
      <c r="H193" s="20">
        <f t="array" ref="H193">G193*(1+INDEX(BPCiObIC!$B$2:$AG$43,MATCH($A193,BPCiObIC!$A$2:$A$43,0),MATCH(H$4,BPCiObIC!$B$1:$AG$1,0)))</f>
        <v>12862843136101.557</v>
      </c>
      <c r="I193" s="20">
        <f t="array" ref="I193">H193*(1+INDEX(BPCiObIC!$B$2:$AG$43,MATCH($A193,BPCiObIC!$A$2:$A$43,0),MATCH(I$4,BPCiObIC!$B$1:$AG$1,0)))</f>
        <v>13352186752126.945</v>
      </c>
      <c r="J193" s="20">
        <f t="array" ref="J193">I193*(1+INDEX(BPCiObIC!$B$2:$AG$43,MATCH($A193,BPCiObIC!$A$2:$A$43,0),MATCH(J$4,BPCiObIC!$B$1:$AG$1,0)))</f>
        <v>13841530368152.336</v>
      </c>
      <c r="K193" s="20">
        <f t="array" ref="K193">J193*(1+INDEX(BPCiObIC!$B$2:$AG$43,MATCH($A193,BPCiObIC!$A$2:$A$43,0),MATCH(K$4,BPCiObIC!$B$1:$AG$1,0)))</f>
        <v>14330873984177.555</v>
      </c>
      <c r="L193" s="20">
        <f t="array" ref="L193">K193*(1+INDEX(BPCiObIC!$B$2:$AG$43,MATCH($A193,BPCiObIC!$A$2:$A$43,0),MATCH(L$4,BPCiObIC!$B$1:$AG$1,0)))</f>
        <v>14820217600202.945</v>
      </c>
      <c r="M193" s="20">
        <f t="array" ref="M193">L193*(1+INDEX(BPCiObIC!$B$2:$AG$43,MATCH($A193,BPCiObIC!$A$2:$A$43,0),MATCH(M$4,BPCiObIC!$B$1:$AG$1,0)))</f>
        <v>15309561216228.334</v>
      </c>
      <c r="N193" s="20">
        <f t="array" ref="N193">M193*(1+INDEX(BPCiObIC!$B$2:$AG$43,MATCH($A193,BPCiObIC!$A$2:$A$43,0),MATCH(N$4,BPCiObIC!$B$1:$AG$1,0)))</f>
        <v>15798904832253.725</v>
      </c>
      <c r="O193" s="20">
        <f t="array" ref="O193">N193*(1+INDEX(BPCiObIC!$B$2:$AG$43,MATCH($A193,BPCiObIC!$A$2:$A$43,0),MATCH(O$4,BPCiObIC!$B$1:$AG$1,0)))</f>
        <v>16288248448279.113</v>
      </c>
      <c r="P193" s="20">
        <f t="array" ref="P193">O193*(1+INDEX(BPCiObIC!$B$2:$AG$43,MATCH($A193,BPCiObIC!$A$2:$A$43,0),MATCH(P$4,BPCiObIC!$B$1:$AG$1,0)))</f>
        <v>16777592064304.502</v>
      </c>
      <c r="Q193" s="20">
        <f t="array" ref="Q193">P193*(1+INDEX(BPCiObIC!$B$2:$AG$43,MATCH($A193,BPCiObIC!$A$2:$A$43,0),MATCH(Q$4,BPCiObIC!$B$1:$AG$1,0)))</f>
        <v>17266935680329.891</v>
      </c>
      <c r="R193" s="20">
        <f t="array" ref="R193">Q193*(1+INDEX(BPCiObIC!$B$2:$AG$43,MATCH($A193,BPCiObIC!$A$2:$A$43,0),MATCH(R$4,BPCiObIC!$B$1:$AG$1,0)))</f>
        <v>17756279296355.277</v>
      </c>
      <c r="S193" s="20">
        <f t="array" ref="S193">R193*(1+INDEX(BPCiObIC!$B$2:$AG$43,MATCH($A193,BPCiObIC!$A$2:$A$43,0),MATCH(S$4,BPCiObIC!$B$1:$AG$1,0)))</f>
        <v>18245622912380.496</v>
      </c>
      <c r="T193" s="20">
        <f t="array" ref="T193">S193*(1+INDEX(BPCiObIC!$B$2:$AG$43,MATCH($A193,BPCiObIC!$A$2:$A$43,0),MATCH(T$4,BPCiObIC!$B$1:$AG$1,0)))</f>
        <v>18734966528405.887</v>
      </c>
      <c r="U193" s="20">
        <f t="array" ref="U193">T193*(1+INDEX(BPCiObIC!$B$2:$AG$43,MATCH($A193,BPCiObIC!$A$2:$A$43,0),MATCH(U$4,BPCiObIC!$B$1:$AG$1,0)))</f>
        <v>19224310144431.273</v>
      </c>
      <c r="V193" s="20">
        <f t="array" ref="V193">U193*(1+INDEX(BPCiObIC!$B$2:$AG$43,MATCH($A193,BPCiObIC!$A$2:$A$43,0),MATCH(V$4,BPCiObIC!$B$1:$AG$1,0)))</f>
        <v>19713653760456.664</v>
      </c>
      <c r="W193" s="20">
        <f t="array" ref="W193">V193*(1+INDEX(BPCiObIC!$B$2:$AG$43,MATCH($A193,BPCiObIC!$A$2:$A$43,0),MATCH(W$4,BPCiObIC!$B$1:$AG$1,0)))</f>
        <v>20202997376482.055</v>
      </c>
      <c r="X193" s="20">
        <f t="array" ref="X193">W193*(1+INDEX(BPCiObIC!$B$2:$AG$43,MATCH($A193,BPCiObIC!$A$2:$A$43,0),MATCH(X$4,BPCiObIC!$B$1:$AG$1,0)))</f>
        <v>20692340992507.445</v>
      </c>
      <c r="Y193" s="20">
        <f t="array" ref="Y193">X193*(1+INDEX(BPCiObIC!$B$2:$AG$43,MATCH($A193,BPCiObIC!$A$2:$A$43,0),MATCH(Y$4,BPCiObIC!$B$1:$AG$1,0)))</f>
        <v>21181684608532.836</v>
      </c>
      <c r="Z193" s="20">
        <f t="array" ref="Z193">Y193*(1+INDEX(BPCiObIC!$B$2:$AG$43,MATCH($A193,BPCiObIC!$A$2:$A$43,0),MATCH(Z$4,BPCiObIC!$B$1:$AG$1,0)))</f>
        <v>21671028224558.227</v>
      </c>
      <c r="AA193" s="20">
        <f t="array" ref="AA193">Z193*(1+INDEX(BPCiObIC!$B$2:$AG$43,MATCH($A193,BPCiObIC!$A$2:$A$43,0),MATCH(AA$4,BPCiObIC!$B$1:$AG$1,0)))</f>
        <v>22160371840583.617</v>
      </c>
      <c r="AB193" s="20">
        <f t="array" ref="AB193">AA193*(1+INDEX(BPCiObIC!$B$2:$AG$43,MATCH($A193,BPCiObIC!$A$2:$A$43,0),MATCH(AB$4,BPCiObIC!$B$1:$AG$1,0)))</f>
        <v>22649715456608.836</v>
      </c>
      <c r="AC193" s="20">
        <f t="array" ref="AC193">AB193*(1+INDEX(BPCiObIC!$B$2:$AG$43,MATCH($A193,BPCiObIC!$A$2:$A$43,0),MATCH(AC$4,BPCiObIC!$B$1:$AG$1,0)))</f>
        <v>23139059072634.227</v>
      </c>
      <c r="AD193" s="20">
        <f t="array" ref="AD193">AC193*(1+INDEX(BPCiObIC!$B$2:$AG$43,MATCH($A193,BPCiObIC!$A$2:$A$43,0),MATCH(AD$4,BPCiObIC!$B$1:$AG$1,0)))</f>
        <v>23628402688659.617</v>
      </c>
      <c r="AE193" s="20">
        <f t="array" ref="AE193">AD193*(1+INDEX(BPCiObIC!$B$2:$AG$43,MATCH($A193,BPCiObIC!$A$2:$A$43,0),MATCH(AE$4,BPCiObIC!$B$1:$AG$1,0)))</f>
        <v>24117746304685.008</v>
      </c>
      <c r="AF193" s="20">
        <f t="array" ref="AF193">AE193*(1+INDEX(BPCiObIC!$B$2:$AG$43,MATCH($A193,BPCiObIC!$A$2:$A$43,0),MATCH(AF$4,BPCiObIC!$B$1:$AG$1,0)))</f>
        <v>24607089920710.395</v>
      </c>
      <c r="AG193" s="20">
        <f t="array" ref="AG193">AF193*(1+INDEX(BPCiObIC!$B$2:$AG$43,MATCH($A193,BPCiObIC!$A$2:$A$43,0),MATCH(AG$4,BPCiObIC!$B$1:$AG$1,0)))</f>
        <v>25096433536735.785</v>
      </c>
      <c r="AH193" s="20">
        <f t="array" ref="AH193">AG193*(1+INDEX(BPCiObIC!$B$2:$AG$43,MATCH($A193,BPCiObIC!$A$2:$A$43,0),MATCH(AH$4,BPCiObIC!$B$1:$AG$1,0)))</f>
        <v>25585777152761.176</v>
      </c>
    </row>
    <row r="194" spans="1:34" ht="15.75" customHeight="1" x14ac:dyDescent="0.35">
      <c r="A194" s="3" t="s">
        <v>114</v>
      </c>
      <c r="B194" s="3" t="s">
        <v>89</v>
      </c>
      <c r="C194" s="3" t="s">
        <v>84</v>
      </c>
      <c r="D194" s="33">
        <f>SUM(SUMIFS('BIFUBC Output_energy'!G:G,'BIFUBC Output_energy'!A:A,B194,'BIFUBC Output_energy'!B:B,C194),SUMIFS('BIFUBC Output_nonenergy'!E:E,'BIFUBC Output_nonenergy'!A:A,B194,'BIFUBC Output_nonenergy'!B:B,C194))</f>
        <v>0</v>
      </c>
      <c r="E194" s="20">
        <f t="array" ref="E194">D194*(1+INDEX(BPCiObIC!$B$2:$AG$43,MATCH($A194,BPCiObIC!$A$2:$A$43,0),MATCH(E$4,BPCiObIC!$B$1:$AG$1,0)))</f>
        <v>0</v>
      </c>
      <c r="F194" s="20">
        <f t="array" ref="F194">E194*(1+INDEX(BPCiObIC!$B$2:$AG$43,MATCH($A194,BPCiObIC!$A$2:$A$43,0),MATCH(F$4,BPCiObIC!$B$1:$AG$1,0)))</f>
        <v>0</v>
      </c>
      <c r="G194" s="20">
        <f t="array" ref="G194">F194*(1+INDEX(BPCiObIC!$B$2:$AG$43,MATCH($A194,BPCiObIC!$A$2:$A$43,0),MATCH(G$4,BPCiObIC!$B$1:$AG$1,0)))</f>
        <v>0</v>
      </c>
      <c r="H194" s="20">
        <f t="array" ref="H194">G194*(1+INDEX(BPCiObIC!$B$2:$AG$43,MATCH($A194,BPCiObIC!$A$2:$A$43,0),MATCH(H$4,BPCiObIC!$B$1:$AG$1,0)))</f>
        <v>0</v>
      </c>
      <c r="I194" s="20">
        <f t="array" ref="I194">H194*(1+INDEX(BPCiObIC!$B$2:$AG$43,MATCH($A194,BPCiObIC!$A$2:$A$43,0),MATCH(I$4,BPCiObIC!$B$1:$AG$1,0)))</f>
        <v>0</v>
      </c>
      <c r="J194" s="20">
        <f t="array" ref="J194">I194*(1+INDEX(BPCiObIC!$B$2:$AG$43,MATCH($A194,BPCiObIC!$A$2:$A$43,0),MATCH(J$4,BPCiObIC!$B$1:$AG$1,0)))</f>
        <v>0</v>
      </c>
      <c r="K194" s="20">
        <f t="array" ref="K194">J194*(1+INDEX(BPCiObIC!$B$2:$AG$43,MATCH($A194,BPCiObIC!$A$2:$A$43,0),MATCH(K$4,BPCiObIC!$B$1:$AG$1,0)))</f>
        <v>0</v>
      </c>
      <c r="L194" s="20">
        <f t="array" ref="L194">K194*(1+INDEX(BPCiObIC!$B$2:$AG$43,MATCH($A194,BPCiObIC!$A$2:$A$43,0),MATCH(L$4,BPCiObIC!$B$1:$AG$1,0)))</f>
        <v>0</v>
      </c>
      <c r="M194" s="20">
        <f t="array" ref="M194">L194*(1+INDEX(BPCiObIC!$B$2:$AG$43,MATCH($A194,BPCiObIC!$A$2:$A$43,0),MATCH(M$4,BPCiObIC!$B$1:$AG$1,0)))</f>
        <v>0</v>
      </c>
      <c r="N194" s="20">
        <f t="array" ref="N194">M194*(1+INDEX(BPCiObIC!$B$2:$AG$43,MATCH($A194,BPCiObIC!$A$2:$A$43,0),MATCH(N$4,BPCiObIC!$B$1:$AG$1,0)))</f>
        <v>0</v>
      </c>
      <c r="O194" s="20">
        <f t="array" ref="O194">N194*(1+INDEX(BPCiObIC!$B$2:$AG$43,MATCH($A194,BPCiObIC!$A$2:$A$43,0),MATCH(O$4,BPCiObIC!$B$1:$AG$1,0)))</f>
        <v>0</v>
      </c>
      <c r="P194" s="20">
        <f t="array" ref="P194">O194*(1+INDEX(BPCiObIC!$B$2:$AG$43,MATCH($A194,BPCiObIC!$A$2:$A$43,0),MATCH(P$4,BPCiObIC!$B$1:$AG$1,0)))</f>
        <v>0</v>
      </c>
      <c r="Q194" s="20">
        <f t="array" ref="Q194">P194*(1+INDEX(BPCiObIC!$B$2:$AG$43,MATCH($A194,BPCiObIC!$A$2:$A$43,0),MATCH(Q$4,BPCiObIC!$B$1:$AG$1,0)))</f>
        <v>0</v>
      </c>
      <c r="R194" s="20">
        <f t="array" ref="R194">Q194*(1+INDEX(BPCiObIC!$B$2:$AG$43,MATCH($A194,BPCiObIC!$A$2:$A$43,0),MATCH(R$4,BPCiObIC!$B$1:$AG$1,0)))</f>
        <v>0</v>
      </c>
      <c r="S194" s="20">
        <f t="array" ref="S194">R194*(1+INDEX(BPCiObIC!$B$2:$AG$43,MATCH($A194,BPCiObIC!$A$2:$A$43,0),MATCH(S$4,BPCiObIC!$B$1:$AG$1,0)))</f>
        <v>0</v>
      </c>
      <c r="T194" s="20">
        <f t="array" ref="T194">S194*(1+INDEX(BPCiObIC!$B$2:$AG$43,MATCH($A194,BPCiObIC!$A$2:$A$43,0),MATCH(T$4,BPCiObIC!$B$1:$AG$1,0)))</f>
        <v>0</v>
      </c>
      <c r="U194" s="20">
        <f t="array" ref="U194">T194*(1+INDEX(BPCiObIC!$B$2:$AG$43,MATCH($A194,BPCiObIC!$A$2:$A$43,0),MATCH(U$4,BPCiObIC!$B$1:$AG$1,0)))</f>
        <v>0</v>
      </c>
      <c r="V194" s="20">
        <f t="array" ref="V194">U194*(1+INDEX(BPCiObIC!$B$2:$AG$43,MATCH($A194,BPCiObIC!$A$2:$A$43,0),MATCH(V$4,BPCiObIC!$B$1:$AG$1,0)))</f>
        <v>0</v>
      </c>
      <c r="W194" s="20">
        <f t="array" ref="W194">V194*(1+INDEX(BPCiObIC!$B$2:$AG$43,MATCH($A194,BPCiObIC!$A$2:$A$43,0),MATCH(W$4,BPCiObIC!$B$1:$AG$1,0)))</f>
        <v>0</v>
      </c>
      <c r="X194" s="20">
        <f t="array" ref="X194">W194*(1+INDEX(BPCiObIC!$B$2:$AG$43,MATCH($A194,BPCiObIC!$A$2:$A$43,0),MATCH(X$4,BPCiObIC!$B$1:$AG$1,0)))</f>
        <v>0</v>
      </c>
      <c r="Y194" s="20">
        <f t="array" ref="Y194">X194*(1+INDEX(BPCiObIC!$B$2:$AG$43,MATCH($A194,BPCiObIC!$A$2:$A$43,0),MATCH(Y$4,BPCiObIC!$B$1:$AG$1,0)))</f>
        <v>0</v>
      </c>
      <c r="Z194" s="20">
        <f t="array" ref="Z194">Y194*(1+INDEX(BPCiObIC!$B$2:$AG$43,MATCH($A194,BPCiObIC!$A$2:$A$43,0),MATCH(Z$4,BPCiObIC!$B$1:$AG$1,0)))</f>
        <v>0</v>
      </c>
      <c r="AA194" s="20">
        <f t="array" ref="AA194">Z194*(1+INDEX(BPCiObIC!$B$2:$AG$43,MATCH($A194,BPCiObIC!$A$2:$A$43,0),MATCH(AA$4,BPCiObIC!$B$1:$AG$1,0)))</f>
        <v>0</v>
      </c>
      <c r="AB194" s="20">
        <f t="array" ref="AB194">AA194*(1+INDEX(BPCiObIC!$B$2:$AG$43,MATCH($A194,BPCiObIC!$A$2:$A$43,0),MATCH(AB$4,BPCiObIC!$B$1:$AG$1,0)))</f>
        <v>0</v>
      </c>
      <c r="AC194" s="20">
        <f t="array" ref="AC194">AB194*(1+INDEX(BPCiObIC!$B$2:$AG$43,MATCH($A194,BPCiObIC!$A$2:$A$43,0),MATCH(AC$4,BPCiObIC!$B$1:$AG$1,0)))</f>
        <v>0</v>
      </c>
      <c r="AD194" s="20">
        <f t="array" ref="AD194">AC194*(1+INDEX(BPCiObIC!$B$2:$AG$43,MATCH($A194,BPCiObIC!$A$2:$A$43,0),MATCH(AD$4,BPCiObIC!$B$1:$AG$1,0)))</f>
        <v>0</v>
      </c>
      <c r="AE194" s="20">
        <f t="array" ref="AE194">AD194*(1+INDEX(BPCiObIC!$B$2:$AG$43,MATCH($A194,BPCiObIC!$A$2:$A$43,0),MATCH(AE$4,BPCiObIC!$B$1:$AG$1,0)))</f>
        <v>0</v>
      </c>
      <c r="AF194" s="20">
        <f t="array" ref="AF194">AE194*(1+INDEX(BPCiObIC!$B$2:$AG$43,MATCH($A194,BPCiObIC!$A$2:$A$43,0),MATCH(AF$4,BPCiObIC!$B$1:$AG$1,0)))</f>
        <v>0</v>
      </c>
      <c r="AG194" s="20">
        <f t="array" ref="AG194">AF194*(1+INDEX(BPCiObIC!$B$2:$AG$43,MATCH($A194,BPCiObIC!$A$2:$A$43,0),MATCH(AG$4,BPCiObIC!$B$1:$AG$1,0)))</f>
        <v>0</v>
      </c>
      <c r="AH194" s="20">
        <f t="array" ref="AH194">AG194*(1+INDEX(BPCiObIC!$B$2:$AG$43,MATCH($A194,BPCiObIC!$A$2:$A$43,0),MATCH(AH$4,BPCiObIC!$B$1:$AG$1,0)))</f>
        <v>0</v>
      </c>
    </row>
    <row r="195" spans="1:34" ht="15.75" customHeight="1" x14ac:dyDescent="0.35">
      <c r="A195" s="3" t="s">
        <v>115</v>
      </c>
      <c r="B195" s="3" t="s">
        <v>89</v>
      </c>
      <c r="C195" s="3" t="s">
        <v>116</v>
      </c>
      <c r="D195" s="33">
        <f>'Bureau of Stat KBLI'!X44*$E$1</f>
        <v>0</v>
      </c>
      <c r="E195" s="20">
        <f t="array" ref="E195">D195*(1+INDEX(BPCiObIC!$B$2:$AG$43,MATCH($A195,BPCiObIC!$A$2:$A$43,0),MATCH(E$4,BPCiObIC!$B$1:$AG$1,0)))</f>
        <v>0</v>
      </c>
      <c r="F195" s="20">
        <f t="array" ref="F195">E195*(1+INDEX(BPCiObIC!$B$2:$AG$43,MATCH($A195,BPCiObIC!$A$2:$A$43,0),MATCH(F$4,BPCiObIC!$B$1:$AG$1,0)))</f>
        <v>0</v>
      </c>
      <c r="G195" s="20">
        <f t="array" ref="G195">F195*(1+INDEX(BPCiObIC!$B$2:$AG$43,MATCH($A195,BPCiObIC!$A$2:$A$43,0),MATCH(G$4,BPCiObIC!$B$1:$AG$1,0)))</f>
        <v>0</v>
      </c>
      <c r="H195" s="20">
        <f t="array" ref="H195">G195*(1+INDEX(BPCiObIC!$B$2:$AG$43,MATCH($A195,BPCiObIC!$A$2:$A$43,0),MATCH(H$4,BPCiObIC!$B$1:$AG$1,0)))</f>
        <v>0</v>
      </c>
      <c r="I195" s="20">
        <f t="array" ref="I195">H195*(1+INDEX(BPCiObIC!$B$2:$AG$43,MATCH($A195,BPCiObIC!$A$2:$A$43,0),MATCH(I$4,BPCiObIC!$B$1:$AG$1,0)))</f>
        <v>0</v>
      </c>
      <c r="J195" s="20">
        <f t="array" ref="J195">I195*(1+INDEX(BPCiObIC!$B$2:$AG$43,MATCH($A195,BPCiObIC!$A$2:$A$43,0),MATCH(J$4,BPCiObIC!$B$1:$AG$1,0)))</f>
        <v>0</v>
      </c>
      <c r="K195" s="20">
        <f t="array" ref="K195">J195*(1+INDEX(BPCiObIC!$B$2:$AG$43,MATCH($A195,BPCiObIC!$A$2:$A$43,0),MATCH(K$4,BPCiObIC!$B$1:$AG$1,0)))</f>
        <v>0</v>
      </c>
      <c r="L195" s="20">
        <f t="array" ref="L195">K195*(1+INDEX(BPCiObIC!$B$2:$AG$43,MATCH($A195,BPCiObIC!$A$2:$A$43,0),MATCH(L$4,BPCiObIC!$B$1:$AG$1,0)))</f>
        <v>0</v>
      </c>
      <c r="M195" s="20">
        <f t="array" ref="M195">L195*(1+INDEX(BPCiObIC!$B$2:$AG$43,MATCH($A195,BPCiObIC!$A$2:$A$43,0),MATCH(M$4,BPCiObIC!$B$1:$AG$1,0)))</f>
        <v>0</v>
      </c>
      <c r="N195" s="20">
        <f t="array" ref="N195">M195*(1+INDEX(BPCiObIC!$B$2:$AG$43,MATCH($A195,BPCiObIC!$A$2:$A$43,0),MATCH(N$4,BPCiObIC!$B$1:$AG$1,0)))</f>
        <v>0</v>
      </c>
      <c r="O195" s="20">
        <f t="array" ref="O195">N195*(1+INDEX(BPCiObIC!$B$2:$AG$43,MATCH($A195,BPCiObIC!$A$2:$A$43,0),MATCH(O$4,BPCiObIC!$B$1:$AG$1,0)))</f>
        <v>0</v>
      </c>
      <c r="P195" s="20">
        <f t="array" ref="P195">O195*(1+INDEX(BPCiObIC!$B$2:$AG$43,MATCH($A195,BPCiObIC!$A$2:$A$43,0),MATCH(P$4,BPCiObIC!$B$1:$AG$1,0)))</f>
        <v>0</v>
      </c>
      <c r="Q195" s="20">
        <f t="array" ref="Q195">P195*(1+INDEX(BPCiObIC!$B$2:$AG$43,MATCH($A195,BPCiObIC!$A$2:$A$43,0),MATCH(Q$4,BPCiObIC!$B$1:$AG$1,0)))</f>
        <v>0</v>
      </c>
      <c r="R195" s="20">
        <f t="array" ref="R195">Q195*(1+INDEX(BPCiObIC!$B$2:$AG$43,MATCH($A195,BPCiObIC!$A$2:$A$43,0),MATCH(R$4,BPCiObIC!$B$1:$AG$1,0)))</f>
        <v>0</v>
      </c>
      <c r="S195" s="20">
        <f t="array" ref="S195">R195*(1+INDEX(BPCiObIC!$B$2:$AG$43,MATCH($A195,BPCiObIC!$A$2:$A$43,0),MATCH(S$4,BPCiObIC!$B$1:$AG$1,0)))</f>
        <v>0</v>
      </c>
      <c r="T195" s="20">
        <f t="array" ref="T195">S195*(1+INDEX(BPCiObIC!$B$2:$AG$43,MATCH($A195,BPCiObIC!$A$2:$A$43,0),MATCH(T$4,BPCiObIC!$B$1:$AG$1,0)))</f>
        <v>0</v>
      </c>
      <c r="U195" s="20">
        <f t="array" ref="U195">T195*(1+INDEX(BPCiObIC!$B$2:$AG$43,MATCH($A195,BPCiObIC!$A$2:$A$43,0),MATCH(U$4,BPCiObIC!$B$1:$AG$1,0)))</f>
        <v>0</v>
      </c>
      <c r="V195" s="20">
        <f t="array" ref="V195">U195*(1+INDEX(BPCiObIC!$B$2:$AG$43,MATCH($A195,BPCiObIC!$A$2:$A$43,0),MATCH(V$4,BPCiObIC!$B$1:$AG$1,0)))</f>
        <v>0</v>
      </c>
      <c r="W195" s="20">
        <f t="array" ref="W195">V195*(1+INDEX(BPCiObIC!$B$2:$AG$43,MATCH($A195,BPCiObIC!$A$2:$A$43,0),MATCH(W$4,BPCiObIC!$B$1:$AG$1,0)))</f>
        <v>0</v>
      </c>
      <c r="X195" s="20">
        <f t="array" ref="X195">W195*(1+INDEX(BPCiObIC!$B$2:$AG$43,MATCH($A195,BPCiObIC!$A$2:$A$43,0),MATCH(X$4,BPCiObIC!$B$1:$AG$1,0)))</f>
        <v>0</v>
      </c>
      <c r="Y195" s="20">
        <f t="array" ref="Y195">X195*(1+INDEX(BPCiObIC!$B$2:$AG$43,MATCH($A195,BPCiObIC!$A$2:$A$43,0),MATCH(Y$4,BPCiObIC!$B$1:$AG$1,0)))</f>
        <v>0</v>
      </c>
      <c r="Z195" s="20">
        <f t="array" ref="Z195">Y195*(1+INDEX(BPCiObIC!$B$2:$AG$43,MATCH($A195,BPCiObIC!$A$2:$A$43,0),MATCH(Z$4,BPCiObIC!$B$1:$AG$1,0)))</f>
        <v>0</v>
      </c>
      <c r="AA195" s="20">
        <f t="array" ref="AA195">Z195*(1+INDEX(BPCiObIC!$B$2:$AG$43,MATCH($A195,BPCiObIC!$A$2:$A$43,0),MATCH(AA$4,BPCiObIC!$B$1:$AG$1,0)))</f>
        <v>0</v>
      </c>
      <c r="AB195" s="20">
        <f t="array" ref="AB195">AA195*(1+INDEX(BPCiObIC!$B$2:$AG$43,MATCH($A195,BPCiObIC!$A$2:$A$43,0),MATCH(AB$4,BPCiObIC!$B$1:$AG$1,0)))</f>
        <v>0</v>
      </c>
      <c r="AC195" s="20">
        <f t="array" ref="AC195">AB195*(1+INDEX(BPCiObIC!$B$2:$AG$43,MATCH($A195,BPCiObIC!$A$2:$A$43,0),MATCH(AC$4,BPCiObIC!$B$1:$AG$1,0)))</f>
        <v>0</v>
      </c>
      <c r="AD195" s="20">
        <f t="array" ref="AD195">AC195*(1+INDEX(BPCiObIC!$B$2:$AG$43,MATCH($A195,BPCiObIC!$A$2:$A$43,0),MATCH(AD$4,BPCiObIC!$B$1:$AG$1,0)))</f>
        <v>0</v>
      </c>
      <c r="AE195" s="20">
        <f t="array" ref="AE195">AD195*(1+INDEX(BPCiObIC!$B$2:$AG$43,MATCH($A195,BPCiObIC!$A$2:$A$43,0),MATCH(AE$4,BPCiObIC!$B$1:$AG$1,0)))</f>
        <v>0</v>
      </c>
      <c r="AF195" s="20">
        <f t="array" ref="AF195">AE195*(1+INDEX(BPCiObIC!$B$2:$AG$43,MATCH($A195,BPCiObIC!$A$2:$A$43,0),MATCH(AF$4,BPCiObIC!$B$1:$AG$1,0)))</f>
        <v>0</v>
      </c>
      <c r="AG195" s="20">
        <f t="array" ref="AG195">AF195*(1+INDEX(BPCiObIC!$B$2:$AG$43,MATCH($A195,BPCiObIC!$A$2:$A$43,0),MATCH(AG$4,BPCiObIC!$B$1:$AG$1,0)))</f>
        <v>0</v>
      </c>
      <c r="AH195" s="20">
        <f t="array" ref="AH195">AG195*(1+INDEX(BPCiObIC!$B$2:$AG$43,MATCH($A195,BPCiObIC!$A$2:$A$43,0),MATCH(AH$4,BPCiObIC!$B$1:$AG$1,0)))</f>
        <v>0</v>
      </c>
    </row>
    <row r="196" spans="1:34" ht="15.75" customHeight="1" x14ac:dyDescent="0.35">
      <c r="A196" s="3" t="s">
        <v>117</v>
      </c>
      <c r="B196" s="3" t="s">
        <v>89</v>
      </c>
      <c r="C196" s="3" t="s">
        <v>118</v>
      </c>
      <c r="D196" s="33">
        <f>'Bureau of Stat KBLI'!X45*$E$1</f>
        <v>0</v>
      </c>
      <c r="E196" s="20">
        <f t="array" ref="E196">D196*(1+INDEX(BPCiObIC!$B$2:$AG$43,MATCH($A196,BPCiObIC!$A$2:$A$43,0),MATCH(E$4,BPCiObIC!$B$1:$AG$1,0)))</f>
        <v>0</v>
      </c>
      <c r="F196" s="20">
        <f t="array" ref="F196">E196*(1+INDEX(BPCiObIC!$B$2:$AG$43,MATCH($A196,BPCiObIC!$A$2:$A$43,0),MATCH(F$4,BPCiObIC!$B$1:$AG$1,0)))</f>
        <v>0</v>
      </c>
      <c r="G196" s="20">
        <f t="array" ref="G196">F196*(1+INDEX(BPCiObIC!$B$2:$AG$43,MATCH($A196,BPCiObIC!$A$2:$A$43,0),MATCH(G$4,BPCiObIC!$B$1:$AG$1,0)))</f>
        <v>0</v>
      </c>
      <c r="H196" s="20">
        <f t="array" ref="H196">G196*(1+INDEX(BPCiObIC!$B$2:$AG$43,MATCH($A196,BPCiObIC!$A$2:$A$43,0),MATCH(H$4,BPCiObIC!$B$1:$AG$1,0)))</f>
        <v>0</v>
      </c>
      <c r="I196" s="20">
        <f t="array" ref="I196">H196*(1+INDEX(BPCiObIC!$B$2:$AG$43,MATCH($A196,BPCiObIC!$A$2:$A$43,0),MATCH(I$4,BPCiObIC!$B$1:$AG$1,0)))</f>
        <v>0</v>
      </c>
      <c r="J196" s="20">
        <f t="array" ref="J196">I196*(1+INDEX(BPCiObIC!$B$2:$AG$43,MATCH($A196,BPCiObIC!$A$2:$A$43,0),MATCH(J$4,BPCiObIC!$B$1:$AG$1,0)))</f>
        <v>0</v>
      </c>
      <c r="K196" s="20">
        <f t="array" ref="K196">J196*(1+INDEX(BPCiObIC!$B$2:$AG$43,MATCH($A196,BPCiObIC!$A$2:$A$43,0),MATCH(K$4,BPCiObIC!$B$1:$AG$1,0)))</f>
        <v>0</v>
      </c>
      <c r="L196" s="20">
        <f t="array" ref="L196">K196*(1+INDEX(BPCiObIC!$B$2:$AG$43,MATCH($A196,BPCiObIC!$A$2:$A$43,0),MATCH(L$4,BPCiObIC!$B$1:$AG$1,0)))</f>
        <v>0</v>
      </c>
      <c r="M196" s="20">
        <f t="array" ref="M196">L196*(1+INDEX(BPCiObIC!$B$2:$AG$43,MATCH($A196,BPCiObIC!$A$2:$A$43,0),MATCH(M$4,BPCiObIC!$B$1:$AG$1,0)))</f>
        <v>0</v>
      </c>
      <c r="N196" s="20">
        <f t="array" ref="N196">M196*(1+INDEX(BPCiObIC!$B$2:$AG$43,MATCH($A196,BPCiObIC!$A$2:$A$43,0),MATCH(N$4,BPCiObIC!$B$1:$AG$1,0)))</f>
        <v>0</v>
      </c>
      <c r="O196" s="20">
        <f t="array" ref="O196">N196*(1+INDEX(BPCiObIC!$B$2:$AG$43,MATCH($A196,BPCiObIC!$A$2:$A$43,0),MATCH(O$4,BPCiObIC!$B$1:$AG$1,0)))</f>
        <v>0</v>
      </c>
      <c r="P196" s="20">
        <f t="array" ref="P196">O196*(1+INDEX(BPCiObIC!$B$2:$AG$43,MATCH($A196,BPCiObIC!$A$2:$A$43,0),MATCH(P$4,BPCiObIC!$B$1:$AG$1,0)))</f>
        <v>0</v>
      </c>
      <c r="Q196" s="20">
        <f t="array" ref="Q196">P196*(1+INDEX(BPCiObIC!$B$2:$AG$43,MATCH($A196,BPCiObIC!$A$2:$A$43,0),MATCH(Q$4,BPCiObIC!$B$1:$AG$1,0)))</f>
        <v>0</v>
      </c>
      <c r="R196" s="20">
        <f t="array" ref="R196">Q196*(1+INDEX(BPCiObIC!$B$2:$AG$43,MATCH($A196,BPCiObIC!$A$2:$A$43,0),MATCH(R$4,BPCiObIC!$B$1:$AG$1,0)))</f>
        <v>0</v>
      </c>
      <c r="S196" s="20">
        <f t="array" ref="S196">R196*(1+INDEX(BPCiObIC!$B$2:$AG$43,MATCH($A196,BPCiObIC!$A$2:$A$43,0),MATCH(S$4,BPCiObIC!$B$1:$AG$1,0)))</f>
        <v>0</v>
      </c>
      <c r="T196" s="20">
        <f t="array" ref="T196">S196*(1+INDEX(BPCiObIC!$B$2:$AG$43,MATCH($A196,BPCiObIC!$A$2:$A$43,0),MATCH(T$4,BPCiObIC!$B$1:$AG$1,0)))</f>
        <v>0</v>
      </c>
      <c r="U196" s="20">
        <f t="array" ref="U196">T196*(1+INDEX(BPCiObIC!$B$2:$AG$43,MATCH($A196,BPCiObIC!$A$2:$A$43,0),MATCH(U$4,BPCiObIC!$B$1:$AG$1,0)))</f>
        <v>0</v>
      </c>
      <c r="V196" s="20">
        <f t="array" ref="V196">U196*(1+INDEX(BPCiObIC!$B$2:$AG$43,MATCH($A196,BPCiObIC!$A$2:$A$43,0),MATCH(V$4,BPCiObIC!$B$1:$AG$1,0)))</f>
        <v>0</v>
      </c>
      <c r="W196" s="20">
        <f t="array" ref="W196">V196*(1+INDEX(BPCiObIC!$B$2:$AG$43,MATCH($A196,BPCiObIC!$A$2:$A$43,0),MATCH(W$4,BPCiObIC!$B$1:$AG$1,0)))</f>
        <v>0</v>
      </c>
      <c r="X196" s="20">
        <f t="array" ref="X196">W196*(1+INDEX(BPCiObIC!$B$2:$AG$43,MATCH($A196,BPCiObIC!$A$2:$A$43,0),MATCH(X$4,BPCiObIC!$B$1:$AG$1,0)))</f>
        <v>0</v>
      </c>
      <c r="Y196" s="20">
        <f t="array" ref="Y196">X196*(1+INDEX(BPCiObIC!$B$2:$AG$43,MATCH($A196,BPCiObIC!$A$2:$A$43,0),MATCH(Y$4,BPCiObIC!$B$1:$AG$1,0)))</f>
        <v>0</v>
      </c>
      <c r="Z196" s="20">
        <f t="array" ref="Z196">Y196*(1+INDEX(BPCiObIC!$B$2:$AG$43,MATCH($A196,BPCiObIC!$A$2:$A$43,0),MATCH(Z$4,BPCiObIC!$B$1:$AG$1,0)))</f>
        <v>0</v>
      </c>
      <c r="AA196" s="20">
        <f t="array" ref="AA196">Z196*(1+INDEX(BPCiObIC!$B$2:$AG$43,MATCH($A196,BPCiObIC!$A$2:$A$43,0),MATCH(AA$4,BPCiObIC!$B$1:$AG$1,0)))</f>
        <v>0</v>
      </c>
      <c r="AB196" s="20">
        <f t="array" ref="AB196">AA196*(1+INDEX(BPCiObIC!$B$2:$AG$43,MATCH($A196,BPCiObIC!$A$2:$A$43,0),MATCH(AB$4,BPCiObIC!$B$1:$AG$1,0)))</f>
        <v>0</v>
      </c>
      <c r="AC196" s="20">
        <f t="array" ref="AC196">AB196*(1+INDEX(BPCiObIC!$B$2:$AG$43,MATCH($A196,BPCiObIC!$A$2:$A$43,0),MATCH(AC$4,BPCiObIC!$B$1:$AG$1,0)))</f>
        <v>0</v>
      </c>
      <c r="AD196" s="20">
        <f t="array" ref="AD196">AC196*(1+INDEX(BPCiObIC!$B$2:$AG$43,MATCH($A196,BPCiObIC!$A$2:$A$43,0),MATCH(AD$4,BPCiObIC!$B$1:$AG$1,0)))</f>
        <v>0</v>
      </c>
      <c r="AE196" s="20">
        <f t="array" ref="AE196">AD196*(1+INDEX(BPCiObIC!$B$2:$AG$43,MATCH($A196,BPCiObIC!$A$2:$A$43,0),MATCH(AE$4,BPCiObIC!$B$1:$AG$1,0)))</f>
        <v>0</v>
      </c>
      <c r="AF196" s="20">
        <f t="array" ref="AF196">AE196*(1+INDEX(BPCiObIC!$B$2:$AG$43,MATCH($A196,BPCiObIC!$A$2:$A$43,0),MATCH(AF$4,BPCiObIC!$B$1:$AG$1,0)))</f>
        <v>0</v>
      </c>
      <c r="AG196" s="20">
        <f t="array" ref="AG196">AF196*(1+INDEX(BPCiObIC!$B$2:$AG$43,MATCH($A196,BPCiObIC!$A$2:$A$43,0),MATCH(AG$4,BPCiObIC!$B$1:$AG$1,0)))</f>
        <v>0</v>
      </c>
      <c r="AH196" s="20">
        <f t="array" ref="AH196">AG196*(1+INDEX(BPCiObIC!$B$2:$AG$43,MATCH($A196,BPCiObIC!$A$2:$A$43,0),MATCH(AH$4,BPCiObIC!$B$1:$AG$1,0)))</f>
        <v>0</v>
      </c>
    </row>
    <row r="197" spans="1:34" ht="15.75" customHeight="1" x14ac:dyDescent="0.35">
      <c r="A197" s="3" t="s">
        <v>119</v>
      </c>
      <c r="B197" s="3" t="s">
        <v>89</v>
      </c>
      <c r="C197" s="3" t="s">
        <v>120</v>
      </c>
      <c r="D197" s="33">
        <f>'Bureau of Stat KBLI'!X46*$E$1</f>
        <v>0</v>
      </c>
      <c r="E197" s="20">
        <f t="array" ref="E197">D197*(1+INDEX(BPCiObIC!$B$2:$AG$43,MATCH($A197,BPCiObIC!$A$2:$A$43,0),MATCH(E$4,BPCiObIC!$B$1:$AG$1,0)))</f>
        <v>0</v>
      </c>
      <c r="F197" s="20">
        <f t="array" ref="F197">E197*(1+INDEX(BPCiObIC!$B$2:$AG$43,MATCH($A197,BPCiObIC!$A$2:$A$43,0),MATCH(F$4,BPCiObIC!$B$1:$AG$1,0)))</f>
        <v>0</v>
      </c>
      <c r="G197" s="20">
        <f t="array" ref="G197">F197*(1+INDEX(BPCiObIC!$B$2:$AG$43,MATCH($A197,BPCiObIC!$A$2:$A$43,0),MATCH(G$4,BPCiObIC!$B$1:$AG$1,0)))</f>
        <v>0</v>
      </c>
      <c r="H197" s="20">
        <f t="array" ref="H197">G197*(1+INDEX(BPCiObIC!$B$2:$AG$43,MATCH($A197,BPCiObIC!$A$2:$A$43,0),MATCH(H$4,BPCiObIC!$B$1:$AG$1,0)))</f>
        <v>0</v>
      </c>
      <c r="I197" s="20">
        <f t="array" ref="I197">H197*(1+INDEX(BPCiObIC!$B$2:$AG$43,MATCH($A197,BPCiObIC!$A$2:$A$43,0),MATCH(I$4,BPCiObIC!$B$1:$AG$1,0)))</f>
        <v>0</v>
      </c>
      <c r="J197" s="20">
        <f t="array" ref="J197">I197*(1+INDEX(BPCiObIC!$B$2:$AG$43,MATCH($A197,BPCiObIC!$A$2:$A$43,0),MATCH(J$4,BPCiObIC!$B$1:$AG$1,0)))</f>
        <v>0</v>
      </c>
      <c r="K197" s="20">
        <f t="array" ref="K197">J197*(1+INDEX(BPCiObIC!$B$2:$AG$43,MATCH($A197,BPCiObIC!$A$2:$A$43,0),MATCH(K$4,BPCiObIC!$B$1:$AG$1,0)))</f>
        <v>0</v>
      </c>
      <c r="L197" s="20">
        <f t="array" ref="L197">K197*(1+INDEX(BPCiObIC!$B$2:$AG$43,MATCH($A197,BPCiObIC!$A$2:$A$43,0),MATCH(L$4,BPCiObIC!$B$1:$AG$1,0)))</f>
        <v>0</v>
      </c>
      <c r="M197" s="20">
        <f t="array" ref="M197">L197*(1+INDEX(BPCiObIC!$B$2:$AG$43,MATCH($A197,BPCiObIC!$A$2:$A$43,0),MATCH(M$4,BPCiObIC!$B$1:$AG$1,0)))</f>
        <v>0</v>
      </c>
      <c r="N197" s="20">
        <f t="array" ref="N197">M197*(1+INDEX(BPCiObIC!$B$2:$AG$43,MATCH($A197,BPCiObIC!$A$2:$A$43,0),MATCH(N$4,BPCiObIC!$B$1:$AG$1,0)))</f>
        <v>0</v>
      </c>
      <c r="O197" s="20">
        <f t="array" ref="O197">N197*(1+INDEX(BPCiObIC!$B$2:$AG$43,MATCH($A197,BPCiObIC!$A$2:$A$43,0),MATCH(O$4,BPCiObIC!$B$1:$AG$1,0)))</f>
        <v>0</v>
      </c>
      <c r="P197" s="20">
        <f t="array" ref="P197">O197*(1+INDEX(BPCiObIC!$B$2:$AG$43,MATCH($A197,BPCiObIC!$A$2:$A$43,0),MATCH(P$4,BPCiObIC!$B$1:$AG$1,0)))</f>
        <v>0</v>
      </c>
      <c r="Q197" s="20">
        <f t="array" ref="Q197">P197*(1+INDEX(BPCiObIC!$B$2:$AG$43,MATCH($A197,BPCiObIC!$A$2:$A$43,0),MATCH(Q$4,BPCiObIC!$B$1:$AG$1,0)))</f>
        <v>0</v>
      </c>
      <c r="R197" s="20">
        <f t="array" ref="R197">Q197*(1+INDEX(BPCiObIC!$B$2:$AG$43,MATCH($A197,BPCiObIC!$A$2:$A$43,0),MATCH(R$4,BPCiObIC!$B$1:$AG$1,0)))</f>
        <v>0</v>
      </c>
      <c r="S197" s="20">
        <f t="array" ref="S197">R197*(1+INDEX(BPCiObIC!$B$2:$AG$43,MATCH($A197,BPCiObIC!$A$2:$A$43,0),MATCH(S$4,BPCiObIC!$B$1:$AG$1,0)))</f>
        <v>0</v>
      </c>
      <c r="T197" s="20">
        <f t="array" ref="T197">S197*(1+INDEX(BPCiObIC!$B$2:$AG$43,MATCH($A197,BPCiObIC!$A$2:$A$43,0),MATCH(T$4,BPCiObIC!$B$1:$AG$1,0)))</f>
        <v>0</v>
      </c>
      <c r="U197" s="20">
        <f t="array" ref="U197">T197*(1+INDEX(BPCiObIC!$B$2:$AG$43,MATCH($A197,BPCiObIC!$A$2:$A$43,0),MATCH(U$4,BPCiObIC!$B$1:$AG$1,0)))</f>
        <v>0</v>
      </c>
      <c r="V197" s="20">
        <f t="array" ref="V197">U197*(1+INDEX(BPCiObIC!$B$2:$AG$43,MATCH($A197,BPCiObIC!$A$2:$A$43,0),MATCH(V$4,BPCiObIC!$B$1:$AG$1,0)))</f>
        <v>0</v>
      </c>
      <c r="W197" s="20">
        <f t="array" ref="W197">V197*(1+INDEX(BPCiObIC!$B$2:$AG$43,MATCH($A197,BPCiObIC!$A$2:$A$43,0),MATCH(W$4,BPCiObIC!$B$1:$AG$1,0)))</f>
        <v>0</v>
      </c>
      <c r="X197" s="20">
        <f t="array" ref="X197">W197*(1+INDEX(BPCiObIC!$B$2:$AG$43,MATCH($A197,BPCiObIC!$A$2:$A$43,0),MATCH(X$4,BPCiObIC!$B$1:$AG$1,0)))</f>
        <v>0</v>
      </c>
      <c r="Y197" s="20">
        <f t="array" ref="Y197">X197*(1+INDEX(BPCiObIC!$B$2:$AG$43,MATCH($A197,BPCiObIC!$A$2:$A$43,0),MATCH(Y$4,BPCiObIC!$B$1:$AG$1,0)))</f>
        <v>0</v>
      </c>
      <c r="Z197" s="20">
        <f t="array" ref="Z197">Y197*(1+INDEX(BPCiObIC!$B$2:$AG$43,MATCH($A197,BPCiObIC!$A$2:$A$43,0),MATCH(Z$4,BPCiObIC!$B$1:$AG$1,0)))</f>
        <v>0</v>
      </c>
      <c r="AA197" s="20">
        <f t="array" ref="AA197">Z197*(1+INDEX(BPCiObIC!$B$2:$AG$43,MATCH($A197,BPCiObIC!$A$2:$A$43,0),MATCH(AA$4,BPCiObIC!$B$1:$AG$1,0)))</f>
        <v>0</v>
      </c>
      <c r="AB197" s="20">
        <f t="array" ref="AB197">AA197*(1+INDEX(BPCiObIC!$B$2:$AG$43,MATCH($A197,BPCiObIC!$A$2:$A$43,0),MATCH(AB$4,BPCiObIC!$B$1:$AG$1,0)))</f>
        <v>0</v>
      </c>
      <c r="AC197" s="20">
        <f t="array" ref="AC197">AB197*(1+INDEX(BPCiObIC!$B$2:$AG$43,MATCH($A197,BPCiObIC!$A$2:$A$43,0),MATCH(AC$4,BPCiObIC!$B$1:$AG$1,0)))</f>
        <v>0</v>
      </c>
      <c r="AD197" s="20">
        <f t="array" ref="AD197">AC197*(1+INDEX(BPCiObIC!$B$2:$AG$43,MATCH($A197,BPCiObIC!$A$2:$A$43,0),MATCH(AD$4,BPCiObIC!$B$1:$AG$1,0)))</f>
        <v>0</v>
      </c>
      <c r="AE197" s="20">
        <f t="array" ref="AE197">AD197*(1+INDEX(BPCiObIC!$B$2:$AG$43,MATCH($A197,BPCiObIC!$A$2:$A$43,0),MATCH(AE$4,BPCiObIC!$B$1:$AG$1,0)))</f>
        <v>0</v>
      </c>
      <c r="AF197" s="20">
        <f t="array" ref="AF197">AE197*(1+INDEX(BPCiObIC!$B$2:$AG$43,MATCH($A197,BPCiObIC!$A$2:$A$43,0),MATCH(AF$4,BPCiObIC!$B$1:$AG$1,0)))</f>
        <v>0</v>
      </c>
      <c r="AG197" s="20">
        <f t="array" ref="AG197">AF197*(1+INDEX(BPCiObIC!$B$2:$AG$43,MATCH($A197,BPCiObIC!$A$2:$A$43,0),MATCH(AG$4,BPCiObIC!$B$1:$AG$1,0)))</f>
        <v>0</v>
      </c>
      <c r="AH197" s="20">
        <f t="array" ref="AH197">AG197*(1+INDEX(BPCiObIC!$B$2:$AG$43,MATCH($A197,BPCiObIC!$A$2:$A$43,0),MATCH(AH$4,BPCiObIC!$B$1:$AG$1,0)))</f>
        <v>0</v>
      </c>
    </row>
    <row r="198" spans="1:34" ht="15.75" customHeight="1" x14ac:dyDescent="0.35">
      <c r="A198" s="3" t="s">
        <v>121</v>
      </c>
      <c r="B198" s="3" t="s">
        <v>89</v>
      </c>
      <c r="C198" s="3" t="s">
        <v>122</v>
      </c>
      <c r="D198" s="33">
        <f>'Bureau of Stat KBLI'!X47*$E$1</f>
        <v>0</v>
      </c>
      <c r="E198" s="20">
        <f t="array" ref="E198">D198*(1+INDEX(BPCiObIC!$B$2:$AG$43,MATCH($A198,BPCiObIC!$A$2:$A$43,0),MATCH(E$4,BPCiObIC!$B$1:$AG$1,0)))</f>
        <v>0</v>
      </c>
      <c r="F198" s="20">
        <f t="array" ref="F198">E198*(1+INDEX(BPCiObIC!$B$2:$AG$43,MATCH($A198,BPCiObIC!$A$2:$A$43,0),MATCH(F$4,BPCiObIC!$B$1:$AG$1,0)))</f>
        <v>0</v>
      </c>
      <c r="G198" s="20">
        <f t="array" ref="G198">F198*(1+INDEX(BPCiObIC!$B$2:$AG$43,MATCH($A198,BPCiObIC!$A$2:$A$43,0),MATCH(G$4,BPCiObIC!$B$1:$AG$1,0)))</f>
        <v>0</v>
      </c>
      <c r="H198" s="20">
        <f t="array" ref="H198">G198*(1+INDEX(BPCiObIC!$B$2:$AG$43,MATCH($A198,BPCiObIC!$A$2:$A$43,0),MATCH(H$4,BPCiObIC!$B$1:$AG$1,0)))</f>
        <v>0</v>
      </c>
      <c r="I198" s="20">
        <f t="array" ref="I198">H198*(1+INDEX(BPCiObIC!$B$2:$AG$43,MATCH($A198,BPCiObIC!$A$2:$A$43,0),MATCH(I$4,BPCiObIC!$B$1:$AG$1,0)))</f>
        <v>0</v>
      </c>
      <c r="J198" s="20">
        <f t="array" ref="J198">I198*(1+INDEX(BPCiObIC!$B$2:$AG$43,MATCH($A198,BPCiObIC!$A$2:$A$43,0),MATCH(J$4,BPCiObIC!$B$1:$AG$1,0)))</f>
        <v>0</v>
      </c>
      <c r="K198" s="20">
        <f t="array" ref="K198">J198*(1+INDEX(BPCiObIC!$B$2:$AG$43,MATCH($A198,BPCiObIC!$A$2:$A$43,0),MATCH(K$4,BPCiObIC!$B$1:$AG$1,0)))</f>
        <v>0</v>
      </c>
      <c r="L198" s="20">
        <f t="array" ref="L198">K198*(1+INDEX(BPCiObIC!$B$2:$AG$43,MATCH($A198,BPCiObIC!$A$2:$A$43,0),MATCH(L$4,BPCiObIC!$B$1:$AG$1,0)))</f>
        <v>0</v>
      </c>
      <c r="M198" s="20">
        <f t="array" ref="M198">L198*(1+INDEX(BPCiObIC!$B$2:$AG$43,MATCH($A198,BPCiObIC!$A$2:$A$43,0),MATCH(M$4,BPCiObIC!$B$1:$AG$1,0)))</f>
        <v>0</v>
      </c>
      <c r="N198" s="20">
        <f t="array" ref="N198">M198*(1+INDEX(BPCiObIC!$B$2:$AG$43,MATCH($A198,BPCiObIC!$A$2:$A$43,0),MATCH(N$4,BPCiObIC!$B$1:$AG$1,0)))</f>
        <v>0</v>
      </c>
      <c r="O198" s="20">
        <f t="array" ref="O198">N198*(1+INDEX(BPCiObIC!$B$2:$AG$43,MATCH($A198,BPCiObIC!$A$2:$A$43,0),MATCH(O$4,BPCiObIC!$B$1:$AG$1,0)))</f>
        <v>0</v>
      </c>
      <c r="P198" s="20">
        <f t="array" ref="P198">O198*(1+INDEX(BPCiObIC!$B$2:$AG$43,MATCH($A198,BPCiObIC!$A$2:$A$43,0),MATCH(P$4,BPCiObIC!$B$1:$AG$1,0)))</f>
        <v>0</v>
      </c>
      <c r="Q198" s="20">
        <f t="array" ref="Q198">P198*(1+INDEX(BPCiObIC!$B$2:$AG$43,MATCH($A198,BPCiObIC!$A$2:$A$43,0),MATCH(Q$4,BPCiObIC!$B$1:$AG$1,0)))</f>
        <v>0</v>
      </c>
      <c r="R198" s="20">
        <f t="array" ref="R198">Q198*(1+INDEX(BPCiObIC!$B$2:$AG$43,MATCH($A198,BPCiObIC!$A$2:$A$43,0),MATCH(R$4,BPCiObIC!$B$1:$AG$1,0)))</f>
        <v>0</v>
      </c>
      <c r="S198" s="20">
        <f t="array" ref="S198">R198*(1+INDEX(BPCiObIC!$B$2:$AG$43,MATCH($A198,BPCiObIC!$A$2:$A$43,0),MATCH(S$4,BPCiObIC!$B$1:$AG$1,0)))</f>
        <v>0</v>
      </c>
      <c r="T198" s="20">
        <f t="array" ref="T198">S198*(1+INDEX(BPCiObIC!$B$2:$AG$43,MATCH($A198,BPCiObIC!$A$2:$A$43,0),MATCH(T$4,BPCiObIC!$B$1:$AG$1,0)))</f>
        <v>0</v>
      </c>
      <c r="U198" s="20">
        <f t="array" ref="U198">T198*(1+INDEX(BPCiObIC!$B$2:$AG$43,MATCH($A198,BPCiObIC!$A$2:$A$43,0),MATCH(U$4,BPCiObIC!$B$1:$AG$1,0)))</f>
        <v>0</v>
      </c>
      <c r="V198" s="20">
        <f t="array" ref="V198">U198*(1+INDEX(BPCiObIC!$B$2:$AG$43,MATCH($A198,BPCiObIC!$A$2:$A$43,0),MATCH(V$4,BPCiObIC!$B$1:$AG$1,0)))</f>
        <v>0</v>
      </c>
      <c r="W198" s="20">
        <f t="array" ref="W198">V198*(1+INDEX(BPCiObIC!$B$2:$AG$43,MATCH($A198,BPCiObIC!$A$2:$A$43,0),MATCH(W$4,BPCiObIC!$B$1:$AG$1,0)))</f>
        <v>0</v>
      </c>
      <c r="X198" s="20">
        <f t="array" ref="X198">W198*(1+INDEX(BPCiObIC!$B$2:$AG$43,MATCH($A198,BPCiObIC!$A$2:$A$43,0),MATCH(X$4,BPCiObIC!$B$1:$AG$1,0)))</f>
        <v>0</v>
      </c>
      <c r="Y198" s="20">
        <f t="array" ref="Y198">X198*(1+INDEX(BPCiObIC!$B$2:$AG$43,MATCH($A198,BPCiObIC!$A$2:$A$43,0),MATCH(Y$4,BPCiObIC!$B$1:$AG$1,0)))</f>
        <v>0</v>
      </c>
      <c r="Z198" s="20">
        <f t="array" ref="Z198">Y198*(1+INDEX(BPCiObIC!$B$2:$AG$43,MATCH($A198,BPCiObIC!$A$2:$A$43,0),MATCH(Z$4,BPCiObIC!$B$1:$AG$1,0)))</f>
        <v>0</v>
      </c>
      <c r="AA198" s="20">
        <f t="array" ref="AA198">Z198*(1+INDEX(BPCiObIC!$B$2:$AG$43,MATCH($A198,BPCiObIC!$A$2:$A$43,0),MATCH(AA$4,BPCiObIC!$B$1:$AG$1,0)))</f>
        <v>0</v>
      </c>
      <c r="AB198" s="20">
        <f t="array" ref="AB198">AA198*(1+INDEX(BPCiObIC!$B$2:$AG$43,MATCH($A198,BPCiObIC!$A$2:$A$43,0),MATCH(AB$4,BPCiObIC!$B$1:$AG$1,0)))</f>
        <v>0</v>
      </c>
      <c r="AC198" s="20">
        <f t="array" ref="AC198">AB198*(1+INDEX(BPCiObIC!$B$2:$AG$43,MATCH($A198,BPCiObIC!$A$2:$A$43,0),MATCH(AC$4,BPCiObIC!$B$1:$AG$1,0)))</f>
        <v>0</v>
      </c>
      <c r="AD198" s="20">
        <f t="array" ref="AD198">AC198*(1+INDEX(BPCiObIC!$B$2:$AG$43,MATCH($A198,BPCiObIC!$A$2:$A$43,0),MATCH(AD$4,BPCiObIC!$B$1:$AG$1,0)))</f>
        <v>0</v>
      </c>
      <c r="AE198" s="20">
        <f t="array" ref="AE198">AD198*(1+INDEX(BPCiObIC!$B$2:$AG$43,MATCH($A198,BPCiObIC!$A$2:$A$43,0),MATCH(AE$4,BPCiObIC!$B$1:$AG$1,0)))</f>
        <v>0</v>
      </c>
      <c r="AF198" s="20">
        <f t="array" ref="AF198">AE198*(1+INDEX(BPCiObIC!$B$2:$AG$43,MATCH($A198,BPCiObIC!$A$2:$A$43,0),MATCH(AF$4,BPCiObIC!$B$1:$AG$1,0)))</f>
        <v>0</v>
      </c>
      <c r="AG198" s="20">
        <f t="array" ref="AG198">AF198*(1+INDEX(BPCiObIC!$B$2:$AG$43,MATCH($A198,BPCiObIC!$A$2:$A$43,0),MATCH(AG$4,BPCiObIC!$B$1:$AG$1,0)))</f>
        <v>0</v>
      </c>
      <c r="AH198" s="20">
        <f t="array" ref="AH198">AG198*(1+INDEX(BPCiObIC!$B$2:$AG$43,MATCH($A198,BPCiObIC!$A$2:$A$43,0),MATCH(AH$4,BPCiObIC!$B$1:$AG$1,0)))</f>
        <v>0</v>
      </c>
    </row>
    <row r="199" spans="1:34" ht="15.75" customHeight="1" x14ac:dyDescent="0.35">
      <c r="A199" s="3" t="s">
        <v>123</v>
      </c>
      <c r="B199" s="3" t="s">
        <v>89</v>
      </c>
      <c r="C199" s="3" t="s">
        <v>124</v>
      </c>
      <c r="D199" s="33">
        <f>'Bureau of Stat KBLI'!X48*$E$1</f>
        <v>0</v>
      </c>
      <c r="E199" s="20">
        <f t="array" ref="E199">D199*(1+INDEX(BPCiObIC!$B$2:$AG$43,MATCH($A199,BPCiObIC!$A$2:$A$43,0),MATCH(E$4,BPCiObIC!$B$1:$AG$1,0)))</f>
        <v>0</v>
      </c>
      <c r="F199" s="20">
        <f t="array" ref="F199">E199*(1+INDEX(BPCiObIC!$B$2:$AG$43,MATCH($A199,BPCiObIC!$A$2:$A$43,0),MATCH(F$4,BPCiObIC!$B$1:$AG$1,0)))</f>
        <v>0</v>
      </c>
      <c r="G199" s="20">
        <f t="array" ref="G199">F199*(1+INDEX(BPCiObIC!$B$2:$AG$43,MATCH($A199,BPCiObIC!$A$2:$A$43,0),MATCH(G$4,BPCiObIC!$B$1:$AG$1,0)))</f>
        <v>0</v>
      </c>
      <c r="H199" s="20">
        <f t="array" ref="H199">G199*(1+INDEX(BPCiObIC!$B$2:$AG$43,MATCH($A199,BPCiObIC!$A$2:$A$43,0),MATCH(H$4,BPCiObIC!$B$1:$AG$1,0)))</f>
        <v>0</v>
      </c>
      <c r="I199" s="20">
        <f t="array" ref="I199">H199*(1+INDEX(BPCiObIC!$B$2:$AG$43,MATCH($A199,BPCiObIC!$A$2:$A$43,0),MATCH(I$4,BPCiObIC!$B$1:$AG$1,0)))</f>
        <v>0</v>
      </c>
      <c r="J199" s="20">
        <f t="array" ref="J199">I199*(1+INDEX(BPCiObIC!$B$2:$AG$43,MATCH($A199,BPCiObIC!$A$2:$A$43,0),MATCH(J$4,BPCiObIC!$B$1:$AG$1,0)))</f>
        <v>0</v>
      </c>
      <c r="K199" s="20">
        <f t="array" ref="K199">J199*(1+INDEX(BPCiObIC!$B$2:$AG$43,MATCH($A199,BPCiObIC!$A$2:$A$43,0),MATCH(K$4,BPCiObIC!$B$1:$AG$1,0)))</f>
        <v>0</v>
      </c>
      <c r="L199" s="20">
        <f t="array" ref="L199">K199*(1+INDEX(BPCiObIC!$B$2:$AG$43,MATCH($A199,BPCiObIC!$A$2:$A$43,0),MATCH(L$4,BPCiObIC!$B$1:$AG$1,0)))</f>
        <v>0</v>
      </c>
      <c r="M199" s="20">
        <f t="array" ref="M199">L199*(1+INDEX(BPCiObIC!$B$2:$AG$43,MATCH($A199,BPCiObIC!$A$2:$A$43,0),MATCH(M$4,BPCiObIC!$B$1:$AG$1,0)))</f>
        <v>0</v>
      </c>
      <c r="N199" s="20">
        <f t="array" ref="N199">M199*(1+INDEX(BPCiObIC!$B$2:$AG$43,MATCH($A199,BPCiObIC!$A$2:$A$43,0),MATCH(N$4,BPCiObIC!$B$1:$AG$1,0)))</f>
        <v>0</v>
      </c>
      <c r="O199" s="20">
        <f t="array" ref="O199">N199*(1+INDEX(BPCiObIC!$B$2:$AG$43,MATCH($A199,BPCiObIC!$A$2:$A$43,0),MATCH(O$4,BPCiObIC!$B$1:$AG$1,0)))</f>
        <v>0</v>
      </c>
      <c r="P199" s="20">
        <f t="array" ref="P199">O199*(1+INDEX(BPCiObIC!$B$2:$AG$43,MATCH($A199,BPCiObIC!$A$2:$A$43,0),MATCH(P$4,BPCiObIC!$B$1:$AG$1,0)))</f>
        <v>0</v>
      </c>
      <c r="Q199" s="20">
        <f t="array" ref="Q199">P199*(1+INDEX(BPCiObIC!$B$2:$AG$43,MATCH($A199,BPCiObIC!$A$2:$A$43,0),MATCH(Q$4,BPCiObIC!$B$1:$AG$1,0)))</f>
        <v>0</v>
      </c>
      <c r="R199" s="20">
        <f t="array" ref="R199">Q199*(1+INDEX(BPCiObIC!$B$2:$AG$43,MATCH($A199,BPCiObIC!$A$2:$A$43,0),MATCH(R$4,BPCiObIC!$B$1:$AG$1,0)))</f>
        <v>0</v>
      </c>
      <c r="S199" s="20">
        <f t="array" ref="S199">R199*(1+INDEX(BPCiObIC!$B$2:$AG$43,MATCH($A199,BPCiObIC!$A$2:$A$43,0),MATCH(S$4,BPCiObIC!$B$1:$AG$1,0)))</f>
        <v>0</v>
      </c>
      <c r="T199" s="20">
        <f t="array" ref="T199">S199*(1+INDEX(BPCiObIC!$B$2:$AG$43,MATCH($A199,BPCiObIC!$A$2:$A$43,0),MATCH(T$4,BPCiObIC!$B$1:$AG$1,0)))</f>
        <v>0</v>
      </c>
      <c r="U199" s="20">
        <f t="array" ref="U199">T199*(1+INDEX(BPCiObIC!$B$2:$AG$43,MATCH($A199,BPCiObIC!$A$2:$A$43,0),MATCH(U$4,BPCiObIC!$B$1:$AG$1,0)))</f>
        <v>0</v>
      </c>
      <c r="V199" s="20">
        <f t="array" ref="V199">U199*(1+INDEX(BPCiObIC!$B$2:$AG$43,MATCH($A199,BPCiObIC!$A$2:$A$43,0),MATCH(V$4,BPCiObIC!$B$1:$AG$1,0)))</f>
        <v>0</v>
      </c>
      <c r="W199" s="20">
        <f t="array" ref="W199">V199*(1+INDEX(BPCiObIC!$B$2:$AG$43,MATCH($A199,BPCiObIC!$A$2:$A$43,0),MATCH(W$4,BPCiObIC!$B$1:$AG$1,0)))</f>
        <v>0</v>
      </c>
      <c r="X199" s="20">
        <f t="array" ref="X199">W199*(1+INDEX(BPCiObIC!$B$2:$AG$43,MATCH($A199,BPCiObIC!$A$2:$A$43,0),MATCH(X$4,BPCiObIC!$B$1:$AG$1,0)))</f>
        <v>0</v>
      </c>
      <c r="Y199" s="20">
        <f t="array" ref="Y199">X199*(1+INDEX(BPCiObIC!$B$2:$AG$43,MATCH($A199,BPCiObIC!$A$2:$A$43,0),MATCH(Y$4,BPCiObIC!$B$1:$AG$1,0)))</f>
        <v>0</v>
      </c>
      <c r="Z199" s="20">
        <f t="array" ref="Z199">Y199*(1+INDEX(BPCiObIC!$B$2:$AG$43,MATCH($A199,BPCiObIC!$A$2:$A$43,0),MATCH(Z$4,BPCiObIC!$B$1:$AG$1,0)))</f>
        <v>0</v>
      </c>
      <c r="AA199" s="20">
        <f t="array" ref="AA199">Z199*(1+INDEX(BPCiObIC!$B$2:$AG$43,MATCH($A199,BPCiObIC!$A$2:$A$43,0),MATCH(AA$4,BPCiObIC!$B$1:$AG$1,0)))</f>
        <v>0</v>
      </c>
      <c r="AB199" s="20">
        <f t="array" ref="AB199">AA199*(1+INDEX(BPCiObIC!$B$2:$AG$43,MATCH($A199,BPCiObIC!$A$2:$A$43,0),MATCH(AB$4,BPCiObIC!$B$1:$AG$1,0)))</f>
        <v>0</v>
      </c>
      <c r="AC199" s="20">
        <f t="array" ref="AC199">AB199*(1+INDEX(BPCiObIC!$B$2:$AG$43,MATCH($A199,BPCiObIC!$A$2:$A$43,0),MATCH(AC$4,BPCiObIC!$B$1:$AG$1,0)))</f>
        <v>0</v>
      </c>
      <c r="AD199" s="20">
        <f t="array" ref="AD199">AC199*(1+INDEX(BPCiObIC!$B$2:$AG$43,MATCH($A199,BPCiObIC!$A$2:$A$43,0),MATCH(AD$4,BPCiObIC!$B$1:$AG$1,0)))</f>
        <v>0</v>
      </c>
      <c r="AE199" s="20">
        <f t="array" ref="AE199">AD199*(1+INDEX(BPCiObIC!$B$2:$AG$43,MATCH($A199,BPCiObIC!$A$2:$A$43,0),MATCH(AE$4,BPCiObIC!$B$1:$AG$1,0)))</f>
        <v>0</v>
      </c>
      <c r="AF199" s="20">
        <f t="array" ref="AF199">AE199*(1+INDEX(BPCiObIC!$B$2:$AG$43,MATCH($A199,BPCiObIC!$A$2:$A$43,0),MATCH(AF$4,BPCiObIC!$B$1:$AG$1,0)))</f>
        <v>0</v>
      </c>
      <c r="AG199" s="20">
        <f t="array" ref="AG199">AF199*(1+INDEX(BPCiObIC!$B$2:$AG$43,MATCH($A199,BPCiObIC!$A$2:$A$43,0),MATCH(AG$4,BPCiObIC!$B$1:$AG$1,0)))</f>
        <v>0</v>
      </c>
      <c r="AH199" s="20">
        <f t="array" ref="AH199">AG199*(1+INDEX(BPCiObIC!$B$2:$AG$43,MATCH($A199,BPCiObIC!$A$2:$A$43,0),MATCH(AH$4,BPCiObIC!$B$1:$AG$1,0)))</f>
        <v>0</v>
      </c>
    </row>
    <row r="200" spans="1:34" ht="15.75" customHeight="1" x14ac:dyDescent="0.35">
      <c r="A200" s="3" t="s">
        <v>125</v>
      </c>
      <c r="B200" s="3" t="s">
        <v>89</v>
      </c>
      <c r="C200" s="3" t="s">
        <v>126</v>
      </c>
      <c r="D200" s="33">
        <f>'Bureau of Stat KBLI'!X49*$E$1</f>
        <v>0</v>
      </c>
      <c r="E200" s="20">
        <f t="array" ref="E200">D200*(1+INDEX(BPCiObIC!$B$2:$AG$43,MATCH($A200,BPCiObIC!$A$2:$A$43,0),MATCH(E$4,BPCiObIC!$B$1:$AG$1,0)))</f>
        <v>0</v>
      </c>
      <c r="F200" s="20">
        <f t="array" ref="F200">E200*(1+INDEX(BPCiObIC!$B$2:$AG$43,MATCH($A200,BPCiObIC!$A$2:$A$43,0),MATCH(F$4,BPCiObIC!$B$1:$AG$1,0)))</f>
        <v>0</v>
      </c>
      <c r="G200" s="20">
        <f t="array" ref="G200">F200*(1+INDEX(BPCiObIC!$B$2:$AG$43,MATCH($A200,BPCiObIC!$A$2:$A$43,0),MATCH(G$4,BPCiObIC!$B$1:$AG$1,0)))</f>
        <v>0</v>
      </c>
      <c r="H200" s="20">
        <f t="array" ref="H200">G200*(1+INDEX(BPCiObIC!$B$2:$AG$43,MATCH($A200,BPCiObIC!$A$2:$A$43,0),MATCH(H$4,BPCiObIC!$B$1:$AG$1,0)))</f>
        <v>0</v>
      </c>
      <c r="I200" s="20">
        <f t="array" ref="I200">H200*(1+INDEX(BPCiObIC!$B$2:$AG$43,MATCH($A200,BPCiObIC!$A$2:$A$43,0),MATCH(I$4,BPCiObIC!$B$1:$AG$1,0)))</f>
        <v>0</v>
      </c>
      <c r="J200" s="20">
        <f t="array" ref="J200">I200*(1+INDEX(BPCiObIC!$B$2:$AG$43,MATCH($A200,BPCiObIC!$A$2:$A$43,0),MATCH(J$4,BPCiObIC!$B$1:$AG$1,0)))</f>
        <v>0</v>
      </c>
      <c r="K200" s="20">
        <f t="array" ref="K200">J200*(1+INDEX(BPCiObIC!$B$2:$AG$43,MATCH($A200,BPCiObIC!$A$2:$A$43,0),MATCH(K$4,BPCiObIC!$B$1:$AG$1,0)))</f>
        <v>0</v>
      </c>
      <c r="L200" s="20">
        <f t="array" ref="L200">K200*(1+INDEX(BPCiObIC!$B$2:$AG$43,MATCH($A200,BPCiObIC!$A$2:$A$43,0),MATCH(L$4,BPCiObIC!$B$1:$AG$1,0)))</f>
        <v>0</v>
      </c>
      <c r="M200" s="20">
        <f t="array" ref="M200">L200*(1+INDEX(BPCiObIC!$B$2:$AG$43,MATCH($A200,BPCiObIC!$A$2:$A$43,0),MATCH(M$4,BPCiObIC!$B$1:$AG$1,0)))</f>
        <v>0</v>
      </c>
      <c r="N200" s="20">
        <f t="array" ref="N200">M200*(1+INDEX(BPCiObIC!$B$2:$AG$43,MATCH($A200,BPCiObIC!$A$2:$A$43,0),MATCH(N$4,BPCiObIC!$B$1:$AG$1,0)))</f>
        <v>0</v>
      </c>
      <c r="O200" s="20">
        <f t="array" ref="O200">N200*(1+INDEX(BPCiObIC!$B$2:$AG$43,MATCH($A200,BPCiObIC!$A$2:$A$43,0),MATCH(O$4,BPCiObIC!$B$1:$AG$1,0)))</f>
        <v>0</v>
      </c>
      <c r="P200" s="20">
        <f t="array" ref="P200">O200*(1+INDEX(BPCiObIC!$B$2:$AG$43,MATCH($A200,BPCiObIC!$A$2:$A$43,0),MATCH(P$4,BPCiObIC!$B$1:$AG$1,0)))</f>
        <v>0</v>
      </c>
      <c r="Q200" s="20">
        <f t="array" ref="Q200">P200*(1+INDEX(BPCiObIC!$B$2:$AG$43,MATCH($A200,BPCiObIC!$A$2:$A$43,0),MATCH(Q$4,BPCiObIC!$B$1:$AG$1,0)))</f>
        <v>0</v>
      </c>
      <c r="R200" s="20">
        <f t="array" ref="R200">Q200*(1+INDEX(BPCiObIC!$B$2:$AG$43,MATCH($A200,BPCiObIC!$A$2:$A$43,0),MATCH(R$4,BPCiObIC!$B$1:$AG$1,0)))</f>
        <v>0</v>
      </c>
      <c r="S200" s="20">
        <f t="array" ref="S200">R200*(1+INDEX(BPCiObIC!$B$2:$AG$43,MATCH($A200,BPCiObIC!$A$2:$A$43,0),MATCH(S$4,BPCiObIC!$B$1:$AG$1,0)))</f>
        <v>0</v>
      </c>
      <c r="T200" s="20">
        <f t="array" ref="T200">S200*(1+INDEX(BPCiObIC!$B$2:$AG$43,MATCH($A200,BPCiObIC!$A$2:$A$43,0),MATCH(T$4,BPCiObIC!$B$1:$AG$1,0)))</f>
        <v>0</v>
      </c>
      <c r="U200" s="20">
        <f t="array" ref="U200">T200*(1+INDEX(BPCiObIC!$B$2:$AG$43,MATCH($A200,BPCiObIC!$A$2:$A$43,0),MATCH(U$4,BPCiObIC!$B$1:$AG$1,0)))</f>
        <v>0</v>
      </c>
      <c r="V200" s="20">
        <f t="array" ref="V200">U200*(1+INDEX(BPCiObIC!$B$2:$AG$43,MATCH($A200,BPCiObIC!$A$2:$A$43,0),MATCH(V$4,BPCiObIC!$B$1:$AG$1,0)))</f>
        <v>0</v>
      </c>
      <c r="W200" s="20">
        <f t="array" ref="W200">V200*(1+INDEX(BPCiObIC!$B$2:$AG$43,MATCH($A200,BPCiObIC!$A$2:$A$43,0),MATCH(W$4,BPCiObIC!$B$1:$AG$1,0)))</f>
        <v>0</v>
      </c>
      <c r="X200" s="20">
        <f t="array" ref="X200">W200*(1+INDEX(BPCiObIC!$B$2:$AG$43,MATCH($A200,BPCiObIC!$A$2:$A$43,0),MATCH(X$4,BPCiObIC!$B$1:$AG$1,0)))</f>
        <v>0</v>
      </c>
      <c r="Y200" s="20">
        <f t="array" ref="Y200">X200*(1+INDEX(BPCiObIC!$B$2:$AG$43,MATCH($A200,BPCiObIC!$A$2:$A$43,0),MATCH(Y$4,BPCiObIC!$B$1:$AG$1,0)))</f>
        <v>0</v>
      </c>
      <c r="Z200" s="20">
        <f t="array" ref="Z200">Y200*(1+INDEX(BPCiObIC!$B$2:$AG$43,MATCH($A200,BPCiObIC!$A$2:$A$43,0),MATCH(Z$4,BPCiObIC!$B$1:$AG$1,0)))</f>
        <v>0</v>
      </c>
      <c r="AA200" s="20">
        <f t="array" ref="AA200">Z200*(1+INDEX(BPCiObIC!$B$2:$AG$43,MATCH($A200,BPCiObIC!$A$2:$A$43,0),MATCH(AA$4,BPCiObIC!$B$1:$AG$1,0)))</f>
        <v>0</v>
      </c>
      <c r="AB200" s="20">
        <f t="array" ref="AB200">AA200*(1+INDEX(BPCiObIC!$B$2:$AG$43,MATCH($A200,BPCiObIC!$A$2:$A$43,0),MATCH(AB$4,BPCiObIC!$B$1:$AG$1,0)))</f>
        <v>0</v>
      </c>
      <c r="AC200" s="20">
        <f t="array" ref="AC200">AB200*(1+INDEX(BPCiObIC!$B$2:$AG$43,MATCH($A200,BPCiObIC!$A$2:$A$43,0),MATCH(AC$4,BPCiObIC!$B$1:$AG$1,0)))</f>
        <v>0</v>
      </c>
      <c r="AD200" s="20">
        <f t="array" ref="AD200">AC200*(1+INDEX(BPCiObIC!$B$2:$AG$43,MATCH($A200,BPCiObIC!$A$2:$A$43,0),MATCH(AD$4,BPCiObIC!$B$1:$AG$1,0)))</f>
        <v>0</v>
      </c>
      <c r="AE200" s="20">
        <f t="array" ref="AE200">AD200*(1+INDEX(BPCiObIC!$B$2:$AG$43,MATCH($A200,BPCiObIC!$A$2:$A$43,0),MATCH(AE$4,BPCiObIC!$B$1:$AG$1,0)))</f>
        <v>0</v>
      </c>
      <c r="AF200" s="20">
        <f t="array" ref="AF200">AE200*(1+INDEX(BPCiObIC!$B$2:$AG$43,MATCH($A200,BPCiObIC!$A$2:$A$43,0),MATCH(AF$4,BPCiObIC!$B$1:$AG$1,0)))</f>
        <v>0</v>
      </c>
      <c r="AG200" s="20">
        <f t="array" ref="AG200">AF200*(1+INDEX(BPCiObIC!$B$2:$AG$43,MATCH($A200,BPCiObIC!$A$2:$A$43,0),MATCH(AG$4,BPCiObIC!$B$1:$AG$1,0)))</f>
        <v>0</v>
      </c>
      <c r="AH200" s="20">
        <f t="array" ref="AH200">AG200*(1+INDEX(BPCiObIC!$B$2:$AG$43,MATCH($A200,BPCiObIC!$A$2:$A$43,0),MATCH(AH$4,BPCiObIC!$B$1:$AG$1,0)))</f>
        <v>0</v>
      </c>
    </row>
    <row r="201" spans="1:34" ht="15.75" customHeight="1" x14ac:dyDescent="0.35">
      <c r="A201" s="3" t="s">
        <v>127</v>
      </c>
      <c r="B201" s="3" t="s">
        <v>89</v>
      </c>
      <c r="C201" s="3" t="s">
        <v>128</v>
      </c>
      <c r="D201" s="33">
        <f>SUM('Bureau of Stat KBLI'!X50:X51)*$E$1</f>
        <v>0</v>
      </c>
      <c r="E201" s="20">
        <f t="array" ref="E201">D201*(1+INDEX(BPCiObIC!$B$2:$AG$43,MATCH($A201,BPCiObIC!$A$2:$A$43,0),MATCH(E$4,BPCiObIC!$B$1:$AG$1,0)))</f>
        <v>0</v>
      </c>
      <c r="F201" s="20">
        <f t="array" ref="F201">E201*(1+INDEX(BPCiObIC!$B$2:$AG$43,MATCH($A201,BPCiObIC!$A$2:$A$43,0),MATCH(F$4,BPCiObIC!$B$1:$AG$1,0)))</f>
        <v>0</v>
      </c>
      <c r="G201" s="20">
        <f t="array" ref="G201">F201*(1+INDEX(BPCiObIC!$B$2:$AG$43,MATCH($A201,BPCiObIC!$A$2:$A$43,0),MATCH(G$4,BPCiObIC!$B$1:$AG$1,0)))</f>
        <v>0</v>
      </c>
      <c r="H201" s="20">
        <f t="array" ref="H201">G201*(1+INDEX(BPCiObIC!$B$2:$AG$43,MATCH($A201,BPCiObIC!$A$2:$A$43,0),MATCH(H$4,BPCiObIC!$B$1:$AG$1,0)))</f>
        <v>0</v>
      </c>
      <c r="I201" s="20">
        <f t="array" ref="I201">H201*(1+INDEX(BPCiObIC!$B$2:$AG$43,MATCH($A201,BPCiObIC!$A$2:$A$43,0),MATCH(I$4,BPCiObIC!$B$1:$AG$1,0)))</f>
        <v>0</v>
      </c>
      <c r="J201" s="20">
        <f t="array" ref="J201">I201*(1+INDEX(BPCiObIC!$B$2:$AG$43,MATCH($A201,BPCiObIC!$A$2:$A$43,0),MATCH(J$4,BPCiObIC!$B$1:$AG$1,0)))</f>
        <v>0</v>
      </c>
      <c r="K201" s="20">
        <f t="array" ref="K201">J201*(1+INDEX(BPCiObIC!$B$2:$AG$43,MATCH($A201,BPCiObIC!$A$2:$A$43,0),MATCH(K$4,BPCiObIC!$B$1:$AG$1,0)))</f>
        <v>0</v>
      </c>
      <c r="L201" s="20">
        <f t="array" ref="L201">K201*(1+INDEX(BPCiObIC!$B$2:$AG$43,MATCH($A201,BPCiObIC!$A$2:$A$43,0),MATCH(L$4,BPCiObIC!$B$1:$AG$1,0)))</f>
        <v>0</v>
      </c>
      <c r="M201" s="20">
        <f t="array" ref="M201">L201*(1+INDEX(BPCiObIC!$B$2:$AG$43,MATCH($A201,BPCiObIC!$A$2:$A$43,0),MATCH(M$4,BPCiObIC!$B$1:$AG$1,0)))</f>
        <v>0</v>
      </c>
      <c r="N201" s="20">
        <f t="array" ref="N201">M201*(1+INDEX(BPCiObIC!$B$2:$AG$43,MATCH($A201,BPCiObIC!$A$2:$A$43,0),MATCH(N$4,BPCiObIC!$B$1:$AG$1,0)))</f>
        <v>0</v>
      </c>
      <c r="O201" s="20">
        <f t="array" ref="O201">N201*(1+INDEX(BPCiObIC!$B$2:$AG$43,MATCH($A201,BPCiObIC!$A$2:$A$43,0),MATCH(O$4,BPCiObIC!$B$1:$AG$1,0)))</f>
        <v>0</v>
      </c>
      <c r="P201" s="20">
        <f t="array" ref="P201">O201*(1+INDEX(BPCiObIC!$B$2:$AG$43,MATCH($A201,BPCiObIC!$A$2:$A$43,0),MATCH(P$4,BPCiObIC!$B$1:$AG$1,0)))</f>
        <v>0</v>
      </c>
      <c r="Q201" s="20">
        <f t="array" ref="Q201">P201*(1+INDEX(BPCiObIC!$B$2:$AG$43,MATCH($A201,BPCiObIC!$A$2:$A$43,0),MATCH(Q$4,BPCiObIC!$B$1:$AG$1,0)))</f>
        <v>0</v>
      </c>
      <c r="R201" s="20">
        <f t="array" ref="R201">Q201*(1+INDEX(BPCiObIC!$B$2:$AG$43,MATCH($A201,BPCiObIC!$A$2:$A$43,0),MATCH(R$4,BPCiObIC!$B$1:$AG$1,0)))</f>
        <v>0</v>
      </c>
      <c r="S201" s="20">
        <f t="array" ref="S201">R201*(1+INDEX(BPCiObIC!$B$2:$AG$43,MATCH($A201,BPCiObIC!$A$2:$A$43,0),MATCH(S$4,BPCiObIC!$B$1:$AG$1,0)))</f>
        <v>0</v>
      </c>
      <c r="T201" s="20">
        <f t="array" ref="T201">S201*(1+INDEX(BPCiObIC!$B$2:$AG$43,MATCH($A201,BPCiObIC!$A$2:$A$43,0),MATCH(T$4,BPCiObIC!$B$1:$AG$1,0)))</f>
        <v>0</v>
      </c>
      <c r="U201" s="20">
        <f t="array" ref="U201">T201*(1+INDEX(BPCiObIC!$B$2:$AG$43,MATCH($A201,BPCiObIC!$A$2:$A$43,0),MATCH(U$4,BPCiObIC!$B$1:$AG$1,0)))</f>
        <v>0</v>
      </c>
      <c r="V201" s="20">
        <f t="array" ref="V201">U201*(1+INDEX(BPCiObIC!$B$2:$AG$43,MATCH($A201,BPCiObIC!$A$2:$A$43,0),MATCH(V$4,BPCiObIC!$B$1:$AG$1,0)))</f>
        <v>0</v>
      </c>
      <c r="W201" s="20">
        <f t="array" ref="W201">V201*(1+INDEX(BPCiObIC!$B$2:$AG$43,MATCH($A201,BPCiObIC!$A$2:$A$43,0),MATCH(W$4,BPCiObIC!$B$1:$AG$1,0)))</f>
        <v>0</v>
      </c>
      <c r="X201" s="20">
        <f t="array" ref="X201">W201*(1+INDEX(BPCiObIC!$B$2:$AG$43,MATCH($A201,BPCiObIC!$A$2:$A$43,0),MATCH(X$4,BPCiObIC!$B$1:$AG$1,0)))</f>
        <v>0</v>
      </c>
      <c r="Y201" s="20">
        <f t="array" ref="Y201">X201*(1+INDEX(BPCiObIC!$B$2:$AG$43,MATCH($A201,BPCiObIC!$A$2:$A$43,0),MATCH(Y$4,BPCiObIC!$B$1:$AG$1,0)))</f>
        <v>0</v>
      </c>
      <c r="Z201" s="20">
        <f t="array" ref="Z201">Y201*(1+INDEX(BPCiObIC!$B$2:$AG$43,MATCH($A201,BPCiObIC!$A$2:$A$43,0),MATCH(Z$4,BPCiObIC!$B$1:$AG$1,0)))</f>
        <v>0</v>
      </c>
      <c r="AA201" s="20">
        <f t="array" ref="AA201">Z201*(1+INDEX(BPCiObIC!$B$2:$AG$43,MATCH($A201,BPCiObIC!$A$2:$A$43,0),MATCH(AA$4,BPCiObIC!$B$1:$AG$1,0)))</f>
        <v>0</v>
      </c>
      <c r="AB201" s="20">
        <f t="array" ref="AB201">AA201*(1+INDEX(BPCiObIC!$B$2:$AG$43,MATCH($A201,BPCiObIC!$A$2:$A$43,0),MATCH(AB$4,BPCiObIC!$B$1:$AG$1,0)))</f>
        <v>0</v>
      </c>
      <c r="AC201" s="20">
        <f t="array" ref="AC201">AB201*(1+INDEX(BPCiObIC!$B$2:$AG$43,MATCH($A201,BPCiObIC!$A$2:$A$43,0),MATCH(AC$4,BPCiObIC!$B$1:$AG$1,0)))</f>
        <v>0</v>
      </c>
      <c r="AD201" s="20">
        <f t="array" ref="AD201">AC201*(1+INDEX(BPCiObIC!$B$2:$AG$43,MATCH($A201,BPCiObIC!$A$2:$A$43,0),MATCH(AD$4,BPCiObIC!$B$1:$AG$1,0)))</f>
        <v>0</v>
      </c>
      <c r="AE201" s="20">
        <f t="array" ref="AE201">AD201*(1+INDEX(BPCiObIC!$B$2:$AG$43,MATCH($A201,BPCiObIC!$A$2:$A$43,0),MATCH(AE$4,BPCiObIC!$B$1:$AG$1,0)))</f>
        <v>0</v>
      </c>
      <c r="AF201" s="20">
        <f t="array" ref="AF201">AE201*(1+INDEX(BPCiObIC!$B$2:$AG$43,MATCH($A201,BPCiObIC!$A$2:$A$43,0),MATCH(AF$4,BPCiObIC!$B$1:$AG$1,0)))</f>
        <v>0</v>
      </c>
      <c r="AG201" s="20">
        <f t="array" ref="AG201">AF201*(1+INDEX(BPCiObIC!$B$2:$AG$43,MATCH($A201,BPCiObIC!$A$2:$A$43,0),MATCH(AG$4,BPCiObIC!$B$1:$AG$1,0)))</f>
        <v>0</v>
      </c>
      <c r="AH201" s="20">
        <f t="array" ref="AH201">AG201*(1+INDEX(BPCiObIC!$B$2:$AG$43,MATCH($A201,BPCiObIC!$A$2:$A$43,0),MATCH(AH$4,BPCiObIC!$B$1:$AG$1,0)))</f>
        <v>0</v>
      </c>
    </row>
    <row r="202" spans="1:34" ht="15.75" customHeight="1" x14ac:dyDescent="0.35">
      <c r="A202" s="3" t="s">
        <v>129</v>
      </c>
      <c r="B202" s="3" t="s">
        <v>89</v>
      </c>
      <c r="C202" s="3" t="s">
        <v>81</v>
      </c>
      <c r="D202" s="33">
        <f>SUM(SUMIFS('BIFUBC Output_energy'!G:G,'BIFUBC Output_energy'!A:A,B202,'BIFUBC Output_energy'!B:B,C202),SUMIFS('BIFUBC Output_nonenergy'!E:E,'BIFUBC Output_nonenergy'!A:A,B202,'BIFUBC Output_nonenergy'!B:B,C202))</f>
        <v>0</v>
      </c>
      <c r="E202" s="20">
        <f t="array" ref="E202">D202*(1+INDEX(BPCiObIC!$B$2:$AG$43,MATCH($A202,BPCiObIC!$A$2:$A$43,0),MATCH(E$4,BPCiObIC!$B$1:$AG$1,0)))</f>
        <v>0</v>
      </c>
      <c r="F202" s="20">
        <f t="array" ref="F202">E202*(1+INDEX(BPCiObIC!$B$2:$AG$43,MATCH($A202,BPCiObIC!$A$2:$A$43,0),MATCH(F$4,BPCiObIC!$B$1:$AG$1,0)))</f>
        <v>0</v>
      </c>
      <c r="G202" s="20">
        <f t="array" ref="G202">F202*(1+INDEX(BPCiObIC!$B$2:$AG$43,MATCH($A202,BPCiObIC!$A$2:$A$43,0),MATCH(G$4,BPCiObIC!$B$1:$AG$1,0)))</f>
        <v>0</v>
      </c>
      <c r="H202" s="20">
        <f t="array" ref="H202">G202*(1+INDEX(BPCiObIC!$B$2:$AG$43,MATCH($A202,BPCiObIC!$A$2:$A$43,0),MATCH(H$4,BPCiObIC!$B$1:$AG$1,0)))</f>
        <v>0</v>
      </c>
      <c r="I202" s="20">
        <f t="array" ref="I202">H202*(1+INDEX(BPCiObIC!$B$2:$AG$43,MATCH($A202,BPCiObIC!$A$2:$A$43,0),MATCH(I$4,BPCiObIC!$B$1:$AG$1,0)))</f>
        <v>0</v>
      </c>
      <c r="J202" s="20">
        <f t="array" ref="J202">I202*(1+INDEX(BPCiObIC!$B$2:$AG$43,MATCH($A202,BPCiObIC!$A$2:$A$43,0),MATCH(J$4,BPCiObIC!$B$1:$AG$1,0)))</f>
        <v>0</v>
      </c>
      <c r="K202" s="20">
        <f t="array" ref="K202">J202*(1+INDEX(BPCiObIC!$B$2:$AG$43,MATCH($A202,BPCiObIC!$A$2:$A$43,0),MATCH(K$4,BPCiObIC!$B$1:$AG$1,0)))</f>
        <v>0</v>
      </c>
      <c r="L202" s="20">
        <f t="array" ref="L202">K202*(1+INDEX(BPCiObIC!$B$2:$AG$43,MATCH($A202,BPCiObIC!$A$2:$A$43,0),MATCH(L$4,BPCiObIC!$B$1:$AG$1,0)))</f>
        <v>0</v>
      </c>
      <c r="M202" s="20">
        <f t="array" ref="M202">L202*(1+INDEX(BPCiObIC!$B$2:$AG$43,MATCH($A202,BPCiObIC!$A$2:$A$43,0),MATCH(M$4,BPCiObIC!$B$1:$AG$1,0)))</f>
        <v>0</v>
      </c>
      <c r="N202" s="20">
        <f t="array" ref="N202">M202*(1+INDEX(BPCiObIC!$B$2:$AG$43,MATCH($A202,BPCiObIC!$A$2:$A$43,0),MATCH(N$4,BPCiObIC!$B$1:$AG$1,0)))</f>
        <v>0</v>
      </c>
      <c r="O202" s="20">
        <f t="array" ref="O202">N202*(1+INDEX(BPCiObIC!$B$2:$AG$43,MATCH($A202,BPCiObIC!$A$2:$A$43,0),MATCH(O$4,BPCiObIC!$B$1:$AG$1,0)))</f>
        <v>0</v>
      </c>
      <c r="P202" s="20">
        <f t="array" ref="P202">O202*(1+INDEX(BPCiObIC!$B$2:$AG$43,MATCH($A202,BPCiObIC!$A$2:$A$43,0),MATCH(P$4,BPCiObIC!$B$1:$AG$1,0)))</f>
        <v>0</v>
      </c>
      <c r="Q202" s="20">
        <f t="array" ref="Q202">P202*(1+INDEX(BPCiObIC!$B$2:$AG$43,MATCH($A202,BPCiObIC!$A$2:$A$43,0),MATCH(Q$4,BPCiObIC!$B$1:$AG$1,0)))</f>
        <v>0</v>
      </c>
      <c r="R202" s="20">
        <f t="array" ref="R202">Q202*(1+INDEX(BPCiObIC!$B$2:$AG$43,MATCH($A202,BPCiObIC!$A$2:$A$43,0),MATCH(R$4,BPCiObIC!$B$1:$AG$1,0)))</f>
        <v>0</v>
      </c>
      <c r="S202" s="20">
        <f t="array" ref="S202">R202*(1+INDEX(BPCiObIC!$B$2:$AG$43,MATCH($A202,BPCiObIC!$A$2:$A$43,0),MATCH(S$4,BPCiObIC!$B$1:$AG$1,0)))</f>
        <v>0</v>
      </c>
      <c r="T202" s="20">
        <f t="array" ref="T202">S202*(1+INDEX(BPCiObIC!$B$2:$AG$43,MATCH($A202,BPCiObIC!$A$2:$A$43,0),MATCH(T$4,BPCiObIC!$B$1:$AG$1,0)))</f>
        <v>0</v>
      </c>
      <c r="U202" s="20">
        <f t="array" ref="U202">T202*(1+INDEX(BPCiObIC!$B$2:$AG$43,MATCH($A202,BPCiObIC!$A$2:$A$43,0),MATCH(U$4,BPCiObIC!$B$1:$AG$1,0)))</f>
        <v>0</v>
      </c>
      <c r="V202" s="20">
        <f t="array" ref="V202">U202*(1+INDEX(BPCiObIC!$B$2:$AG$43,MATCH($A202,BPCiObIC!$A$2:$A$43,0),MATCH(V$4,BPCiObIC!$B$1:$AG$1,0)))</f>
        <v>0</v>
      </c>
      <c r="W202" s="20">
        <f t="array" ref="W202">V202*(1+INDEX(BPCiObIC!$B$2:$AG$43,MATCH($A202,BPCiObIC!$A$2:$A$43,0),MATCH(W$4,BPCiObIC!$B$1:$AG$1,0)))</f>
        <v>0</v>
      </c>
      <c r="X202" s="20">
        <f t="array" ref="X202">W202*(1+INDEX(BPCiObIC!$B$2:$AG$43,MATCH($A202,BPCiObIC!$A$2:$A$43,0),MATCH(X$4,BPCiObIC!$B$1:$AG$1,0)))</f>
        <v>0</v>
      </c>
      <c r="Y202" s="20">
        <f t="array" ref="Y202">X202*(1+INDEX(BPCiObIC!$B$2:$AG$43,MATCH($A202,BPCiObIC!$A$2:$A$43,0),MATCH(Y$4,BPCiObIC!$B$1:$AG$1,0)))</f>
        <v>0</v>
      </c>
      <c r="Z202" s="20">
        <f t="array" ref="Z202">Y202*(1+INDEX(BPCiObIC!$B$2:$AG$43,MATCH($A202,BPCiObIC!$A$2:$A$43,0),MATCH(Z$4,BPCiObIC!$B$1:$AG$1,0)))</f>
        <v>0</v>
      </c>
      <c r="AA202" s="20">
        <f t="array" ref="AA202">Z202*(1+INDEX(BPCiObIC!$B$2:$AG$43,MATCH($A202,BPCiObIC!$A$2:$A$43,0),MATCH(AA$4,BPCiObIC!$B$1:$AG$1,0)))</f>
        <v>0</v>
      </c>
      <c r="AB202" s="20">
        <f t="array" ref="AB202">AA202*(1+INDEX(BPCiObIC!$B$2:$AG$43,MATCH($A202,BPCiObIC!$A$2:$A$43,0),MATCH(AB$4,BPCiObIC!$B$1:$AG$1,0)))</f>
        <v>0</v>
      </c>
      <c r="AC202" s="20">
        <f t="array" ref="AC202">AB202*(1+INDEX(BPCiObIC!$B$2:$AG$43,MATCH($A202,BPCiObIC!$A$2:$A$43,0),MATCH(AC$4,BPCiObIC!$B$1:$AG$1,0)))</f>
        <v>0</v>
      </c>
      <c r="AD202" s="20">
        <f t="array" ref="AD202">AC202*(1+INDEX(BPCiObIC!$B$2:$AG$43,MATCH($A202,BPCiObIC!$A$2:$A$43,0),MATCH(AD$4,BPCiObIC!$B$1:$AG$1,0)))</f>
        <v>0</v>
      </c>
      <c r="AE202" s="20">
        <f t="array" ref="AE202">AD202*(1+INDEX(BPCiObIC!$B$2:$AG$43,MATCH($A202,BPCiObIC!$A$2:$A$43,0),MATCH(AE$4,BPCiObIC!$B$1:$AG$1,0)))</f>
        <v>0</v>
      </c>
      <c r="AF202" s="20">
        <f t="array" ref="AF202">AE202*(1+INDEX(BPCiObIC!$B$2:$AG$43,MATCH($A202,BPCiObIC!$A$2:$A$43,0),MATCH(AF$4,BPCiObIC!$B$1:$AG$1,0)))</f>
        <v>0</v>
      </c>
      <c r="AG202" s="20">
        <f t="array" ref="AG202">AF202*(1+INDEX(BPCiObIC!$B$2:$AG$43,MATCH($A202,BPCiObIC!$A$2:$A$43,0),MATCH(AG$4,BPCiObIC!$B$1:$AG$1,0)))</f>
        <v>0</v>
      </c>
      <c r="AH202" s="20">
        <f t="array" ref="AH202">AG202*(1+INDEX(BPCiObIC!$B$2:$AG$43,MATCH($A202,BPCiObIC!$A$2:$A$43,0),MATCH(AH$4,BPCiObIC!$B$1:$AG$1,0)))</f>
        <v>0</v>
      </c>
    </row>
    <row r="203" spans="1:34" ht="15.75" customHeight="1" x14ac:dyDescent="0.35">
      <c r="A203" s="3" t="s">
        <v>130</v>
      </c>
      <c r="B203" s="3" t="s">
        <v>89</v>
      </c>
      <c r="C203" s="3" t="s">
        <v>131</v>
      </c>
      <c r="D203" s="33">
        <f>'China BIFUbC'!C200*('Population comparison'!$B$2/'Population comparison'!$B$3)</f>
        <v>1075766581.7173097</v>
      </c>
      <c r="E203" s="20">
        <f t="array" ref="E203">D203*(1+INDEX(BPCiObIC!$B$2:$AG$43,MATCH($A203,BPCiObIC!$A$2:$A$43,0),MATCH(E$4,BPCiObIC!$B$1:$AG$1,0)))</f>
        <v>1123179975.5856962</v>
      </c>
      <c r="F203" s="20">
        <f t="array" ref="F203">E203*(1+INDEX(BPCiObIC!$B$2:$AG$43,MATCH($A203,BPCiObIC!$A$2:$A$43,0),MATCH(F$4,BPCiObIC!$B$1:$AG$1,0)))</f>
        <v>1170593369.4541008</v>
      </c>
      <c r="G203" s="20">
        <f t="array" ref="G203">F203*(1+INDEX(BPCiObIC!$B$2:$AG$43,MATCH($A203,BPCiObIC!$A$2:$A$43,0),MATCH(G$4,BPCiObIC!$B$1:$AG$1,0)))</f>
        <v>1218006763.3225055</v>
      </c>
      <c r="H203" s="20">
        <f t="array" ref="H203">G203*(1+INDEX(BPCiObIC!$B$2:$AG$43,MATCH($A203,BPCiObIC!$A$2:$A$43,0),MATCH(H$4,BPCiObIC!$B$1:$AG$1,0)))</f>
        <v>1265420157.190892</v>
      </c>
      <c r="I203" s="20">
        <f t="array" ref="I203">H203*(1+INDEX(BPCiObIC!$B$2:$AG$43,MATCH($A203,BPCiObIC!$A$2:$A$43,0),MATCH(I$4,BPCiObIC!$B$1:$AG$1,0)))</f>
        <v>1312833551.0592966</v>
      </c>
      <c r="J203" s="20">
        <f t="array" ref="J203">I203*(1+INDEX(BPCiObIC!$B$2:$AG$43,MATCH($A203,BPCiObIC!$A$2:$A$43,0),MATCH(J$4,BPCiObIC!$B$1:$AG$1,0)))</f>
        <v>1360246944.9277012</v>
      </c>
      <c r="K203" s="20">
        <f t="array" ref="K203">J203*(1+INDEX(BPCiObIC!$B$2:$AG$43,MATCH($A203,BPCiObIC!$A$2:$A$43,0),MATCH(K$4,BPCiObIC!$B$1:$AG$1,0)))</f>
        <v>1407660338.7961059</v>
      </c>
      <c r="L203" s="20">
        <f t="array" ref="L203">K203*(1+INDEX(BPCiObIC!$B$2:$AG$43,MATCH($A203,BPCiObIC!$A$2:$A$43,0),MATCH(L$4,BPCiObIC!$B$1:$AG$1,0)))</f>
        <v>1455073732.6644924</v>
      </c>
      <c r="M203" s="20">
        <f t="array" ref="M203">L203*(1+INDEX(BPCiObIC!$B$2:$AG$43,MATCH($A203,BPCiObIC!$A$2:$A$43,0),MATCH(M$4,BPCiObIC!$B$1:$AG$1,0)))</f>
        <v>1502487126.532897</v>
      </c>
      <c r="N203" s="20">
        <f t="array" ref="N203">M203*(1+INDEX(BPCiObIC!$B$2:$AG$43,MATCH($A203,BPCiObIC!$A$2:$A$43,0),MATCH(N$4,BPCiObIC!$B$1:$AG$1,0)))</f>
        <v>1549900520.4013014</v>
      </c>
      <c r="O203" s="20">
        <f t="array" ref="O203">N203*(1+INDEX(BPCiObIC!$B$2:$AG$43,MATCH($A203,BPCiObIC!$A$2:$A$43,0),MATCH(O$4,BPCiObIC!$B$1:$AG$1,0)))</f>
        <v>1597313914.269706</v>
      </c>
      <c r="P203" s="20">
        <f t="array" ref="P203">O203*(1+INDEX(BPCiObIC!$B$2:$AG$43,MATCH($A203,BPCiObIC!$A$2:$A$43,0),MATCH(P$4,BPCiObIC!$B$1:$AG$1,0)))</f>
        <v>1644727308.1380928</v>
      </c>
      <c r="Q203" s="20">
        <f t="array" ref="Q203">P203*(1+INDEX(BPCiObIC!$B$2:$AG$43,MATCH($A203,BPCiObIC!$A$2:$A$43,0),MATCH(Q$4,BPCiObIC!$B$1:$AG$1,0)))</f>
        <v>1692140702.0064974</v>
      </c>
      <c r="R203" s="20">
        <f t="array" ref="R203">Q203*(1+INDEX(BPCiObIC!$B$2:$AG$43,MATCH($A203,BPCiObIC!$A$2:$A$43,0),MATCH(R$4,BPCiObIC!$B$1:$AG$1,0)))</f>
        <v>1739554095.8749018</v>
      </c>
      <c r="S203" s="20">
        <f t="array" ref="S203">R203*(1+INDEX(BPCiObIC!$B$2:$AG$43,MATCH($A203,BPCiObIC!$A$2:$A$43,0),MATCH(S$4,BPCiObIC!$B$1:$AG$1,0)))</f>
        <v>1786967489.7432885</v>
      </c>
      <c r="T203" s="20">
        <f t="array" ref="T203">S203*(1+INDEX(BPCiObIC!$B$2:$AG$43,MATCH($A203,BPCiObIC!$A$2:$A$43,0),MATCH(T$4,BPCiObIC!$B$1:$AG$1,0)))</f>
        <v>1834380883.6116931</v>
      </c>
      <c r="U203" s="20">
        <f t="array" ref="U203">T203*(1+INDEX(BPCiObIC!$B$2:$AG$43,MATCH($A203,BPCiObIC!$A$2:$A$43,0),MATCH(U$4,BPCiObIC!$B$1:$AG$1,0)))</f>
        <v>1881794277.4800975</v>
      </c>
      <c r="V203" s="20">
        <f t="array" ref="V203">U203*(1+INDEX(BPCiObIC!$B$2:$AG$43,MATCH($A203,BPCiObIC!$A$2:$A$43,0),MATCH(V$4,BPCiObIC!$B$1:$AG$1,0)))</f>
        <v>1929207671.3485022</v>
      </c>
      <c r="W203" s="20">
        <f t="array" ref="W203">V203*(1+INDEX(BPCiObIC!$B$2:$AG$43,MATCH($A203,BPCiObIC!$A$2:$A$43,0),MATCH(W$4,BPCiObIC!$B$1:$AG$1,0)))</f>
        <v>1976621065.2168887</v>
      </c>
      <c r="X203" s="20">
        <f t="array" ref="X203">W203*(1+INDEX(BPCiObIC!$B$2:$AG$43,MATCH($A203,BPCiObIC!$A$2:$A$43,0),MATCH(X$4,BPCiObIC!$B$1:$AG$1,0)))</f>
        <v>2024034459.0852931</v>
      </c>
      <c r="Y203" s="20">
        <f t="array" ref="Y203">X203*(1+INDEX(BPCiObIC!$B$2:$AG$43,MATCH($A203,BPCiObIC!$A$2:$A$43,0),MATCH(Y$4,BPCiObIC!$B$1:$AG$1,0)))</f>
        <v>2071447852.9536977</v>
      </c>
      <c r="Z203" s="20">
        <f t="array" ref="Z203">Y203*(1+INDEX(BPCiObIC!$B$2:$AG$43,MATCH($A203,BPCiObIC!$A$2:$A$43,0),MATCH(Z$4,BPCiObIC!$B$1:$AG$1,0)))</f>
        <v>2118861246.8221023</v>
      </c>
      <c r="AA203" s="20">
        <f t="array" ref="AA203">Z203*(1+INDEX(BPCiObIC!$B$2:$AG$43,MATCH($A203,BPCiObIC!$A$2:$A$43,0),MATCH(AA$4,BPCiObIC!$B$1:$AG$1,0)))</f>
        <v>2166274640.6904888</v>
      </c>
      <c r="AB203" s="20">
        <f t="array" ref="AB203">AA203*(1+INDEX(BPCiObIC!$B$2:$AG$43,MATCH($A203,BPCiObIC!$A$2:$A$43,0),MATCH(AB$4,BPCiObIC!$B$1:$AG$1,0)))</f>
        <v>2213688034.5588932</v>
      </c>
      <c r="AC203" s="20">
        <f t="array" ref="AC203">AB203*(1+INDEX(BPCiObIC!$B$2:$AG$43,MATCH($A203,BPCiObIC!$A$2:$A$43,0),MATCH(AC$4,BPCiObIC!$B$1:$AG$1,0)))</f>
        <v>2261101428.4272976</v>
      </c>
      <c r="AD203" s="20">
        <f t="array" ref="AD203">AC203*(1+INDEX(BPCiObIC!$B$2:$AG$43,MATCH($A203,BPCiObIC!$A$2:$A$43,0),MATCH(AD$4,BPCiObIC!$B$1:$AG$1,0)))</f>
        <v>2308514822.295702</v>
      </c>
      <c r="AE203" s="20">
        <f t="array" ref="AE203">AD203*(1+INDEX(BPCiObIC!$B$2:$AG$43,MATCH($A203,BPCiObIC!$A$2:$A$43,0),MATCH(AE$4,BPCiObIC!$B$1:$AG$1,0)))</f>
        <v>2355928216.1640887</v>
      </c>
      <c r="AF203" s="20">
        <f t="array" ref="AF203">AE203*(1+INDEX(BPCiObIC!$B$2:$AG$43,MATCH($A203,BPCiObIC!$A$2:$A$43,0),MATCH(AF$4,BPCiObIC!$B$1:$AG$1,0)))</f>
        <v>2403341610.0324931</v>
      </c>
      <c r="AG203" s="20">
        <f t="array" ref="AG203">AF203*(1+INDEX(BPCiObIC!$B$2:$AG$43,MATCH($A203,BPCiObIC!$A$2:$A$43,0),MATCH(AG$4,BPCiObIC!$B$1:$AG$1,0)))</f>
        <v>2450755003.9008975</v>
      </c>
      <c r="AH203" s="20">
        <f t="array" ref="AH203">AG203*(1+INDEX(BPCiObIC!$B$2:$AG$43,MATCH($A203,BPCiObIC!$A$2:$A$43,0),MATCH(AH$4,BPCiObIC!$B$1:$AG$1,0)))</f>
        <v>2498168397.7692842</v>
      </c>
    </row>
    <row r="204" spans="1:34" ht="15.75" customHeight="1" x14ac:dyDescent="0.35">
      <c r="A204" s="28" t="s">
        <v>132</v>
      </c>
      <c r="B204" s="28" t="s">
        <v>89</v>
      </c>
      <c r="C204" s="28" t="s">
        <v>80</v>
      </c>
      <c r="D204" s="34">
        <f>SUM(SUMIFS('BIFUBC Output_energy'!G:G,'BIFUBC Output_energy'!A:A,B204,'BIFUBC Output_energy'!B:B,C204),SUMIFS('BIFUBC Output_nonenergy'!E:E,'BIFUBC Output_nonenergy'!A:A,B204,'BIFUBC Output_nonenergy'!B:B,C204))</f>
        <v>0</v>
      </c>
      <c r="E204" s="35">
        <f t="array" ref="E204">D204*(1+INDEX(BPCiObIC!$B$2:$AG$43,MATCH($A204,BPCiObIC!$A$2:$A$43,0),MATCH(E$4,BPCiObIC!$B$1:$AG$1,0)))</f>
        <v>0</v>
      </c>
      <c r="F204" s="35">
        <f t="array" ref="F204">E204*(1+INDEX(BPCiObIC!$B$2:$AG$43,MATCH($A204,BPCiObIC!$A$2:$A$43,0),MATCH(F$4,BPCiObIC!$B$1:$AG$1,0)))</f>
        <v>0</v>
      </c>
      <c r="G204" s="35">
        <f t="array" ref="G204">F204*(1+INDEX(BPCiObIC!$B$2:$AG$43,MATCH($A204,BPCiObIC!$A$2:$A$43,0),MATCH(G$4,BPCiObIC!$B$1:$AG$1,0)))</f>
        <v>0</v>
      </c>
      <c r="H204" s="35">
        <f t="array" ref="H204">G204*(1+INDEX(BPCiObIC!$B$2:$AG$43,MATCH($A204,BPCiObIC!$A$2:$A$43,0),MATCH(H$4,BPCiObIC!$B$1:$AG$1,0)))</f>
        <v>0</v>
      </c>
      <c r="I204" s="35">
        <f t="array" ref="I204">H204*(1+INDEX(BPCiObIC!$B$2:$AG$43,MATCH($A204,BPCiObIC!$A$2:$A$43,0),MATCH(I$4,BPCiObIC!$B$1:$AG$1,0)))</f>
        <v>0</v>
      </c>
      <c r="J204" s="35">
        <f t="array" ref="J204">I204*(1+INDEX(BPCiObIC!$B$2:$AG$43,MATCH($A204,BPCiObIC!$A$2:$A$43,0),MATCH(J$4,BPCiObIC!$B$1:$AG$1,0)))</f>
        <v>0</v>
      </c>
      <c r="K204" s="35">
        <f t="array" ref="K204">J204*(1+INDEX(BPCiObIC!$B$2:$AG$43,MATCH($A204,BPCiObIC!$A$2:$A$43,0),MATCH(K$4,BPCiObIC!$B$1:$AG$1,0)))</f>
        <v>0</v>
      </c>
      <c r="L204" s="35">
        <f t="array" ref="L204">K204*(1+INDEX(BPCiObIC!$B$2:$AG$43,MATCH($A204,BPCiObIC!$A$2:$A$43,0),MATCH(L$4,BPCiObIC!$B$1:$AG$1,0)))</f>
        <v>0</v>
      </c>
      <c r="M204" s="35">
        <f t="array" ref="M204">L204*(1+INDEX(BPCiObIC!$B$2:$AG$43,MATCH($A204,BPCiObIC!$A$2:$A$43,0),MATCH(M$4,BPCiObIC!$B$1:$AG$1,0)))</f>
        <v>0</v>
      </c>
      <c r="N204" s="35">
        <f t="array" ref="N204">M204*(1+INDEX(BPCiObIC!$B$2:$AG$43,MATCH($A204,BPCiObIC!$A$2:$A$43,0),MATCH(N$4,BPCiObIC!$B$1:$AG$1,0)))</f>
        <v>0</v>
      </c>
      <c r="O204" s="35">
        <f t="array" ref="O204">N204*(1+INDEX(BPCiObIC!$B$2:$AG$43,MATCH($A204,BPCiObIC!$A$2:$A$43,0),MATCH(O$4,BPCiObIC!$B$1:$AG$1,0)))</f>
        <v>0</v>
      </c>
      <c r="P204" s="35">
        <f t="array" ref="P204">O204*(1+INDEX(BPCiObIC!$B$2:$AG$43,MATCH($A204,BPCiObIC!$A$2:$A$43,0),MATCH(P$4,BPCiObIC!$B$1:$AG$1,0)))</f>
        <v>0</v>
      </c>
      <c r="Q204" s="35">
        <f t="array" ref="Q204">P204*(1+INDEX(BPCiObIC!$B$2:$AG$43,MATCH($A204,BPCiObIC!$A$2:$A$43,0),MATCH(Q$4,BPCiObIC!$B$1:$AG$1,0)))</f>
        <v>0</v>
      </c>
      <c r="R204" s="35">
        <f t="array" ref="R204">Q204*(1+INDEX(BPCiObIC!$B$2:$AG$43,MATCH($A204,BPCiObIC!$A$2:$A$43,0),MATCH(R$4,BPCiObIC!$B$1:$AG$1,0)))</f>
        <v>0</v>
      </c>
      <c r="S204" s="35">
        <f t="array" ref="S204">R204*(1+INDEX(BPCiObIC!$B$2:$AG$43,MATCH($A204,BPCiObIC!$A$2:$A$43,0),MATCH(S$4,BPCiObIC!$B$1:$AG$1,0)))</f>
        <v>0</v>
      </c>
      <c r="T204" s="35">
        <f t="array" ref="T204">S204*(1+INDEX(BPCiObIC!$B$2:$AG$43,MATCH($A204,BPCiObIC!$A$2:$A$43,0),MATCH(T$4,BPCiObIC!$B$1:$AG$1,0)))</f>
        <v>0</v>
      </c>
      <c r="U204" s="35">
        <f t="array" ref="U204">T204*(1+INDEX(BPCiObIC!$B$2:$AG$43,MATCH($A204,BPCiObIC!$A$2:$A$43,0),MATCH(U$4,BPCiObIC!$B$1:$AG$1,0)))</f>
        <v>0</v>
      </c>
      <c r="V204" s="35">
        <f t="array" ref="V204">U204*(1+INDEX(BPCiObIC!$B$2:$AG$43,MATCH($A204,BPCiObIC!$A$2:$A$43,0),MATCH(V$4,BPCiObIC!$B$1:$AG$1,0)))</f>
        <v>0</v>
      </c>
      <c r="W204" s="35">
        <f t="array" ref="W204">V204*(1+INDEX(BPCiObIC!$B$2:$AG$43,MATCH($A204,BPCiObIC!$A$2:$A$43,0),MATCH(W$4,BPCiObIC!$B$1:$AG$1,0)))</f>
        <v>0</v>
      </c>
      <c r="X204" s="35">
        <f t="array" ref="X204">W204*(1+INDEX(BPCiObIC!$B$2:$AG$43,MATCH($A204,BPCiObIC!$A$2:$A$43,0),MATCH(X$4,BPCiObIC!$B$1:$AG$1,0)))</f>
        <v>0</v>
      </c>
      <c r="Y204" s="35">
        <f t="array" ref="Y204">X204*(1+INDEX(BPCiObIC!$B$2:$AG$43,MATCH($A204,BPCiObIC!$A$2:$A$43,0),MATCH(Y$4,BPCiObIC!$B$1:$AG$1,0)))</f>
        <v>0</v>
      </c>
      <c r="Z204" s="35">
        <f t="array" ref="Z204">Y204*(1+INDEX(BPCiObIC!$B$2:$AG$43,MATCH($A204,BPCiObIC!$A$2:$A$43,0),MATCH(Z$4,BPCiObIC!$B$1:$AG$1,0)))</f>
        <v>0</v>
      </c>
      <c r="AA204" s="35">
        <f t="array" ref="AA204">Z204*(1+INDEX(BPCiObIC!$B$2:$AG$43,MATCH($A204,BPCiObIC!$A$2:$A$43,0),MATCH(AA$4,BPCiObIC!$B$1:$AG$1,0)))</f>
        <v>0</v>
      </c>
      <c r="AB204" s="35">
        <f t="array" ref="AB204">AA204*(1+INDEX(BPCiObIC!$B$2:$AG$43,MATCH($A204,BPCiObIC!$A$2:$A$43,0),MATCH(AB$4,BPCiObIC!$B$1:$AG$1,0)))</f>
        <v>0</v>
      </c>
      <c r="AC204" s="35">
        <f t="array" ref="AC204">AB204*(1+INDEX(BPCiObIC!$B$2:$AG$43,MATCH($A204,BPCiObIC!$A$2:$A$43,0),MATCH(AC$4,BPCiObIC!$B$1:$AG$1,0)))</f>
        <v>0</v>
      </c>
      <c r="AD204" s="35">
        <f t="array" ref="AD204">AC204*(1+INDEX(BPCiObIC!$B$2:$AG$43,MATCH($A204,BPCiObIC!$A$2:$A$43,0),MATCH(AD$4,BPCiObIC!$B$1:$AG$1,0)))</f>
        <v>0</v>
      </c>
      <c r="AE204" s="35">
        <f t="array" ref="AE204">AD204*(1+INDEX(BPCiObIC!$B$2:$AG$43,MATCH($A204,BPCiObIC!$A$2:$A$43,0),MATCH(AE$4,BPCiObIC!$B$1:$AG$1,0)))</f>
        <v>0</v>
      </c>
      <c r="AF204" s="35">
        <f t="array" ref="AF204">AE204*(1+INDEX(BPCiObIC!$B$2:$AG$43,MATCH($A204,BPCiObIC!$A$2:$A$43,0),MATCH(AF$4,BPCiObIC!$B$1:$AG$1,0)))</f>
        <v>0</v>
      </c>
      <c r="AG204" s="35">
        <f t="array" ref="AG204">AF204*(1+INDEX(BPCiObIC!$B$2:$AG$43,MATCH($A204,BPCiObIC!$A$2:$A$43,0),MATCH(AG$4,BPCiObIC!$B$1:$AG$1,0)))</f>
        <v>0</v>
      </c>
      <c r="AH204" s="35">
        <f t="array" ref="AH204">AG204*(1+INDEX(BPCiObIC!$B$2:$AG$43,MATCH($A204,BPCiObIC!$A$2:$A$43,0),MATCH(AH$4,BPCiObIC!$B$1:$AG$1,0)))</f>
        <v>0</v>
      </c>
    </row>
    <row r="205" spans="1:34" ht="15.75" customHeight="1" x14ac:dyDescent="0.35">
      <c r="D205" s="37"/>
    </row>
    <row r="206" spans="1:34" ht="15.75" customHeight="1" x14ac:dyDescent="0.35">
      <c r="C206" s="1"/>
      <c r="D206" s="37"/>
    </row>
    <row r="207" spans="1:34" ht="15.75" customHeight="1" x14ac:dyDescent="0.35">
      <c r="D207" s="37"/>
    </row>
    <row r="208" spans="1:34" ht="15.75" customHeight="1" x14ac:dyDescent="0.35">
      <c r="D208" s="37"/>
    </row>
    <row r="209" spans="4:4" ht="15.75" customHeight="1" x14ac:dyDescent="0.35">
      <c r="D209" s="37"/>
    </row>
    <row r="210" spans="4:4" ht="15.75" customHeight="1" x14ac:dyDescent="0.35">
      <c r="D210" s="37"/>
    </row>
    <row r="211" spans="4:4" ht="15.75" customHeight="1" x14ac:dyDescent="0.35">
      <c r="D211" s="37"/>
    </row>
    <row r="212" spans="4:4" ht="15.75" customHeight="1" x14ac:dyDescent="0.35">
      <c r="D212" s="37"/>
    </row>
    <row r="213" spans="4:4" ht="15.75" customHeight="1" x14ac:dyDescent="0.35">
      <c r="D213" s="37"/>
    </row>
    <row r="214" spans="4:4" ht="15.75" customHeight="1" x14ac:dyDescent="0.35">
      <c r="D214" s="37"/>
    </row>
    <row r="215" spans="4:4" ht="15.75" customHeight="1" x14ac:dyDescent="0.35">
      <c r="D215" s="37"/>
    </row>
    <row r="216" spans="4:4" ht="15.75" customHeight="1" x14ac:dyDescent="0.35">
      <c r="D216" s="37"/>
    </row>
    <row r="217" spans="4:4" ht="15.75" customHeight="1" x14ac:dyDescent="0.35">
      <c r="D217" s="37"/>
    </row>
    <row r="218" spans="4:4" ht="15.75" customHeight="1" x14ac:dyDescent="0.35">
      <c r="D218" s="37"/>
    </row>
    <row r="219" spans="4:4" ht="15.75" customHeight="1" x14ac:dyDescent="0.35">
      <c r="D219" s="37"/>
    </row>
    <row r="220" spans="4:4" ht="15.75" customHeight="1" x14ac:dyDescent="0.35">
      <c r="D220" s="37"/>
    </row>
    <row r="221" spans="4:4" ht="15.75" customHeight="1" x14ac:dyDescent="0.35">
      <c r="D221" s="37"/>
    </row>
    <row r="222" spans="4:4" ht="15.75" customHeight="1" x14ac:dyDescent="0.35">
      <c r="D222" s="37"/>
    </row>
    <row r="223" spans="4:4" ht="15.75" customHeight="1" x14ac:dyDescent="0.35">
      <c r="D223" s="37"/>
    </row>
    <row r="224" spans="4:4" ht="15.75" customHeight="1" x14ac:dyDescent="0.35">
      <c r="D224" s="37"/>
    </row>
    <row r="225" spans="4:4" ht="15.75" customHeight="1" x14ac:dyDescent="0.35">
      <c r="D225" s="37"/>
    </row>
    <row r="226" spans="4:4" ht="15.75" customHeight="1" x14ac:dyDescent="0.35">
      <c r="D226" s="37"/>
    </row>
    <row r="227" spans="4:4" ht="15.75" customHeight="1" x14ac:dyDescent="0.35">
      <c r="D227" s="37"/>
    </row>
    <row r="228" spans="4:4" ht="15.75" customHeight="1" x14ac:dyDescent="0.35">
      <c r="D228" s="37"/>
    </row>
    <row r="229" spans="4:4" ht="15.75" customHeight="1" x14ac:dyDescent="0.35">
      <c r="D229" s="37"/>
    </row>
    <row r="230" spans="4:4" ht="15.75" customHeight="1" x14ac:dyDescent="0.35">
      <c r="D230" s="37"/>
    </row>
    <row r="231" spans="4:4" ht="15.75" customHeight="1" x14ac:dyDescent="0.35">
      <c r="D231" s="37"/>
    </row>
    <row r="232" spans="4:4" ht="15.75" customHeight="1" x14ac:dyDescent="0.35">
      <c r="D232" s="37"/>
    </row>
    <row r="233" spans="4:4" ht="15.75" customHeight="1" x14ac:dyDescent="0.35">
      <c r="D233" s="37"/>
    </row>
    <row r="234" spans="4:4" ht="15.75" customHeight="1" x14ac:dyDescent="0.35">
      <c r="D234" s="37"/>
    </row>
    <row r="235" spans="4:4" ht="15.75" customHeight="1" x14ac:dyDescent="0.35">
      <c r="D235" s="37"/>
    </row>
    <row r="236" spans="4:4" ht="15.75" customHeight="1" x14ac:dyDescent="0.35">
      <c r="D236" s="37"/>
    </row>
    <row r="237" spans="4:4" ht="15.75" customHeight="1" x14ac:dyDescent="0.35">
      <c r="D237" s="37"/>
    </row>
    <row r="238" spans="4:4" ht="15.75" customHeight="1" x14ac:dyDescent="0.35">
      <c r="D238" s="37"/>
    </row>
    <row r="239" spans="4:4" ht="15.75" customHeight="1" x14ac:dyDescent="0.35">
      <c r="D239" s="37"/>
    </row>
    <row r="240" spans="4:4" ht="15.75" customHeight="1" x14ac:dyDescent="0.35">
      <c r="D240" s="37"/>
    </row>
    <row r="241" spans="4:4" ht="15.75" customHeight="1" x14ac:dyDescent="0.35">
      <c r="D241" s="37"/>
    </row>
    <row r="242" spans="4:4" ht="15.75" customHeight="1" x14ac:dyDescent="0.35">
      <c r="D242" s="37"/>
    </row>
    <row r="243" spans="4:4" ht="15.75" customHeight="1" x14ac:dyDescent="0.35">
      <c r="D243" s="37"/>
    </row>
    <row r="244" spans="4:4" ht="15.75" customHeight="1" x14ac:dyDescent="0.35">
      <c r="D244" s="37"/>
    </row>
    <row r="245" spans="4:4" ht="15.75" customHeight="1" x14ac:dyDescent="0.35">
      <c r="D245" s="37"/>
    </row>
    <row r="246" spans="4:4" ht="15.75" customHeight="1" x14ac:dyDescent="0.35">
      <c r="D246" s="37"/>
    </row>
    <row r="247" spans="4:4" ht="15.75" customHeight="1" x14ac:dyDescent="0.35">
      <c r="D247" s="37"/>
    </row>
    <row r="248" spans="4:4" ht="15.75" customHeight="1" x14ac:dyDescent="0.35">
      <c r="D248" s="37"/>
    </row>
    <row r="249" spans="4:4" ht="15.75" customHeight="1" x14ac:dyDescent="0.35">
      <c r="D249" s="37"/>
    </row>
    <row r="250" spans="4:4" ht="15.75" customHeight="1" x14ac:dyDescent="0.35">
      <c r="D250" s="37"/>
    </row>
    <row r="251" spans="4:4" ht="15.75" customHeight="1" x14ac:dyDescent="0.35">
      <c r="D251" s="37"/>
    </row>
    <row r="252" spans="4:4" ht="15.75" customHeight="1" x14ac:dyDescent="0.35">
      <c r="D252" s="37"/>
    </row>
    <row r="253" spans="4:4" ht="15.75" customHeight="1" x14ac:dyDescent="0.35">
      <c r="D253" s="37"/>
    </row>
    <row r="254" spans="4:4" ht="15.75" customHeight="1" x14ac:dyDescent="0.35">
      <c r="D254" s="37"/>
    </row>
    <row r="255" spans="4:4" ht="15.75" customHeight="1" x14ac:dyDescent="0.35">
      <c r="D255" s="37"/>
    </row>
    <row r="256" spans="4:4" ht="15.75" customHeight="1" x14ac:dyDescent="0.35">
      <c r="D256" s="37"/>
    </row>
    <row r="257" spans="4:4" ht="15.75" customHeight="1" x14ac:dyDescent="0.35">
      <c r="D257" s="37"/>
    </row>
    <row r="258" spans="4:4" ht="15.75" customHeight="1" x14ac:dyDescent="0.35">
      <c r="D258" s="37"/>
    </row>
    <row r="259" spans="4:4" ht="15.75" customHeight="1" x14ac:dyDescent="0.35">
      <c r="D259" s="37"/>
    </row>
    <row r="260" spans="4:4" ht="15.75" customHeight="1" x14ac:dyDescent="0.35">
      <c r="D260" s="37"/>
    </row>
    <row r="261" spans="4:4" ht="15.75" customHeight="1" x14ac:dyDescent="0.35">
      <c r="D261" s="37"/>
    </row>
    <row r="262" spans="4:4" ht="15.75" customHeight="1" x14ac:dyDescent="0.35">
      <c r="D262" s="37"/>
    </row>
    <row r="263" spans="4:4" ht="15.75" customHeight="1" x14ac:dyDescent="0.35">
      <c r="D263" s="37"/>
    </row>
    <row r="264" spans="4:4" ht="15.75" customHeight="1" x14ac:dyDescent="0.35">
      <c r="D264" s="37"/>
    </row>
    <row r="265" spans="4:4" ht="15.75" customHeight="1" x14ac:dyDescent="0.35">
      <c r="D265" s="37"/>
    </row>
    <row r="266" spans="4:4" ht="15.75" customHeight="1" x14ac:dyDescent="0.35">
      <c r="D266" s="37"/>
    </row>
    <row r="267" spans="4:4" ht="15.75" customHeight="1" x14ac:dyDescent="0.35">
      <c r="D267" s="37"/>
    </row>
    <row r="268" spans="4:4" ht="15.75" customHeight="1" x14ac:dyDescent="0.35">
      <c r="D268" s="37"/>
    </row>
    <row r="269" spans="4:4" ht="15.75" customHeight="1" x14ac:dyDescent="0.35">
      <c r="D269" s="37"/>
    </row>
    <row r="270" spans="4:4" ht="15.75" customHeight="1" x14ac:dyDescent="0.35">
      <c r="D270" s="37"/>
    </row>
    <row r="271" spans="4:4" ht="15.75" customHeight="1" x14ac:dyDescent="0.35">
      <c r="D271" s="37"/>
    </row>
    <row r="272" spans="4:4" ht="15.75" customHeight="1" x14ac:dyDescent="0.35">
      <c r="D272" s="37"/>
    </row>
    <row r="273" spans="4:4" ht="15.75" customHeight="1" x14ac:dyDescent="0.35">
      <c r="D273" s="37"/>
    </row>
    <row r="274" spans="4:4" ht="15.75" customHeight="1" x14ac:dyDescent="0.35">
      <c r="D274" s="37"/>
    </row>
    <row r="275" spans="4:4" ht="15.75" customHeight="1" x14ac:dyDescent="0.35">
      <c r="D275" s="37"/>
    </row>
    <row r="276" spans="4:4" ht="15.75" customHeight="1" x14ac:dyDescent="0.35">
      <c r="D276" s="37"/>
    </row>
    <row r="277" spans="4:4" ht="15.75" customHeight="1" x14ac:dyDescent="0.35">
      <c r="D277" s="37"/>
    </row>
    <row r="278" spans="4:4" ht="15.75" customHeight="1" x14ac:dyDescent="0.35">
      <c r="D278" s="37"/>
    </row>
    <row r="279" spans="4:4" ht="15.75" customHeight="1" x14ac:dyDescent="0.35">
      <c r="D279" s="37"/>
    </row>
    <row r="280" spans="4:4" ht="15.75" customHeight="1" x14ac:dyDescent="0.35">
      <c r="D280" s="37"/>
    </row>
    <row r="281" spans="4:4" ht="15.75" customHeight="1" x14ac:dyDescent="0.35">
      <c r="D281" s="37"/>
    </row>
    <row r="282" spans="4:4" ht="15.75" customHeight="1" x14ac:dyDescent="0.35">
      <c r="D282" s="37"/>
    </row>
    <row r="283" spans="4:4" ht="15.75" customHeight="1" x14ac:dyDescent="0.35">
      <c r="D283" s="37"/>
    </row>
    <row r="284" spans="4:4" ht="15.75" customHeight="1" x14ac:dyDescent="0.35">
      <c r="D284" s="37"/>
    </row>
    <row r="285" spans="4:4" ht="15.75" customHeight="1" x14ac:dyDescent="0.35">
      <c r="D285" s="37"/>
    </row>
    <row r="286" spans="4:4" ht="15.75" customHeight="1" x14ac:dyDescent="0.35">
      <c r="D286" s="37"/>
    </row>
    <row r="287" spans="4:4" ht="15.75" customHeight="1" x14ac:dyDescent="0.35">
      <c r="D287" s="37"/>
    </row>
    <row r="288" spans="4:4" ht="15.75" customHeight="1" x14ac:dyDescent="0.35">
      <c r="D288" s="37"/>
    </row>
    <row r="289" spans="4:4" ht="15.75" customHeight="1" x14ac:dyDescent="0.35">
      <c r="D289" s="37"/>
    </row>
    <row r="290" spans="4:4" ht="15.75" customHeight="1" x14ac:dyDescent="0.35">
      <c r="D290" s="37"/>
    </row>
    <row r="291" spans="4:4" ht="15.75" customHeight="1" x14ac:dyDescent="0.35">
      <c r="D291" s="37"/>
    </row>
    <row r="292" spans="4:4" ht="15.75" customHeight="1" x14ac:dyDescent="0.35">
      <c r="D292" s="37"/>
    </row>
    <row r="293" spans="4:4" ht="15.75" customHeight="1" x14ac:dyDescent="0.35">
      <c r="D293" s="37"/>
    </row>
    <row r="294" spans="4:4" ht="15.75" customHeight="1" x14ac:dyDescent="0.35">
      <c r="D294" s="37"/>
    </row>
    <row r="295" spans="4:4" ht="15.75" customHeight="1" x14ac:dyDescent="0.35">
      <c r="D295" s="37"/>
    </row>
    <row r="296" spans="4:4" ht="15.75" customHeight="1" x14ac:dyDescent="0.35">
      <c r="D296" s="37"/>
    </row>
    <row r="297" spans="4:4" ht="15.75" customHeight="1" x14ac:dyDescent="0.35">
      <c r="D297" s="37"/>
    </row>
    <row r="298" spans="4:4" ht="15.75" customHeight="1" x14ac:dyDescent="0.35">
      <c r="D298" s="37"/>
    </row>
    <row r="299" spans="4:4" ht="15.75" customHeight="1" x14ac:dyDescent="0.35">
      <c r="D299" s="37"/>
    </row>
    <row r="300" spans="4:4" ht="15.75" customHeight="1" x14ac:dyDescent="0.35">
      <c r="D300" s="37"/>
    </row>
    <row r="301" spans="4:4" ht="15.75" customHeight="1" x14ac:dyDescent="0.35">
      <c r="D301" s="37"/>
    </row>
    <row r="302" spans="4:4" ht="15.75" customHeight="1" x14ac:dyDescent="0.35">
      <c r="D302" s="37"/>
    </row>
    <row r="303" spans="4:4" ht="15.75" customHeight="1" x14ac:dyDescent="0.35">
      <c r="D303" s="37"/>
    </row>
    <row r="304" spans="4:4" ht="15.75" customHeight="1" x14ac:dyDescent="0.35">
      <c r="D304" s="37"/>
    </row>
    <row r="305" spans="4:4" ht="15.75" customHeight="1" x14ac:dyDescent="0.35">
      <c r="D305" s="37"/>
    </row>
    <row r="306" spans="4:4" ht="15.75" customHeight="1" x14ac:dyDescent="0.35">
      <c r="D306" s="37"/>
    </row>
    <row r="307" spans="4:4" ht="15.75" customHeight="1" x14ac:dyDescent="0.35">
      <c r="D307" s="37"/>
    </row>
    <row r="308" spans="4:4" ht="15.75" customHeight="1" x14ac:dyDescent="0.35">
      <c r="D308" s="37"/>
    </row>
    <row r="309" spans="4:4" ht="15.75" customHeight="1" x14ac:dyDescent="0.35">
      <c r="D309" s="37"/>
    </row>
    <row r="310" spans="4:4" ht="15.75" customHeight="1" x14ac:dyDescent="0.35">
      <c r="D310" s="37"/>
    </row>
    <row r="311" spans="4:4" ht="15.75" customHeight="1" x14ac:dyDescent="0.35">
      <c r="D311" s="37"/>
    </row>
    <row r="312" spans="4:4" ht="15.75" customHeight="1" x14ac:dyDescent="0.35">
      <c r="D312" s="37"/>
    </row>
    <row r="313" spans="4:4" ht="15.75" customHeight="1" x14ac:dyDescent="0.35">
      <c r="D313" s="37"/>
    </row>
    <row r="314" spans="4:4" ht="15.75" customHeight="1" x14ac:dyDescent="0.35">
      <c r="D314" s="37"/>
    </row>
    <row r="315" spans="4:4" ht="15.75" customHeight="1" x14ac:dyDescent="0.35">
      <c r="D315" s="37"/>
    </row>
    <row r="316" spans="4:4" ht="15.75" customHeight="1" x14ac:dyDescent="0.35">
      <c r="D316" s="37"/>
    </row>
    <row r="317" spans="4:4" ht="15.75" customHeight="1" x14ac:dyDescent="0.35">
      <c r="D317" s="37"/>
    </row>
    <row r="318" spans="4:4" ht="15.75" customHeight="1" x14ac:dyDescent="0.35">
      <c r="D318" s="37"/>
    </row>
    <row r="319" spans="4:4" ht="15.75" customHeight="1" x14ac:dyDescent="0.35">
      <c r="D319" s="37"/>
    </row>
    <row r="320" spans="4:4" ht="15.75" customHeight="1" x14ac:dyDescent="0.35">
      <c r="D320" s="37"/>
    </row>
    <row r="321" spans="4:4" ht="15.75" customHeight="1" x14ac:dyDescent="0.35">
      <c r="D321" s="37"/>
    </row>
    <row r="322" spans="4:4" ht="15.75" customHeight="1" x14ac:dyDescent="0.35">
      <c r="D322" s="37"/>
    </row>
    <row r="323" spans="4:4" ht="15.75" customHeight="1" x14ac:dyDescent="0.35">
      <c r="D323" s="37"/>
    </row>
    <row r="324" spans="4:4" ht="15.75" customHeight="1" x14ac:dyDescent="0.35">
      <c r="D324" s="37"/>
    </row>
    <row r="325" spans="4:4" ht="15.75" customHeight="1" x14ac:dyDescent="0.35">
      <c r="D325" s="37"/>
    </row>
    <row r="326" spans="4:4" ht="15.75" customHeight="1" x14ac:dyDescent="0.35">
      <c r="D326" s="37"/>
    </row>
    <row r="327" spans="4:4" ht="15.75" customHeight="1" x14ac:dyDescent="0.35">
      <c r="D327" s="37"/>
    </row>
    <row r="328" spans="4:4" ht="15.75" customHeight="1" x14ac:dyDescent="0.35">
      <c r="D328" s="37"/>
    </row>
    <row r="329" spans="4:4" ht="15.75" customHeight="1" x14ac:dyDescent="0.35">
      <c r="D329" s="37"/>
    </row>
    <row r="330" spans="4:4" ht="15.75" customHeight="1" x14ac:dyDescent="0.35">
      <c r="D330" s="37"/>
    </row>
    <row r="331" spans="4:4" ht="15.75" customHeight="1" x14ac:dyDescent="0.35">
      <c r="D331" s="37"/>
    </row>
    <row r="332" spans="4:4" ht="15.75" customHeight="1" x14ac:dyDescent="0.35">
      <c r="D332" s="37"/>
    </row>
    <row r="333" spans="4:4" ht="15.75" customHeight="1" x14ac:dyDescent="0.35">
      <c r="D333" s="37"/>
    </row>
    <row r="334" spans="4:4" ht="15.75" customHeight="1" x14ac:dyDescent="0.35">
      <c r="D334" s="37"/>
    </row>
    <row r="335" spans="4:4" ht="15.75" customHeight="1" x14ac:dyDescent="0.35">
      <c r="D335" s="37"/>
    </row>
    <row r="336" spans="4:4" ht="15.75" customHeight="1" x14ac:dyDescent="0.35">
      <c r="D336" s="37"/>
    </row>
    <row r="337" spans="4:4" ht="15.75" customHeight="1" x14ac:dyDescent="0.35">
      <c r="D337" s="37"/>
    </row>
    <row r="338" spans="4:4" ht="15.75" customHeight="1" x14ac:dyDescent="0.35">
      <c r="D338" s="37"/>
    </row>
    <row r="339" spans="4:4" ht="15.75" customHeight="1" x14ac:dyDescent="0.35">
      <c r="D339" s="37"/>
    </row>
    <row r="340" spans="4:4" ht="15.75" customHeight="1" x14ac:dyDescent="0.35">
      <c r="D340" s="37"/>
    </row>
    <row r="341" spans="4:4" ht="15.75" customHeight="1" x14ac:dyDescent="0.35">
      <c r="D341" s="37"/>
    </row>
    <row r="342" spans="4:4" ht="15.75" customHeight="1" x14ac:dyDescent="0.35">
      <c r="D342" s="37"/>
    </row>
    <row r="343" spans="4:4" ht="15.75" customHeight="1" x14ac:dyDescent="0.35">
      <c r="D343" s="37"/>
    </row>
    <row r="344" spans="4:4" ht="15.75" customHeight="1" x14ac:dyDescent="0.35">
      <c r="D344" s="37"/>
    </row>
    <row r="345" spans="4:4" ht="15.75" customHeight="1" x14ac:dyDescent="0.35">
      <c r="D345" s="37"/>
    </row>
    <row r="346" spans="4:4" ht="15.75" customHeight="1" x14ac:dyDescent="0.35">
      <c r="D346" s="37"/>
    </row>
    <row r="347" spans="4:4" ht="15.75" customHeight="1" x14ac:dyDescent="0.35">
      <c r="D347" s="37"/>
    </row>
    <row r="348" spans="4:4" ht="15.75" customHeight="1" x14ac:dyDescent="0.35">
      <c r="D348" s="37"/>
    </row>
    <row r="349" spans="4:4" ht="15.75" customHeight="1" x14ac:dyDescent="0.35">
      <c r="D349" s="37"/>
    </row>
    <row r="350" spans="4:4" ht="15.75" customHeight="1" x14ac:dyDescent="0.35">
      <c r="D350" s="37"/>
    </row>
    <row r="351" spans="4:4" ht="15.75" customHeight="1" x14ac:dyDescent="0.35">
      <c r="D351" s="37"/>
    </row>
    <row r="352" spans="4:4" ht="15.75" customHeight="1" x14ac:dyDescent="0.35">
      <c r="D352" s="37"/>
    </row>
    <row r="353" spans="4:4" ht="15.75" customHeight="1" x14ac:dyDescent="0.35">
      <c r="D353" s="37"/>
    </row>
    <row r="354" spans="4:4" ht="15.75" customHeight="1" x14ac:dyDescent="0.35">
      <c r="D354" s="37"/>
    </row>
    <row r="355" spans="4:4" ht="15.75" customHeight="1" x14ac:dyDescent="0.35">
      <c r="D355" s="37"/>
    </row>
    <row r="356" spans="4:4" ht="15.75" customHeight="1" x14ac:dyDescent="0.35">
      <c r="D356" s="37"/>
    </row>
    <row r="357" spans="4:4" ht="15.75" customHeight="1" x14ac:dyDescent="0.35">
      <c r="D357" s="37"/>
    </row>
    <row r="358" spans="4:4" ht="15.75" customHeight="1" x14ac:dyDescent="0.35">
      <c r="D358" s="37"/>
    </row>
    <row r="359" spans="4:4" ht="15.75" customHeight="1" x14ac:dyDescent="0.35">
      <c r="D359" s="37"/>
    </row>
    <row r="360" spans="4:4" ht="15.75" customHeight="1" x14ac:dyDescent="0.35">
      <c r="D360" s="37"/>
    </row>
    <row r="361" spans="4:4" ht="15.75" customHeight="1" x14ac:dyDescent="0.35">
      <c r="D361" s="37"/>
    </row>
    <row r="362" spans="4:4" ht="15.75" customHeight="1" x14ac:dyDescent="0.35">
      <c r="D362" s="37"/>
    </row>
    <row r="363" spans="4:4" ht="15.75" customHeight="1" x14ac:dyDescent="0.35">
      <c r="D363" s="37"/>
    </row>
    <row r="364" spans="4:4" ht="15.75" customHeight="1" x14ac:dyDescent="0.35">
      <c r="D364" s="37"/>
    </row>
    <row r="365" spans="4:4" ht="15.75" customHeight="1" x14ac:dyDescent="0.35">
      <c r="D365" s="37"/>
    </row>
    <row r="366" spans="4:4" ht="15.75" customHeight="1" x14ac:dyDescent="0.35">
      <c r="D366" s="37"/>
    </row>
    <row r="367" spans="4:4" ht="15.75" customHeight="1" x14ac:dyDescent="0.35">
      <c r="D367" s="37"/>
    </row>
    <row r="368" spans="4:4" ht="15.75" customHeight="1" x14ac:dyDescent="0.35">
      <c r="D368" s="37"/>
    </row>
    <row r="369" spans="4:4" ht="15.75" customHeight="1" x14ac:dyDescent="0.35">
      <c r="D369" s="37"/>
    </row>
    <row r="370" spans="4:4" ht="15.75" customHeight="1" x14ac:dyDescent="0.35">
      <c r="D370" s="37"/>
    </row>
    <row r="371" spans="4:4" ht="15.75" customHeight="1" x14ac:dyDescent="0.35">
      <c r="D371" s="37"/>
    </row>
    <row r="372" spans="4:4" ht="15.75" customHeight="1" x14ac:dyDescent="0.35">
      <c r="D372" s="37"/>
    </row>
    <row r="373" spans="4:4" ht="15.75" customHeight="1" x14ac:dyDescent="0.35">
      <c r="D373" s="37"/>
    </row>
    <row r="374" spans="4:4" ht="15.75" customHeight="1" x14ac:dyDescent="0.35">
      <c r="D374" s="37"/>
    </row>
    <row r="375" spans="4:4" ht="15.75" customHeight="1" x14ac:dyDescent="0.35">
      <c r="D375" s="37"/>
    </row>
    <row r="376" spans="4:4" ht="15.75" customHeight="1" x14ac:dyDescent="0.35">
      <c r="D376" s="37"/>
    </row>
    <row r="377" spans="4:4" ht="15.75" customHeight="1" x14ac:dyDescent="0.35">
      <c r="D377" s="37"/>
    </row>
    <row r="378" spans="4:4" ht="15.75" customHeight="1" x14ac:dyDescent="0.35">
      <c r="D378" s="37"/>
    </row>
    <row r="379" spans="4:4" ht="15.75" customHeight="1" x14ac:dyDescent="0.35">
      <c r="D379" s="37"/>
    </row>
    <row r="380" spans="4:4" ht="15.75" customHeight="1" x14ac:dyDescent="0.35">
      <c r="D380" s="37"/>
    </row>
    <row r="381" spans="4:4" ht="15.75" customHeight="1" x14ac:dyDescent="0.35">
      <c r="D381" s="37"/>
    </row>
    <row r="382" spans="4:4" ht="15.75" customHeight="1" x14ac:dyDescent="0.35">
      <c r="D382" s="37"/>
    </row>
    <row r="383" spans="4:4" ht="15.75" customHeight="1" x14ac:dyDescent="0.35">
      <c r="D383" s="37"/>
    </row>
    <row r="384" spans="4:4" ht="15.75" customHeight="1" x14ac:dyDescent="0.35">
      <c r="D384" s="37"/>
    </row>
    <row r="385" spans="4:4" ht="15.75" customHeight="1" x14ac:dyDescent="0.35">
      <c r="D385" s="37"/>
    </row>
    <row r="386" spans="4:4" ht="15.75" customHeight="1" x14ac:dyDescent="0.35">
      <c r="D386" s="37"/>
    </row>
    <row r="387" spans="4:4" ht="15.75" customHeight="1" x14ac:dyDescent="0.35">
      <c r="D387" s="37"/>
    </row>
    <row r="388" spans="4:4" ht="15.75" customHeight="1" x14ac:dyDescent="0.35">
      <c r="D388" s="37"/>
    </row>
    <row r="389" spans="4:4" ht="15.75" customHeight="1" x14ac:dyDescent="0.35">
      <c r="D389" s="37"/>
    </row>
    <row r="390" spans="4:4" ht="15.75" customHeight="1" x14ac:dyDescent="0.35">
      <c r="D390" s="37"/>
    </row>
    <row r="391" spans="4:4" ht="15.75" customHeight="1" x14ac:dyDescent="0.35">
      <c r="D391" s="37"/>
    </row>
    <row r="392" spans="4:4" ht="15.75" customHeight="1" x14ac:dyDescent="0.35">
      <c r="D392" s="37"/>
    </row>
    <row r="393" spans="4:4" ht="15.75" customHeight="1" x14ac:dyDescent="0.35">
      <c r="D393" s="37"/>
    </row>
    <row r="394" spans="4:4" ht="15.75" customHeight="1" x14ac:dyDescent="0.35">
      <c r="D394" s="37"/>
    </row>
    <row r="395" spans="4:4" ht="15.75" customHeight="1" x14ac:dyDescent="0.35">
      <c r="D395" s="37"/>
    </row>
    <row r="396" spans="4:4" ht="15.75" customHeight="1" x14ac:dyDescent="0.35">
      <c r="D396" s="37"/>
    </row>
    <row r="397" spans="4:4" ht="15.75" customHeight="1" x14ac:dyDescent="0.35">
      <c r="D397" s="37"/>
    </row>
    <row r="398" spans="4:4" ht="15.75" customHeight="1" x14ac:dyDescent="0.35">
      <c r="D398" s="37"/>
    </row>
    <row r="399" spans="4:4" ht="15.75" customHeight="1" x14ac:dyDescent="0.35">
      <c r="D399" s="37"/>
    </row>
    <row r="400" spans="4:4" ht="15.75" customHeight="1" x14ac:dyDescent="0.35">
      <c r="D400" s="37"/>
    </row>
    <row r="401" spans="4:4" ht="15.75" customHeight="1" x14ac:dyDescent="0.35">
      <c r="D401" s="37"/>
    </row>
    <row r="402" spans="4:4" ht="15.75" customHeight="1" x14ac:dyDescent="0.35">
      <c r="D402" s="37"/>
    </row>
    <row r="403" spans="4:4" ht="15.75" customHeight="1" x14ac:dyDescent="0.35">
      <c r="D403" s="37"/>
    </row>
    <row r="404" spans="4:4" ht="15.75" customHeight="1" x14ac:dyDescent="0.35">
      <c r="D404" s="37"/>
    </row>
    <row r="405" spans="4:4" ht="15.75" customHeight="1" x14ac:dyDescent="0.35">
      <c r="D405" s="37"/>
    </row>
    <row r="406" spans="4:4" ht="15.75" customHeight="1" x14ac:dyDescent="0.35">
      <c r="D406" s="37"/>
    </row>
    <row r="407" spans="4:4" ht="15.75" customHeight="1" x14ac:dyDescent="0.35">
      <c r="D407" s="37"/>
    </row>
    <row r="408" spans="4:4" ht="15.75" customHeight="1" x14ac:dyDescent="0.35">
      <c r="D408" s="37"/>
    </row>
    <row r="409" spans="4:4" ht="15.75" customHeight="1" x14ac:dyDescent="0.35">
      <c r="D409" s="37"/>
    </row>
    <row r="410" spans="4:4" ht="15.75" customHeight="1" x14ac:dyDescent="0.35">
      <c r="D410" s="37"/>
    </row>
    <row r="411" spans="4:4" ht="15.75" customHeight="1" x14ac:dyDescent="0.35">
      <c r="D411" s="37"/>
    </row>
    <row r="412" spans="4:4" ht="15.75" customHeight="1" x14ac:dyDescent="0.35">
      <c r="D412" s="37"/>
    </row>
    <row r="413" spans="4:4" ht="15.75" customHeight="1" x14ac:dyDescent="0.35">
      <c r="D413" s="37"/>
    </row>
    <row r="414" spans="4:4" ht="15.75" customHeight="1" x14ac:dyDescent="0.35">
      <c r="D414" s="37"/>
    </row>
    <row r="415" spans="4:4" ht="15.75" customHeight="1" x14ac:dyDescent="0.35">
      <c r="D415" s="37"/>
    </row>
    <row r="416" spans="4:4" ht="15.75" customHeight="1" x14ac:dyDescent="0.35">
      <c r="D416" s="37"/>
    </row>
    <row r="417" spans="4:4" ht="15.75" customHeight="1" x14ac:dyDescent="0.35">
      <c r="D417" s="37"/>
    </row>
    <row r="418" spans="4:4" ht="15.75" customHeight="1" x14ac:dyDescent="0.35">
      <c r="D418" s="37"/>
    </row>
    <row r="419" spans="4:4" ht="15.75" customHeight="1" x14ac:dyDescent="0.35">
      <c r="D419" s="37"/>
    </row>
    <row r="420" spans="4:4" ht="15.75" customHeight="1" x14ac:dyDescent="0.35">
      <c r="D420" s="37"/>
    </row>
    <row r="421" spans="4:4" ht="15.75" customHeight="1" x14ac:dyDescent="0.35">
      <c r="D421" s="37"/>
    </row>
    <row r="422" spans="4:4" ht="15.75" customHeight="1" x14ac:dyDescent="0.35">
      <c r="D422" s="37"/>
    </row>
    <row r="423" spans="4:4" ht="15.75" customHeight="1" x14ac:dyDescent="0.35">
      <c r="D423" s="37"/>
    </row>
    <row r="424" spans="4:4" ht="15.75" customHeight="1" x14ac:dyDescent="0.35">
      <c r="D424" s="37"/>
    </row>
    <row r="425" spans="4:4" ht="15.75" customHeight="1" x14ac:dyDescent="0.35">
      <c r="D425" s="37"/>
    </row>
    <row r="426" spans="4:4" ht="15.75" customHeight="1" x14ac:dyDescent="0.35">
      <c r="D426" s="37"/>
    </row>
    <row r="427" spans="4:4" ht="15.75" customHeight="1" x14ac:dyDescent="0.35">
      <c r="D427" s="37"/>
    </row>
    <row r="428" spans="4:4" ht="15.75" customHeight="1" x14ac:dyDescent="0.35">
      <c r="D428" s="37"/>
    </row>
    <row r="429" spans="4:4" ht="15.75" customHeight="1" x14ac:dyDescent="0.35">
      <c r="D429" s="37"/>
    </row>
    <row r="430" spans="4:4" ht="15.75" customHeight="1" x14ac:dyDescent="0.35">
      <c r="D430" s="37"/>
    </row>
    <row r="431" spans="4:4" ht="15.75" customHeight="1" x14ac:dyDescent="0.35">
      <c r="D431" s="37"/>
    </row>
    <row r="432" spans="4:4" ht="15.75" customHeight="1" x14ac:dyDescent="0.35">
      <c r="D432" s="37"/>
    </row>
    <row r="433" spans="4:4" ht="15.75" customHeight="1" x14ac:dyDescent="0.35">
      <c r="D433" s="37"/>
    </row>
    <row r="434" spans="4:4" ht="15.75" customHeight="1" x14ac:dyDescent="0.35">
      <c r="D434" s="37"/>
    </row>
    <row r="435" spans="4:4" ht="15.75" customHeight="1" x14ac:dyDescent="0.35">
      <c r="D435" s="37"/>
    </row>
    <row r="436" spans="4:4" ht="15.75" customHeight="1" x14ac:dyDescent="0.35">
      <c r="D436" s="37"/>
    </row>
    <row r="437" spans="4:4" ht="15.75" customHeight="1" x14ac:dyDescent="0.35">
      <c r="D437" s="37"/>
    </row>
    <row r="438" spans="4:4" ht="15.75" customHeight="1" x14ac:dyDescent="0.35">
      <c r="D438" s="37"/>
    </row>
    <row r="439" spans="4:4" ht="15.75" customHeight="1" x14ac:dyDescent="0.35">
      <c r="D439" s="37"/>
    </row>
    <row r="440" spans="4:4" ht="15.75" customHeight="1" x14ac:dyDescent="0.35">
      <c r="D440" s="37"/>
    </row>
    <row r="441" spans="4:4" ht="15.75" customHeight="1" x14ac:dyDescent="0.35">
      <c r="D441" s="37"/>
    </row>
    <row r="442" spans="4:4" ht="15.75" customHeight="1" x14ac:dyDescent="0.35">
      <c r="D442" s="37"/>
    </row>
    <row r="443" spans="4:4" ht="15.75" customHeight="1" x14ac:dyDescent="0.35">
      <c r="D443" s="37"/>
    </row>
    <row r="444" spans="4:4" ht="15.75" customHeight="1" x14ac:dyDescent="0.35">
      <c r="D444" s="37"/>
    </row>
    <row r="445" spans="4:4" ht="15.75" customHeight="1" x14ac:dyDescent="0.35">
      <c r="D445" s="37"/>
    </row>
    <row r="446" spans="4:4" ht="15.75" customHeight="1" x14ac:dyDescent="0.35">
      <c r="D446" s="37"/>
    </row>
    <row r="447" spans="4:4" ht="15.75" customHeight="1" x14ac:dyDescent="0.35">
      <c r="D447" s="37"/>
    </row>
    <row r="448" spans="4:4" ht="15.75" customHeight="1" x14ac:dyDescent="0.35">
      <c r="D448" s="37"/>
    </row>
    <row r="449" spans="4:4" ht="15.75" customHeight="1" x14ac:dyDescent="0.35">
      <c r="D449" s="37"/>
    </row>
    <row r="450" spans="4:4" ht="15.75" customHeight="1" x14ac:dyDescent="0.35">
      <c r="D450" s="37"/>
    </row>
    <row r="451" spans="4:4" ht="15.75" customHeight="1" x14ac:dyDescent="0.35">
      <c r="D451" s="37"/>
    </row>
    <row r="452" spans="4:4" ht="15.75" customHeight="1" x14ac:dyDescent="0.35">
      <c r="D452" s="37"/>
    </row>
    <row r="453" spans="4:4" ht="15.75" customHeight="1" x14ac:dyDescent="0.35">
      <c r="D453" s="37"/>
    </row>
    <row r="454" spans="4:4" ht="15.75" customHeight="1" x14ac:dyDescent="0.35">
      <c r="D454" s="37"/>
    </row>
    <row r="455" spans="4:4" ht="15.75" customHeight="1" x14ac:dyDescent="0.35">
      <c r="D455" s="37"/>
    </row>
    <row r="456" spans="4:4" ht="15.75" customHeight="1" x14ac:dyDescent="0.35">
      <c r="D456" s="37"/>
    </row>
    <row r="457" spans="4:4" ht="15.75" customHeight="1" x14ac:dyDescent="0.35">
      <c r="D457" s="37"/>
    </row>
    <row r="458" spans="4:4" ht="15.75" customHeight="1" x14ac:dyDescent="0.35">
      <c r="D458" s="37"/>
    </row>
    <row r="459" spans="4:4" ht="15.75" customHeight="1" x14ac:dyDescent="0.35">
      <c r="D459" s="37"/>
    </row>
    <row r="460" spans="4:4" ht="15.75" customHeight="1" x14ac:dyDescent="0.35">
      <c r="D460" s="37"/>
    </row>
    <row r="461" spans="4:4" ht="15.75" customHeight="1" x14ac:dyDescent="0.35">
      <c r="D461" s="37"/>
    </row>
    <row r="462" spans="4:4" ht="15.75" customHeight="1" x14ac:dyDescent="0.35">
      <c r="D462" s="37"/>
    </row>
    <row r="463" spans="4:4" ht="15.75" customHeight="1" x14ac:dyDescent="0.35">
      <c r="D463" s="37"/>
    </row>
    <row r="464" spans="4:4" ht="15.75" customHeight="1" x14ac:dyDescent="0.35">
      <c r="D464" s="37"/>
    </row>
    <row r="465" spans="4:4" ht="15.75" customHeight="1" x14ac:dyDescent="0.35">
      <c r="D465" s="37"/>
    </row>
    <row r="466" spans="4:4" ht="15.75" customHeight="1" x14ac:dyDescent="0.35">
      <c r="D466" s="37"/>
    </row>
    <row r="467" spans="4:4" ht="15.75" customHeight="1" x14ac:dyDescent="0.35">
      <c r="D467" s="37"/>
    </row>
    <row r="468" spans="4:4" ht="15.75" customHeight="1" x14ac:dyDescent="0.35">
      <c r="D468" s="37"/>
    </row>
    <row r="469" spans="4:4" ht="15.75" customHeight="1" x14ac:dyDescent="0.35">
      <c r="D469" s="37"/>
    </row>
    <row r="470" spans="4:4" ht="15.75" customHeight="1" x14ac:dyDescent="0.35">
      <c r="D470" s="37"/>
    </row>
    <row r="471" spans="4:4" ht="15.75" customHeight="1" x14ac:dyDescent="0.35">
      <c r="D471" s="37"/>
    </row>
    <row r="472" spans="4:4" ht="15.75" customHeight="1" x14ac:dyDescent="0.35">
      <c r="D472" s="37"/>
    </row>
    <row r="473" spans="4:4" ht="15.75" customHeight="1" x14ac:dyDescent="0.35">
      <c r="D473" s="37"/>
    </row>
    <row r="474" spans="4:4" ht="15.75" customHeight="1" x14ac:dyDescent="0.35">
      <c r="D474" s="37"/>
    </row>
    <row r="475" spans="4:4" ht="15.75" customHeight="1" x14ac:dyDescent="0.35">
      <c r="D475" s="37"/>
    </row>
    <row r="476" spans="4:4" ht="15.75" customHeight="1" x14ac:dyDescent="0.35">
      <c r="D476" s="37"/>
    </row>
    <row r="477" spans="4:4" ht="15.75" customHeight="1" x14ac:dyDescent="0.35">
      <c r="D477" s="37"/>
    </row>
    <row r="478" spans="4:4" ht="15.75" customHeight="1" x14ac:dyDescent="0.35">
      <c r="D478" s="37"/>
    </row>
    <row r="479" spans="4:4" ht="15.75" customHeight="1" x14ac:dyDescent="0.35">
      <c r="D479" s="37"/>
    </row>
    <row r="480" spans="4:4" ht="15.75" customHeight="1" x14ac:dyDescent="0.35">
      <c r="D480" s="37"/>
    </row>
    <row r="481" spans="4:4" ht="15.75" customHeight="1" x14ac:dyDescent="0.35">
      <c r="D481" s="37"/>
    </row>
    <row r="482" spans="4:4" ht="15.75" customHeight="1" x14ac:dyDescent="0.35">
      <c r="D482" s="37"/>
    </row>
    <row r="483" spans="4:4" ht="15.75" customHeight="1" x14ac:dyDescent="0.35">
      <c r="D483" s="37"/>
    </row>
    <row r="484" spans="4:4" ht="15.75" customHeight="1" x14ac:dyDescent="0.35">
      <c r="D484" s="37"/>
    </row>
    <row r="485" spans="4:4" ht="15.75" customHeight="1" x14ac:dyDescent="0.35">
      <c r="D485" s="37"/>
    </row>
    <row r="486" spans="4:4" ht="15.75" customHeight="1" x14ac:dyDescent="0.35">
      <c r="D486" s="37"/>
    </row>
    <row r="487" spans="4:4" ht="15.75" customHeight="1" x14ac:dyDescent="0.35">
      <c r="D487" s="37"/>
    </row>
    <row r="488" spans="4:4" ht="15.75" customHeight="1" x14ac:dyDescent="0.35">
      <c r="D488" s="37"/>
    </row>
    <row r="489" spans="4:4" ht="15.75" customHeight="1" x14ac:dyDescent="0.35">
      <c r="D489" s="37"/>
    </row>
    <row r="490" spans="4:4" ht="15.75" customHeight="1" x14ac:dyDescent="0.35">
      <c r="D490" s="37"/>
    </row>
    <row r="491" spans="4:4" ht="15.75" customHeight="1" x14ac:dyDescent="0.35">
      <c r="D491" s="37"/>
    </row>
    <row r="492" spans="4:4" ht="15.75" customHeight="1" x14ac:dyDescent="0.35">
      <c r="D492" s="37"/>
    </row>
    <row r="493" spans="4:4" ht="15.75" customHeight="1" x14ac:dyDescent="0.35">
      <c r="D493" s="37"/>
    </row>
    <row r="494" spans="4:4" ht="15.75" customHeight="1" x14ac:dyDescent="0.35">
      <c r="D494" s="37"/>
    </row>
    <row r="495" spans="4:4" ht="15.75" customHeight="1" x14ac:dyDescent="0.35">
      <c r="D495" s="37"/>
    </row>
    <row r="496" spans="4:4" ht="15.75" customHeight="1" x14ac:dyDescent="0.35">
      <c r="D496" s="37"/>
    </row>
    <row r="497" spans="4:4" ht="15.75" customHeight="1" x14ac:dyDescent="0.35">
      <c r="D497" s="37"/>
    </row>
    <row r="498" spans="4:4" ht="15.75" customHeight="1" x14ac:dyDescent="0.35">
      <c r="D498" s="37"/>
    </row>
    <row r="499" spans="4:4" ht="15.75" customHeight="1" x14ac:dyDescent="0.35">
      <c r="D499" s="37"/>
    </row>
    <row r="500" spans="4:4" ht="15.75" customHeight="1" x14ac:dyDescent="0.35">
      <c r="D500" s="37"/>
    </row>
    <row r="501" spans="4:4" ht="15.75" customHeight="1" x14ac:dyDescent="0.35">
      <c r="D501" s="37"/>
    </row>
    <row r="502" spans="4:4" ht="15.75" customHeight="1" x14ac:dyDescent="0.35">
      <c r="D502" s="37"/>
    </row>
    <row r="503" spans="4:4" ht="15.75" customHeight="1" x14ac:dyDescent="0.35">
      <c r="D503" s="37"/>
    </row>
    <row r="504" spans="4:4" ht="15.75" customHeight="1" x14ac:dyDescent="0.35">
      <c r="D504" s="37"/>
    </row>
    <row r="505" spans="4:4" ht="15.75" customHeight="1" x14ac:dyDescent="0.35">
      <c r="D505" s="37"/>
    </row>
    <row r="506" spans="4:4" ht="15.75" customHeight="1" x14ac:dyDescent="0.35">
      <c r="D506" s="37"/>
    </row>
    <row r="507" spans="4:4" ht="15.75" customHeight="1" x14ac:dyDescent="0.35">
      <c r="D507" s="37"/>
    </row>
    <row r="508" spans="4:4" ht="15.75" customHeight="1" x14ac:dyDescent="0.35">
      <c r="D508" s="37"/>
    </row>
    <row r="509" spans="4:4" ht="15.75" customHeight="1" x14ac:dyDescent="0.35">
      <c r="D509" s="37"/>
    </row>
    <row r="510" spans="4:4" ht="15.75" customHeight="1" x14ac:dyDescent="0.35">
      <c r="D510" s="37"/>
    </row>
    <row r="511" spans="4:4" ht="15.75" customHeight="1" x14ac:dyDescent="0.35">
      <c r="D511" s="37"/>
    </row>
    <row r="512" spans="4:4" ht="15.75" customHeight="1" x14ac:dyDescent="0.35">
      <c r="D512" s="37"/>
    </row>
    <row r="513" spans="4:4" ht="15.75" customHeight="1" x14ac:dyDescent="0.35">
      <c r="D513" s="37"/>
    </row>
    <row r="514" spans="4:4" ht="15.75" customHeight="1" x14ac:dyDescent="0.35">
      <c r="D514" s="37"/>
    </row>
    <row r="515" spans="4:4" ht="15.75" customHeight="1" x14ac:dyDescent="0.35">
      <c r="D515" s="37"/>
    </row>
    <row r="516" spans="4:4" ht="15.75" customHeight="1" x14ac:dyDescent="0.35">
      <c r="D516" s="37"/>
    </row>
    <row r="517" spans="4:4" ht="15.75" customHeight="1" x14ac:dyDescent="0.35">
      <c r="D517" s="37"/>
    </row>
    <row r="518" spans="4:4" ht="15.75" customHeight="1" x14ac:dyDescent="0.35">
      <c r="D518" s="37"/>
    </row>
    <row r="519" spans="4:4" ht="15.75" customHeight="1" x14ac:dyDescent="0.35">
      <c r="D519" s="37"/>
    </row>
    <row r="520" spans="4:4" ht="15.75" customHeight="1" x14ac:dyDescent="0.35">
      <c r="D520" s="37"/>
    </row>
    <row r="521" spans="4:4" ht="15.75" customHeight="1" x14ac:dyDescent="0.35">
      <c r="D521" s="37"/>
    </row>
    <row r="522" spans="4:4" ht="15.75" customHeight="1" x14ac:dyDescent="0.35">
      <c r="D522" s="37"/>
    </row>
    <row r="523" spans="4:4" ht="15.75" customHeight="1" x14ac:dyDescent="0.35">
      <c r="D523" s="37"/>
    </row>
    <row r="524" spans="4:4" ht="15.75" customHeight="1" x14ac:dyDescent="0.35">
      <c r="D524" s="37"/>
    </row>
    <row r="525" spans="4:4" ht="15.75" customHeight="1" x14ac:dyDescent="0.35">
      <c r="D525" s="37"/>
    </row>
    <row r="526" spans="4:4" ht="15.75" customHeight="1" x14ac:dyDescent="0.35">
      <c r="D526" s="37"/>
    </row>
    <row r="527" spans="4:4" ht="15.75" customHeight="1" x14ac:dyDescent="0.35">
      <c r="D527" s="37"/>
    </row>
    <row r="528" spans="4:4" ht="15.75" customHeight="1" x14ac:dyDescent="0.35">
      <c r="D528" s="37"/>
    </row>
    <row r="529" spans="4:4" ht="15.75" customHeight="1" x14ac:dyDescent="0.35">
      <c r="D529" s="37"/>
    </row>
    <row r="530" spans="4:4" ht="15.75" customHeight="1" x14ac:dyDescent="0.35">
      <c r="D530" s="37"/>
    </row>
    <row r="531" spans="4:4" ht="15.75" customHeight="1" x14ac:dyDescent="0.35">
      <c r="D531" s="37"/>
    </row>
    <row r="532" spans="4:4" ht="15.75" customHeight="1" x14ac:dyDescent="0.35">
      <c r="D532" s="37"/>
    </row>
    <row r="533" spans="4:4" ht="15.75" customHeight="1" x14ac:dyDescent="0.35">
      <c r="D533" s="37"/>
    </row>
    <row r="534" spans="4:4" ht="15.75" customHeight="1" x14ac:dyDescent="0.35">
      <c r="D534" s="37"/>
    </row>
    <row r="535" spans="4:4" ht="15.75" customHeight="1" x14ac:dyDescent="0.35">
      <c r="D535" s="37"/>
    </row>
    <row r="536" spans="4:4" ht="15.75" customHeight="1" x14ac:dyDescent="0.35">
      <c r="D536" s="37"/>
    </row>
    <row r="537" spans="4:4" ht="15.75" customHeight="1" x14ac:dyDescent="0.35">
      <c r="D537" s="37"/>
    </row>
    <row r="538" spans="4:4" ht="15.75" customHeight="1" x14ac:dyDescent="0.35">
      <c r="D538" s="37"/>
    </row>
    <row r="539" spans="4:4" ht="15.75" customHeight="1" x14ac:dyDescent="0.35">
      <c r="D539" s="37"/>
    </row>
    <row r="540" spans="4:4" ht="15.75" customHeight="1" x14ac:dyDescent="0.35">
      <c r="D540" s="37"/>
    </row>
    <row r="541" spans="4:4" ht="15.75" customHeight="1" x14ac:dyDescent="0.35">
      <c r="D541" s="37"/>
    </row>
    <row r="542" spans="4:4" ht="15.75" customHeight="1" x14ac:dyDescent="0.35">
      <c r="D542" s="37"/>
    </row>
    <row r="543" spans="4:4" ht="15.75" customHeight="1" x14ac:dyDescent="0.35">
      <c r="D543" s="37"/>
    </row>
    <row r="544" spans="4:4" ht="15.75" customHeight="1" x14ac:dyDescent="0.35">
      <c r="D544" s="37"/>
    </row>
    <row r="545" spans="4:4" ht="15.75" customHeight="1" x14ac:dyDescent="0.35">
      <c r="D545" s="37"/>
    </row>
    <row r="546" spans="4:4" ht="15.75" customHeight="1" x14ac:dyDescent="0.35">
      <c r="D546" s="37"/>
    </row>
    <row r="547" spans="4:4" ht="15.75" customHeight="1" x14ac:dyDescent="0.35">
      <c r="D547" s="37"/>
    </row>
    <row r="548" spans="4:4" ht="15.75" customHeight="1" x14ac:dyDescent="0.35">
      <c r="D548" s="37"/>
    </row>
    <row r="549" spans="4:4" ht="15.75" customHeight="1" x14ac:dyDescent="0.35">
      <c r="D549" s="37"/>
    </row>
    <row r="550" spans="4:4" ht="15.75" customHeight="1" x14ac:dyDescent="0.35">
      <c r="D550" s="37"/>
    </row>
    <row r="551" spans="4:4" ht="15.75" customHeight="1" x14ac:dyDescent="0.35">
      <c r="D551" s="37"/>
    </row>
    <row r="552" spans="4:4" ht="15.75" customHeight="1" x14ac:dyDescent="0.35">
      <c r="D552" s="37"/>
    </row>
    <row r="553" spans="4:4" ht="15.75" customHeight="1" x14ac:dyDescent="0.35">
      <c r="D553" s="37"/>
    </row>
    <row r="554" spans="4:4" ht="15.75" customHeight="1" x14ac:dyDescent="0.35">
      <c r="D554" s="37"/>
    </row>
    <row r="555" spans="4:4" ht="15.75" customHeight="1" x14ac:dyDescent="0.35">
      <c r="D555" s="37"/>
    </row>
    <row r="556" spans="4:4" ht="15.75" customHeight="1" x14ac:dyDescent="0.35">
      <c r="D556" s="37"/>
    </row>
    <row r="557" spans="4:4" ht="15.75" customHeight="1" x14ac:dyDescent="0.35">
      <c r="D557" s="37"/>
    </row>
    <row r="558" spans="4:4" ht="15.75" customHeight="1" x14ac:dyDescent="0.35">
      <c r="D558" s="37"/>
    </row>
    <row r="559" spans="4:4" ht="15.75" customHeight="1" x14ac:dyDescent="0.35">
      <c r="D559" s="37"/>
    </row>
    <row r="560" spans="4:4" ht="15.75" customHeight="1" x14ac:dyDescent="0.35">
      <c r="D560" s="37"/>
    </row>
    <row r="561" spans="4:4" ht="15.75" customHeight="1" x14ac:dyDescent="0.35">
      <c r="D561" s="37"/>
    </row>
    <row r="562" spans="4:4" ht="15.75" customHeight="1" x14ac:dyDescent="0.35">
      <c r="D562" s="37"/>
    </row>
    <row r="563" spans="4:4" ht="15.75" customHeight="1" x14ac:dyDescent="0.35">
      <c r="D563" s="37"/>
    </row>
    <row r="564" spans="4:4" ht="15.75" customHeight="1" x14ac:dyDescent="0.35">
      <c r="D564" s="37"/>
    </row>
    <row r="565" spans="4:4" ht="15.75" customHeight="1" x14ac:dyDescent="0.35">
      <c r="D565" s="37"/>
    </row>
    <row r="566" spans="4:4" ht="15.75" customHeight="1" x14ac:dyDescent="0.35">
      <c r="D566" s="37"/>
    </row>
    <row r="567" spans="4:4" ht="15.75" customHeight="1" x14ac:dyDescent="0.35">
      <c r="D567" s="37"/>
    </row>
    <row r="568" spans="4:4" ht="15.75" customHeight="1" x14ac:dyDescent="0.35">
      <c r="D568" s="37"/>
    </row>
    <row r="569" spans="4:4" ht="15.75" customHeight="1" x14ac:dyDescent="0.35">
      <c r="D569" s="37"/>
    </row>
    <row r="570" spans="4:4" ht="15.75" customHeight="1" x14ac:dyDescent="0.35">
      <c r="D570" s="37"/>
    </row>
    <row r="571" spans="4:4" ht="15.75" customHeight="1" x14ac:dyDescent="0.35">
      <c r="D571" s="37"/>
    </row>
    <row r="572" spans="4:4" ht="15.75" customHeight="1" x14ac:dyDescent="0.35">
      <c r="D572" s="37"/>
    </row>
    <row r="573" spans="4:4" ht="15.75" customHeight="1" x14ac:dyDescent="0.35">
      <c r="D573" s="37"/>
    </row>
    <row r="574" spans="4:4" ht="15.75" customHeight="1" x14ac:dyDescent="0.35">
      <c r="D574" s="37"/>
    </row>
    <row r="575" spans="4:4" ht="15.75" customHeight="1" x14ac:dyDescent="0.35">
      <c r="D575" s="37"/>
    </row>
    <row r="576" spans="4:4" ht="15.75" customHeight="1" x14ac:dyDescent="0.35">
      <c r="D576" s="37"/>
    </row>
    <row r="577" spans="4:4" ht="15.75" customHeight="1" x14ac:dyDescent="0.35">
      <c r="D577" s="37"/>
    </row>
    <row r="578" spans="4:4" ht="15.75" customHeight="1" x14ac:dyDescent="0.35">
      <c r="D578" s="37"/>
    </row>
    <row r="579" spans="4:4" ht="15.75" customHeight="1" x14ac:dyDescent="0.35">
      <c r="D579" s="37"/>
    </row>
    <row r="580" spans="4:4" ht="15.75" customHeight="1" x14ac:dyDescent="0.35">
      <c r="D580" s="37"/>
    </row>
    <row r="581" spans="4:4" ht="15.75" customHeight="1" x14ac:dyDescent="0.35">
      <c r="D581" s="37"/>
    </row>
    <row r="582" spans="4:4" ht="15.75" customHeight="1" x14ac:dyDescent="0.35">
      <c r="D582" s="37"/>
    </row>
    <row r="583" spans="4:4" ht="15.75" customHeight="1" x14ac:dyDescent="0.35">
      <c r="D583" s="37"/>
    </row>
    <row r="584" spans="4:4" ht="15.75" customHeight="1" x14ac:dyDescent="0.35">
      <c r="D584" s="37"/>
    </row>
    <row r="585" spans="4:4" ht="15.75" customHeight="1" x14ac:dyDescent="0.35">
      <c r="D585" s="37"/>
    </row>
    <row r="586" spans="4:4" ht="15.75" customHeight="1" x14ac:dyDescent="0.35">
      <c r="D586" s="37"/>
    </row>
    <row r="587" spans="4:4" ht="15.75" customHeight="1" x14ac:dyDescent="0.35">
      <c r="D587" s="37"/>
    </row>
    <row r="588" spans="4:4" ht="15.75" customHeight="1" x14ac:dyDescent="0.35">
      <c r="D588" s="37"/>
    </row>
    <row r="589" spans="4:4" ht="15.75" customHeight="1" x14ac:dyDescent="0.35">
      <c r="D589" s="37"/>
    </row>
    <row r="590" spans="4:4" ht="15.75" customHeight="1" x14ac:dyDescent="0.35">
      <c r="D590" s="37"/>
    </row>
    <row r="591" spans="4:4" ht="15.75" customHeight="1" x14ac:dyDescent="0.35">
      <c r="D591" s="37"/>
    </row>
    <row r="592" spans="4:4" ht="15.75" customHeight="1" x14ac:dyDescent="0.35">
      <c r="D592" s="37"/>
    </row>
    <row r="593" spans="4:4" ht="15.75" customHeight="1" x14ac:dyDescent="0.35">
      <c r="D593" s="37"/>
    </row>
    <row r="594" spans="4:4" ht="15.75" customHeight="1" x14ac:dyDescent="0.35">
      <c r="D594" s="37"/>
    </row>
    <row r="595" spans="4:4" ht="15.75" customHeight="1" x14ac:dyDescent="0.35">
      <c r="D595" s="37"/>
    </row>
    <row r="596" spans="4:4" ht="15.75" customHeight="1" x14ac:dyDescent="0.35">
      <c r="D596" s="37"/>
    </row>
    <row r="597" spans="4:4" ht="15.75" customHeight="1" x14ac:dyDescent="0.35">
      <c r="D597" s="37"/>
    </row>
    <row r="598" spans="4:4" ht="15.75" customHeight="1" x14ac:dyDescent="0.35">
      <c r="D598" s="37"/>
    </row>
    <row r="599" spans="4:4" ht="15.75" customHeight="1" x14ac:dyDescent="0.35">
      <c r="D599" s="37"/>
    </row>
    <row r="600" spans="4:4" ht="15.75" customHeight="1" x14ac:dyDescent="0.35">
      <c r="D600" s="37"/>
    </row>
    <row r="601" spans="4:4" ht="15.75" customHeight="1" x14ac:dyDescent="0.35">
      <c r="D601" s="37"/>
    </row>
    <row r="602" spans="4:4" ht="15.75" customHeight="1" x14ac:dyDescent="0.35">
      <c r="D602" s="37"/>
    </row>
    <row r="603" spans="4:4" ht="15.75" customHeight="1" x14ac:dyDescent="0.35">
      <c r="D603" s="37"/>
    </row>
    <row r="604" spans="4:4" ht="15.75" customHeight="1" x14ac:dyDescent="0.35">
      <c r="D604" s="37"/>
    </row>
    <row r="605" spans="4:4" ht="15.75" customHeight="1" x14ac:dyDescent="0.35">
      <c r="D605" s="37"/>
    </row>
    <row r="606" spans="4:4" ht="15.75" customHeight="1" x14ac:dyDescent="0.35">
      <c r="D606" s="37"/>
    </row>
    <row r="607" spans="4:4" ht="15.75" customHeight="1" x14ac:dyDescent="0.35">
      <c r="D607" s="37"/>
    </row>
    <row r="608" spans="4:4" ht="15.75" customHeight="1" x14ac:dyDescent="0.35">
      <c r="D608" s="37"/>
    </row>
    <row r="609" spans="4:4" ht="15.75" customHeight="1" x14ac:dyDescent="0.35">
      <c r="D609" s="37"/>
    </row>
    <row r="610" spans="4:4" ht="15.75" customHeight="1" x14ac:dyDescent="0.35">
      <c r="D610" s="37"/>
    </row>
    <row r="611" spans="4:4" ht="15.75" customHeight="1" x14ac:dyDescent="0.35">
      <c r="D611" s="37"/>
    </row>
    <row r="612" spans="4:4" ht="15.75" customHeight="1" x14ac:dyDescent="0.35">
      <c r="D612" s="37"/>
    </row>
    <row r="613" spans="4:4" ht="15.75" customHeight="1" x14ac:dyDescent="0.35">
      <c r="D613" s="37"/>
    </row>
    <row r="614" spans="4:4" ht="15.75" customHeight="1" x14ac:dyDescent="0.35">
      <c r="D614" s="37"/>
    </row>
    <row r="615" spans="4:4" ht="15.75" customHeight="1" x14ac:dyDescent="0.35">
      <c r="D615" s="37"/>
    </row>
    <row r="616" spans="4:4" ht="15.75" customHeight="1" x14ac:dyDescent="0.35">
      <c r="D616" s="37"/>
    </row>
    <row r="617" spans="4:4" ht="15.75" customHeight="1" x14ac:dyDescent="0.35">
      <c r="D617" s="37"/>
    </row>
    <row r="618" spans="4:4" ht="15.75" customHeight="1" x14ac:dyDescent="0.35">
      <c r="D618" s="37"/>
    </row>
    <row r="619" spans="4:4" ht="15.75" customHeight="1" x14ac:dyDescent="0.35">
      <c r="D619" s="37"/>
    </row>
    <row r="620" spans="4:4" ht="15.75" customHeight="1" x14ac:dyDescent="0.35">
      <c r="D620" s="37"/>
    </row>
    <row r="621" spans="4:4" ht="15.75" customHeight="1" x14ac:dyDescent="0.35">
      <c r="D621" s="37"/>
    </row>
    <row r="622" spans="4:4" ht="15.75" customHeight="1" x14ac:dyDescent="0.35">
      <c r="D622" s="37"/>
    </row>
    <row r="623" spans="4:4" ht="15.75" customHeight="1" x14ac:dyDescent="0.35">
      <c r="D623" s="37"/>
    </row>
    <row r="624" spans="4:4" ht="15.75" customHeight="1" x14ac:dyDescent="0.35">
      <c r="D624" s="37"/>
    </row>
    <row r="625" spans="4:4" ht="15.75" customHeight="1" x14ac:dyDescent="0.35">
      <c r="D625" s="37"/>
    </row>
    <row r="626" spans="4:4" ht="15.75" customHeight="1" x14ac:dyDescent="0.35">
      <c r="D626" s="37"/>
    </row>
    <row r="627" spans="4:4" ht="15.75" customHeight="1" x14ac:dyDescent="0.35">
      <c r="D627" s="37"/>
    </row>
    <row r="628" spans="4:4" ht="15.75" customHeight="1" x14ac:dyDescent="0.35">
      <c r="D628" s="37"/>
    </row>
    <row r="629" spans="4:4" ht="15.75" customHeight="1" x14ac:dyDescent="0.35">
      <c r="D629" s="37"/>
    </row>
    <row r="630" spans="4:4" ht="15.75" customHeight="1" x14ac:dyDescent="0.35">
      <c r="D630" s="37"/>
    </row>
    <row r="631" spans="4:4" ht="15.75" customHeight="1" x14ac:dyDescent="0.35">
      <c r="D631" s="37"/>
    </row>
    <row r="632" spans="4:4" ht="15.75" customHeight="1" x14ac:dyDescent="0.35">
      <c r="D632" s="37"/>
    </row>
    <row r="633" spans="4:4" ht="15.75" customHeight="1" x14ac:dyDescent="0.35">
      <c r="D633" s="37"/>
    </row>
    <row r="634" spans="4:4" ht="15.75" customHeight="1" x14ac:dyDescent="0.35">
      <c r="D634" s="37"/>
    </row>
    <row r="635" spans="4:4" ht="15.75" customHeight="1" x14ac:dyDescent="0.35">
      <c r="D635" s="37"/>
    </row>
    <row r="636" spans="4:4" ht="15.75" customHeight="1" x14ac:dyDescent="0.35">
      <c r="D636" s="37"/>
    </row>
    <row r="637" spans="4:4" ht="15.75" customHeight="1" x14ac:dyDescent="0.35">
      <c r="D637" s="37"/>
    </row>
    <row r="638" spans="4:4" ht="15.75" customHeight="1" x14ac:dyDescent="0.35">
      <c r="D638" s="37"/>
    </row>
    <row r="639" spans="4:4" ht="15.75" customHeight="1" x14ac:dyDescent="0.35">
      <c r="D639" s="37"/>
    </row>
    <row r="640" spans="4:4" ht="15.75" customHeight="1" x14ac:dyDescent="0.35">
      <c r="D640" s="37"/>
    </row>
    <row r="641" spans="4:4" ht="15.75" customHeight="1" x14ac:dyDescent="0.35">
      <c r="D641" s="37"/>
    </row>
    <row r="642" spans="4:4" ht="15.75" customHeight="1" x14ac:dyDescent="0.35">
      <c r="D642" s="37"/>
    </row>
    <row r="643" spans="4:4" ht="15.75" customHeight="1" x14ac:dyDescent="0.35">
      <c r="D643" s="37"/>
    </row>
    <row r="644" spans="4:4" ht="15.75" customHeight="1" x14ac:dyDescent="0.35">
      <c r="D644" s="37"/>
    </row>
    <row r="645" spans="4:4" ht="15.75" customHeight="1" x14ac:dyDescent="0.35">
      <c r="D645" s="37"/>
    </row>
    <row r="646" spans="4:4" ht="15.75" customHeight="1" x14ac:dyDescent="0.35">
      <c r="D646" s="37"/>
    </row>
    <row r="647" spans="4:4" ht="15.75" customHeight="1" x14ac:dyDescent="0.35">
      <c r="D647" s="37"/>
    </row>
    <row r="648" spans="4:4" ht="15.75" customHeight="1" x14ac:dyDescent="0.35">
      <c r="D648" s="37"/>
    </row>
    <row r="649" spans="4:4" ht="15.75" customHeight="1" x14ac:dyDescent="0.35">
      <c r="D649" s="37"/>
    </row>
    <row r="650" spans="4:4" ht="15.75" customHeight="1" x14ac:dyDescent="0.35">
      <c r="D650" s="37"/>
    </row>
    <row r="651" spans="4:4" ht="15.75" customHeight="1" x14ac:dyDescent="0.35">
      <c r="D651" s="37"/>
    </row>
    <row r="652" spans="4:4" ht="15.75" customHeight="1" x14ac:dyDescent="0.35">
      <c r="D652" s="37"/>
    </row>
    <row r="653" spans="4:4" ht="15.75" customHeight="1" x14ac:dyDescent="0.35">
      <c r="D653" s="37"/>
    </row>
    <row r="654" spans="4:4" ht="15.75" customHeight="1" x14ac:dyDescent="0.35">
      <c r="D654" s="37"/>
    </row>
    <row r="655" spans="4:4" ht="15.75" customHeight="1" x14ac:dyDescent="0.35">
      <c r="D655" s="37"/>
    </row>
    <row r="656" spans="4:4" ht="15.75" customHeight="1" x14ac:dyDescent="0.35">
      <c r="D656" s="37"/>
    </row>
    <row r="657" spans="4:4" ht="15.75" customHeight="1" x14ac:dyDescent="0.35">
      <c r="D657" s="37"/>
    </row>
    <row r="658" spans="4:4" ht="15.75" customHeight="1" x14ac:dyDescent="0.35">
      <c r="D658" s="37"/>
    </row>
    <row r="659" spans="4:4" ht="15.75" customHeight="1" x14ac:dyDescent="0.35">
      <c r="D659" s="37"/>
    </row>
    <row r="660" spans="4:4" ht="15.75" customHeight="1" x14ac:dyDescent="0.35">
      <c r="D660" s="37"/>
    </row>
    <row r="661" spans="4:4" ht="15.75" customHeight="1" x14ac:dyDescent="0.35">
      <c r="D661" s="37"/>
    </row>
    <row r="662" spans="4:4" ht="15.75" customHeight="1" x14ac:dyDescent="0.35">
      <c r="D662" s="37"/>
    </row>
    <row r="663" spans="4:4" ht="15.75" customHeight="1" x14ac:dyDescent="0.35">
      <c r="D663" s="37"/>
    </row>
    <row r="664" spans="4:4" ht="15.75" customHeight="1" x14ac:dyDescent="0.35">
      <c r="D664" s="37"/>
    </row>
    <row r="665" spans="4:4" ht="15.75" customHeight="1" x14ac:dyDescent="0.35">
      <c r="D665" s="37"/>
    </row>
    <row r="666" spans="4:4" ht="15.75" customHeight="1" x14ac:dyDescent="0.35">
      <c r="D666" s="37"/>
    </row>
    <row r="667" spans="4:4" ht="15.75" customHeight="1" x14ac:dyDescent="0.35">
      <c r="D667" s="37"/>
    </row>
    <row r="668" spans="4:4" ht="15.75" customHeight="1" x14ac:dyDescent="0.35">
      <c r="D668" s="37"/>
    </row>
    <row r="669" spans="4:4" ht="15.75" customHeight="1" x14ac:dyDescent="0.35">
      <c r="D669" s="37"/>
    </row>
    <row r="670" spans="4:4" ht="15.75" customHeight="1" x14ac:dyDescent="0.35">
      <c r="D670" s="37"/>
    </row>
    <row r="671" spans="4:4" ht="15.75" customHeight="1" x14ac:dyDescent="0.35">
      <c r="D671" s="37"/>
    </row>
    <row r="672" spans="4:4" ht="15.75" customHeight="1" x14ac:dyDescent="0.35">
      <c r="D672" s="37"/>
    </row>
    <row r="673" spans="4:4" ht="15.75" customHeight="1" x14ac:dyDescent="0.35">
      <c r="D673" s="37"/>
    </row>
    <row r="674" spans="4:4" ht="15.75" customHeight="1" x14ac:dyDescent="0.35">
      <c r="D674" s="37"/>
    </row>
    <row r="675" spans="4:4" ht="15.75" customHeight="1" x14ac:dyDescent="0.35">
      <c r="D675" s="37"/>
    </row>
    <row r="676" spans="4:4" ht="15.75" customHeight="1" x14ac:dyDescent="0.35">
      <c r="D676" s="37"/>
    </row>
    <row r="677" spans="4:4" ht="15.75" customHeight="1" x14ac:dyDescent="0.35">
      <c r="D677" s="37"/>
    </row>
    <row r="678" spans="4:4" ht="15.75" customHeight="1" x14ac:dyDescent="0.35">
      <c r="D678" s="37"/>
    </row>
    <row r="679" spans="4:4" ht="15.75" customHeight="1" x14ac:dyDescent="0.35">
      <c r="D679" s="37"/>
    </row>
    <row r="680" spans="4:4" ht="15.75" customHeight="1" x14ac:dyDescent="0.35">
      <c r="D680" s="37"/>
    </row>
    <row r="681" spans="4:4" ht="15.75" customHeight="1" x14ac:dyDescent="0.35">
      <c r="D681" s="37"/>
    </row>
    <row r="682" spans="4:4" ht="15.75" customHeight="1" x14ac:dyDescent="0.35">
      <c r="D682" s="37"/>
    </row>
    <row r="683" spans="4:4" ht="15.75" customHeight="1" x14ac:dyDescent="0.35">
      <c r="D683" s="37"/>
    </row>
    <row r="684" spans="4:4" ht="15.75" customHeight="1" x14ac:dyDescent="0.35">
      <c r="D684" s="37"/>
    </row>
    <row r="685" spans="4:4" ht="15.75" customHeight="1" x14ac:dyDescent="0.35">
      <c r="D685" s="37"/>
    </row>
    <row r="686" spans="4:4" ht="15.75" customHeight="1" x14ac:dyDescent="0.35">
      <c r="D686" s="37"/>
    </row>
    <row r="687" spans="4:4" ht="15.75" customHeight="1" x14ac:dyDescent="0.35">
      <c r="D687" s="37"/>
    </row>
    <row r="688" spans="4:4" ht="15.75" customHeight="1" x14ac:dyDescent="0.35">
      <c r="D688" s="37"/>
    </row>
    <row r="689" spans="4:4" ht="15.75" customHeight="1" x14ac:dyDescent="0.35">
      <c r="D689" s="37"/>
    </row>
    <row r="690" spans="4:4" ht="15.75" customHeight="1" x14ac:dyDescent="0.35">
      <c r="D690" s="37"/>
    </row>
    <row r="691" spans="4:4" ht="15.75" customHeight="1" x14ac:dyDescent="0.35">
      <c r="D691" s="37"/>
    </row>
    <row r="692" spans="4:4" ht="15.75" customHeight="1" x14ac:dyDescent="0.35">
      <c r="D692" s="37"/>
    </row>
    <row r="693" spans="4:4" ht="15.75" customHeight="1" x14ac:dyDescent="0.35">
      <c r="D693" s="37"/>
    </row>
    <row r="694" spans="4:4" ht="15.75" customHeight="1" x14ac:dyDescent="0.35">
      <c r="D694" s="37"/>
    </row>
    <row r="695" spans="4:4" ht="15.75" customHeight="1" x14ac:dyDescent="0.35">
      <c r="D695" s="37"/>
    </row>
    <row r="696" spans="4:4" ht="15.75" customHeight="1" x14ac:dyDescent="0.35">
      <c r="D696" s="37"/>
    </row>
    <row r="697" spans="4:4" ht="15.75" customHeight="1" x14ac:dyDescent="0.35">
      <c r="D697" s="37"/>
    </row>
    <row r="698" spans="4:4" ht="15.75" customHeight="1" x14ac:dyDescent="0.35">
      <c r="D698" s="37"/>
    </row>
    <row r="699" spans="4:4" ht="15.75" customHeight="1" x14ac:dyDescent="0.35">
      <c r="D699" s="37"/>
    </row>
    <row r="700" spans="4:4" ht="15.75" customHeight="1" x14ac:dyDescent="0.35">
      <c r="D700" s="37"/>
    </row>
    <row r="701" spans="4:4" ht="15.75" customHeight="1" x14ac:dyDescent="0.35">
      <c r="D701" s="37"/>
    </row>
    <row r="702" spans="4:4" ht="15.75" customHeight="1" x14ac:dyDescent="0.35">
      <c r="D702" s="37"/>
    </row>
    <row r="703" spans="4:4" ht="15.75" customHeight="1" x14ac:dyDescent="0.35">
      <c r="D703" s="37"/>
    </row>
    <row r="704" spans="4:4" ht="15.75" customHeight="1" x14ac:dyDescent="0.35">
      <c r="D704" s="37"/>
    </row>
    <row r="705" spans="4:4" ht="15.75" customHeight="1" x14ac:dyDescent="0.35">
      <c r="D705" s="37"/>
    </row>
    <row r="706" spans="4:4" ht="15.75" customHeight="1" x14ac:dyDescent="0.35">
      <c r="D706" s="37"/>
    </row>
    <row r="707" spans="4:4" ht="15.75" customHeight="1" x14ac:dyDescent="0.35">
      <c r="D707" s="37"/>
    </row>
    <row r="708" spans="4:4" ht="15.75" customHeight="1" x14ac:dyDescent="0.35">
      <c r="D708" s="37"/>
    </row>
    <row r="709" spans="4:4" ht="15.75" customHeight="1" x14ac:dyDescent="0.35">
      <c r="D709" s="37"/>
    </row>
    <row r="710" spans="4:4" ht="15.75" customHeight="1" x14ac:dyDescent="0.35">
      <c r="D710" s="37"/>
    </row>
    <row r="711" spans="4:4" ht="15.75" customHeight="1" x14ac:dyDescent="0.35">
      <c r="D711" s="37"/>
    </row>
    <row r="712" spans="4:4" ht="15.75" customHeight="1" x14ac:dyDescent="0.35">
      <c r="D712" s="37"/>
    </row>
    <row r="713" spans="4:4" ht="15.75" customHeight="1" x14ac:dyDescent="0.35">
      <c r="D713" s="37"/>
    </row>
    <row r="714" spans="4:4" ht="15.75" customHeight="1" x14ac:dyDescent="0.35">
      <c r="D714" s="37"/>
    </row>
    <row r="715" spans="4:4" ht="15.75" customHeight="1" x14ac:dyDescent="0.35">
      <c r="D715" s="37"/>
    </row>
    <row r="716" spans="4:4" ht="15.75" customHeight="1" x14ac:dyDescent="0.35">
      <c r="D716" s="37"/>
    </row>
    <row r="717" spans="4:4" ht="15.75" customHeight="1" x14ac:dyDescent="0.35">
      <c r="D717" s="37"/>
    </row>
    <row r="718" spans="4:4" ht="15.75" customHeight="1" x14ac:dyDescent="0.35">
      <c r="D718" s="37"/>
    </row>
    <row r="719" spans="4:4" ht="15.75" customHeight="1" x14ac:dyDescent="0.35">
      <c r="D719" s="37"/>
    </row>
    <row r="720" spans="4:4" ht="15.75" customHeight="1" x14ac:dyDescent="0.35">
      <c r="D720" s="37"/>
    </row>
    <row r="721" spans="4:4" ht="15.75" customHeight="1" x14ac:dyDescent="0.35">
      <c r="D721" s="37"/>
    </row>
    <row r="722" spans="4:4" ht="15.75" customHeight="1" x14ac:dyDescent="0.35">
      <c r="D722" s="37"/>
    </row>
    <row r="723" spans="4:4" ht="15.75" customHeight="1" x14ac:dyDescent="0.35">
      <c r="D723" s="37"/>
    </row>
    <row r="724" spans="4:4" ht="15.75" customHeight="1" x14ac:dyDescent="0.35">
      <c r="D724" s="37"/>
    </row>
    <row r="725" spans="4:4" ht="15.75" customHeight="1" x14ac:dyDescent="0.35">
      <c r="D725" s="37"/>
    </row>
    <row r="726" spans="4:4" ht="15.75" customHeight="1" x14ac:dyDescent="0.35">
      <c r="D726" s="37"/>
    </row>
    <row r="727" spans="4:4" ht="15.75" customHeight="1" x14ac:dyDescent="0.35">
      <c r="D727" s="37"/>
    </row>
    <row r="728" spans="4:4" ht="15.75" customHeight="1" x14ac:dyDescent="0.35">
      <c r="D728" s="37"/>
    </row>
    <row r="729" spans="4:4" ht="15.75" customHeight="1" x14ac:dyDescent="0.35">
      <c r="D729" s="37"/>
    </row>
    <row r="730" spans="4:4" ht="15.75" customHeight="1" x14ac:dyDescent="0.35">
      <c r="D730" s="37"/>
    </row>
    <row r="731" spans="4:4" ht="15.75" customHeight="1" x14ac:dyDescent="0.35">
      <c r="D731" s="37"/>
    </row>
    <row r="732" spans="4:4" ht="15.75" customHeight="1" x14ac:dyDescent="0.35">
      <c r="D732" s="37"/>
    </row>
    <row r="733" spans="4:4" ht="15.75" customHeight="1" x14ac:dyDescent="0.35">
      <c r="D733" s="37"/>
    </row>
    <row r="734" spans="4:4" ht="15.75" customHeight="1" x14ac:dyDescent="0.35">
      <c r="D734" s="37"/>
    </row>
    <row r="735" spans="4:4" ht="15.75" customHeight="1" x14ac:dyDescent="0.35">
      <c r="D735" s="37"/>
    </row>
    <row r="736" spans="4:4" ht="15.75" customHeight="1" x14ac:dyDescent="0.35">
      <c r="D736" s="37"/>
    </row>
    <row r="737" spans="4:4" ht="15.75" customHeight="1" x14ac:dyDescent="0.35">
      <c r="D737" s="37"/>
    </row>
    <row r="738" spans="4:4" ht="15.75" customHeight="1" x14ac:dyDescent="0.35">
      <c r="D738" s="37"/>
    </row>
    <row r="739" spans="4:4" ht="15.75" customHeight="1" x14ac:dyDescent="0.35">
      <c r="D739" s="37"/>
    </row>
    <row r="740" spans="4:4" ht="15.75" customHeight="1" x14ac:dyDescent="0.35">
      <c r="D740" s="37"/>
    </row>
    <row r="741" spans="4:4" ht="15.75" customHeight="1" x14ac:dyDescent="0.35">
      <c r="D741" s="37"/>
    </row>
    <row r="742" spans="4:4" ht="15.75" customHeight="1" x14ac:dyDescent="0.35">
      <c r="D742" s="37"/>
    </row>
    <row r="743" spans="4:4" ht="15.75" customHeight="1" x14ac:dyDescent="0.35">
      <c r="D743" s="37"/>
    </row>
    <row r="744" spans="4:4" ht="15.75" customHeight="1" x14ac:dyDescent="0.35">
      <c r="D744" s="37"/>
    </row>
    <row r="745" spans="4:4" ht="15.75" customHeight="1" x14ac:dyDescent="0.35">
      <c r="D745" s="37"/>
    </row>
    <row r="746" spans="4:4" ht="15.75" customHeight="1" x14ac:dyDescent="0.35">
      <c r="D746" s="37"/>
    </row>
    <row r="747" spans="4:4" ht="15.75" customHeight="1" x14ac:dyDescent="0.35">
      <c r="D747" s="37"/>
    </row>
    <row r="748" spans="4:4" ht="15.75" customHeight="1" x14ac:dyDescent="0.35">
      <c r="D748" s="37"/>
    </row>
    <row r="749" spans="4:4" ht="15.75" customHeight="1" x14ac:dyDescent="0.35">
      <c r="D749" s="37"/>
    </row>
    <row r="750" spans="4:4" ht="15.75" customHeight="1" x14ac:dyDescent="0.35">
      <c r="D750" s="37"/>
    </row>
    <row r="751" spans="4:4" ht="15.75" customHeight="1" x14ac:dyDescent="0.35">
      <c r="D751" s="37"/>
    </row>
    <row r="752" spans="4:4" ht="15.75" customHeight="1" x14ac:dyDescent="0.35">
      <c r="D752" s="37"/>
    </row>
    <row r="753" spans="4:4" ht="15.75" customHeight="1" x14ac:dyDescent="0.35">
      <c r="D753" s="37"/>
    </row>
    <row r="754" spans="4:4" ht="15.75" customHeight="1" x14ac:dyDescent="0.35">
      <c r="D754" s="37"/>
    </row>
    <row r="755" spans="4:4" ht="15.75" customHeight="1" x14ac:dyDescent="0.35">
      <c r="D755" s="37"/>
    </row>
    <row r="756" spans="4:4" ht="15.75" customHeight="1" x14ac:dyDescent="0.35">
      <c r="D756" s="37"/>
    </row>
    <row r="757" spans="4:4" ht="15.75" customHeight="1" x14ac:dyDescent="0.35">
      <c r="D757" s="37"/>
    </row>
    <row r="758" spans="4:4" ht="15.75" customHeight="1" x14ac:dyDescent="0.35">
      <c r="D758" s="37"/>
    </row>
    <row r="759" spans="4:4" ht="15.75" customHeight="1" x14ac:dyDescent="0.35">
      <c r="D759" s="37"/>
    </row>
    <row r="760" spans="4:4" ht="15.75" customHeight="1" x14ac:dyDescent="0.35">
      <c r="D760" s="37"/>
    </row>
    <row r="761" spans="4:4" ht="15.75" customHeight="1" x14ac:dyDescent="0.35">
      <c r="D761" s="37"/>
    </row>
    <row r="762" spans="4:4" ht="15.75" customHeight="1" x14ac:dyDescent="0.35">
      <c r="D762" s="37"/>
    </row>
    <row r="763" spans="4:4" ht="15.75" customHeight="1" x14ac:dyDescent="0.35">
      <c r="D763" s="37"/>
    </row>
    <row r="764" spans="4:4" ht="15.75" customHeight="1" x14ac:dyDescent="0.35">
      <c r="D764" s="37"/>
    </row>
    <row r="765" spans="4:4" ht="15.75" customHeight="1" x14ac:dyDescent="0.35">
      <c r="D765" s="37"/>
    </row>
    <row r="766" spans="4:4" ht="15.75" customHeight="1" x14ac:dyDescent="0.35">
      <c r="D766" s="37"/>
    </row>
    <row r="767" spans="4:4" ht="15.75" customHeight="1" x14ac:dyDescent="0.35">
      <c r="D767" s="37"/>
    </row>
    <row r="768" spans="4:4" ht="15.75" customHeight="1" x14ac:dyDescent="0.35">
      <c r="D768" s="37"/>
    </row>
    <row r="769" spans="4:4" ht="15.75" customHeight="1" x14ac:dyDescent="0.35">
      <c r="D769" s="37"/>
    </row>
    <row r="770" spans="4:4" ht="15.75" customHeight="1" x14ac:dyDescent="0.35">
      <c r="D770" s="37"/>
    </row>
    <row r="771" spans="4:4" ht="15.75" customHeight="1" x14ac:dyDescent="0.35">
      <c r="D771" s="37"/>
    </row>
    <row r="772" spans="4:4" ht="15.75" customHeight="1" x14ac:dyDescent="0.35">
      <c r="D772" s="37"/>
    </row>
    <row r="773" spans="4:4" ht="15.75" customHeight="1" x14ac:dyDescent="0.35">
      <c r="D773" s="37"/>
    </row>
    <row r="774" spans="4:4" ht="15.75" customHeight="1" x14ac:dyDescent="0.35">
      <c r="D774" s="37"/>
    </row>
    <row r="775" spans="4:4" ht="15.75" customHeight="1" x14ac:dyDescent="0.35">
      <c r="D775" s="37"/>
    </row>
    <row r="776" spans="4:4" ht="15.75" customHeight="1" x14ac:dyDescent="0.35">
      <c r="D776" s="37"/>
    </row>
    <row r="777" spans="4:4" ht="15.75" customHeight="1" x14ac:dyDescent="0.35">
      <c r="D777" s="37"/>
    </row>
    <row r="778" spans="4:4" ht="15.75" customHeight="1" x14ac:dyDescent="0.35">
      <c r="D778" s="37"/>
    </row>
    <row r="779" spans="4:4" ht="15.75" customHeight="1" x14ac:dyDescent="0.35">
      <c r="D779" s="37"/>
    </row>
    <row r="780" spans="4:4" ht="15.75" customHeight="1" x14ac:dyDescent="0.35">
      <c r="D780" s="37"/>
    </row>
    <row r="781" spans="4:4" ht="15.75" customHeight="1" x14ac:dyDescent="0.35">
      <c r="D781" s="37"/>
    </row>
    <row r="782" spans="4:4" ht="15.75" customHeight="1" x14ac:dyDescent="0.35">
      <c r="D782" s="37"/>
    </row>
    <row r="783" spans="4:4" ht="15.75" customHeight="1" x14ac:dyDescent="0.35">
      <c r="D783" s="37"/>
    </row>
    <row r="784" spans="4:4" ht="15.75" customHeight="1" x14ac:dyDescent="0.35">
      <c r="D784" s="37"/>
    </row>
    <row r="785" spans="4:4" ht="15.75" customHeight="1" x14ac:dyDescent="0.35">
      <c r="D785" s="37"/>
    </row>
    <row r="786" spans="4:4" ht="15.75" customHeight="1" x14ac:dyDescent="0.35">
      <c r="D786" s="37"/>
    </row>
    <row r="787" spans="4:4" ht="15.75" customHeight="1" x14ac:dyDescent="0.35">
      <c r="D787" s="37"/>
    </row>
    <row r="788" spans="4:4" ht="15.75" customHeight="1" x14ac:dyDescent="0.35">
      <c r="D788" s="37"/>
    </row>
    <row r="789" spans="4:4" ht="15.75" customHeight="1" x14ac:dyDescent="0.35">
      <c r="D789" s="37"/>
    </row>
    <row r="790" spans="4:4" ht="15.75" customHeight="1" x14ac:dyDescent="0.35">
      <c r="D790" s="37"/>
    </row>
    <row r="791" spans="4:4" ht="15.75" customHeight="1" x14ac:dyDescent="0.35">
      <c r="D791" s="37"/>
    </row>
    <row r="792" spans="4:4" ht="15.75" customHeight="1" x14ac:dyDescent="0.35">
      <c r="D792" s="37"/>
    </row>
    <row r="793" spans="4:4" ht="15.75" customHeight="1" x14ac:dyDescent="0.35">
      <c r="D793" s="37"/>
    </row>
    <row r="794" spans="4:4" ht="15.75" customHeight="1" x14ac:dyDescent="0.35">
      <c r="D794" s="37"/>
    </row>
    <row r="795" spans="4:4" ht="15.75" customHeight="1" x14ac:dyDescent="0.35">
      <c r="D795" s="37"/>
    </row>
    <row r="796" spans="4:4" ht="15.75" customHeight="1" x14ac:dyDescent="0.35">
      <c r="D796" s="37"/>
    </row>
    <row r="797" spans="4:4" ht="15.75" customHeight="1" x14ac:dyDescent="0.35">
      <c r="D797" s="37"/>
    </row>
    <row r="798" spans="4:4" ht="15.75" customHeight="1" x14ac:dyDescent="0.35">
      <c r="D798" s="37"/>
    </row>
    <row r="799" spans="4:4" ht="15.75" customHeight="1" x14ac:dyDescent="0.35">
      <c r="D799" s="37"/>
    </row>
    <row r="800" spans="4:4" ht="15.75" customHeight="1" x14ac:dyDescent="0.35">
      <c r="D800" s="37"/>
    </row>
    <row r="801" spans="4:4" ht="15.75" customHeight="1" x14ac:dyDescent="0.35">
      <c r="D801" s="37"/>
    </row>
    <row r="802" spans="4:4" ht="15.75" customHeight="1" x14ac:dyDescent="0.35">
      <c r="D802" s="37"/>
    </row>
    <row r="803" spans="4:4" ht="15.75" customHeight="1" x14ac:dyDescent="0.35">
      <c r="D803" s="37"/>
    </row>
    <row r="804" spans="4:4" ht="15.75" customHeight="1" x14ac:dyDescent="0.35">
      <c r="D804" s="37"/>
    </row>
    <row r="805" spans="4:4" ht="15.75" customHeight="1" x14ac:dyDescent="0.35">
      <c r="D805" s="37"/>
    </row>
    <row r="806" spans="4:4" ht="15.75" customHeight="1" x14ac:dyDescent="0.35">
      <c r="D806" s="37"/>
    </row>
    <row r="807" spans="4:4" ht="15.75" customHeight="1" x14ac:dyDescent="0.35">
      <c r="D807" s="37"/>
    </row>
    <row r="808" spans="4:4" ht="15.75" customHeight="1" x14ac:dyDescent="0.35">
      <c r="D808" s="37"/>
    </row>
    <row r="809" spans="4:4" ht="15.75" customHeight="1" x14ac:dyDescent="0.35">
      <c r="D809" s="37"/>
    </row>
    <row r="810" spans="4:4" ht="15.75" customHeight="1" x14ac:dyDescent="0.35">
      <c r="D810" s="37"/>
    </row>
    <row r="811" spans="4:4" ht="15.75" customHeight="1" x14ac:dyDescent="0.35">
      <c r="D811" s="37"/>
    </row>
    <row r="812" spans="4:4" ht="15.75" customHeight="1" x14ac:dyDescent="0.35">
      <c r="D812" s="37"/>
    </row>
    <row r="813" spans="4:4" ht="15.75" customHeight="1" x14ac:dyDescent="0.35">
      <c r="D813" s="37"/>
    </row>
    <row r="814" spans="4:4" ht="15.75" customHeight="1" x14ac:dyDescent="0.35">
      <c r="D814" s="37"/>
    </row>
    <row r="815" spans="4:4" ht="15.75" customHeight="1" x14ac:dyDescent="0.35">
      <c r="D815" s="37"/>
    </row>
    <row r="816" spans="4:4" ht="15.75" customHeight="1" x14ac:dyDescent="0.35">
      <c r="D816" s="37"/>
    </row>
    <row r="817" spans="4:4" ht="15.75" customHeight="1" x14ac:dyDescent="0.35">
      <c r="D817" s="37"/>
    </row>
    <row r="818" spans="4:4" ht="15.75" customHeight="1" x14ac:dyDescent="0.35">
      <c r="D818" s="37"/>
    </row>
    <row r="819" spans="4:4" ht="15.75" customHeight="1" x14ac:dyDescent="0.35">
      <c r="D819" s="37"/>
    </row>
    <row r="820" spans="4:4" ht="15.75" customHeight="1" x14ac:dyDescent="0.35">
      <c r="D820" s="37"/>
    </row>
    <row r="821" spans="4:4" ht="15.75" customHeight="1" x14ac:dyDescent="0.35">
      <c r="D821" s="37"/>
    </row>
    <row r="822" spans="4:4" ht="15.75" customHeight="1" x14ac:dyDescent="0.35">
      <c r="D822" s="37"/>
    </row>
    <row r="823" spans="4:4" ht="15.75" customHeight="1" x14ac:dyDescent="0.35">
      <c r="D823" s="37"/>
    </row>
    <row r="824" spans="4:4" ht="15.75" customHeight="1" x14ac:dyDescent="0.35">
      <c r="D824" s="37"/>
    </row>
    <row r="825" spans="4:4" ht="15.75" customHeight="1" x14ac:dyDescent="0.35">
      <c r="D825" s="37"/>
    </row>
    <row r="826" spans="4:4" ht="15.75" customHeight="1" x14ac:dyDescent="0.35">
      <c r="D826" s="37"/>
    </row>
    <row r="827" spans="4:4" ht="15.75" customHeight="1" x14ac:dyDescent="0.35">
      <c r="D827" s="37"/>
    </row>
    <row r="828" spans="4:4" ht="15.75" customHeight="1" x14ac:dyDescent="0.35">
      <c r="D828" s="37"/>
    </row>
    <row r="829" spans="4:4" ht="15.75" customHeight="1" x14ac:dyDescent="0.35">
      <c r="D829" s="37"/>
    </row>
    <row r="830" spans="4:4" ht="15.75" customHeight="1" x14ac:dyDescent="0.35">
      <c r="D830" s="37"/>
    </row>
    <row r="831" spans="4:4" ht="15.75" customHeight="1" x14ac:dyDescent="0.35">
      <c r="D831" s="37"/>
    </row>
    <row r="832" spans="4:4" ht="15.75" customHeight="1" x14ac:dyDescent="0.35">
      <c r="D832" s="37"/>
    </row>
    <row r="833" spans="4:4" ht="15.75" customHeight="1" x14ac:dyDescent="0.35">
      <c r="D833" s="37"/>
    </row>
    <row r="834" spans="4:4" ht="15.75" customHeight="1" x14ac:dyDescent="0.35">
      <c r="D834" s="37"/>
    </row>
    <row r="835" spans="4:4" ht="15.75" customHeight="1" x14ac:dyDescent="0.35">
      <c r="D835" s="37"/>
    </row>
    <row r="836" spans="4:4" ht="15.75" customHeight="1" x14ac:dyDescent="0.35">
      <c r="D836" s="37"/>
    </row>
    <row r="837" spans="4:4" ht="15.75" customHeight="1" x14ac:dyDescent="0.35">
      <c r="D837" s="37"/>
    </row>
    <row r="838" spans="4:4" ht="15.75" customHeight="1" x14ac:dyDescent="0.35">
      <c r="D838" s="37"/>
    </row>
    <row r="839" spans="4:4" ht="15.75" customHeight="1" x14ac:dyDescent="0.35">
      <c r="D839" s="37"/>
    </row>
    <row r="840" spans="4:4" ht="15.75" customHeight="1" x14ac:dyDescent="0.35">
      <c r="D840" s="37"/>
    </row>
    <row r="841" spans="4:4" ht="15.75" customHeight="1" x14ac:dyDescent="0.35">
      <c r="D841" s="37"/>
    </row>
    <row r="842" spans="4:4" ht="15.75" customHeight="1" x14ac:dyDescent="0.35">
      <c r="D842" s="37"/>
    </row>
    <row r="843" spans="4:4" ht="15.75" customHeight="1" x14ac:dyDescent="0.35">
      <c r="D843" s="37"/>
    </row>
    <row r="844" spans="4:4" ht="15.75" customHeight="1" x14ac:dyDescent="0.35">
      <c r="D844" s="37"/>
    </row>
    <row r="845" spans="4:4" ht="15.75" customHeight="1" x14ac:dyDescent="0.35">
      <c r="D845" s="37"/>
    </row>
    <row r="846" spans="4:4" ht="15.75" customHeight="1" x14ac:dyDescent="0.35">
      <c r="D846" s="37"/>
    </row>
    <row r="847" spans="4:4" ht="15.75" customHeight="1" x14ac:dyDescent="0.35">
      <c r="D847" s="37"/>
    </row>
    <row r="848" spans="4:4" ht="15.75" customHeight="1" x14ac:dyDescent="0.35">
      <c r="D848" s="37"/>
    </row>
    <row r="849" spans="4:4" ht="15.75" customHeight="1" x14ac:dyDescent="0.35">
      <c r="D849" s="37"/>
    </row>
    <row r="850" spans="4:4" ht="15.75" customHeight="1" x14ac:dyDescent="0.35">
      <c r="D850" s="37"/>
    </row>
    <row r="851" spans="4:4" ht="15.75" customHeight="1" x14ac:dyDescent="0.35">
      <c r="D851" s="37"/>
    </row>
    <row r="852" spans="4:4" ht="15.75" customHeight="1" x14ac:dyDescent="0.35">
      <c r="D852" s="37"/>
    </row>
    <row r="853" spans="4:4" ht="15.75" customHeight="1" x14ac:dyDescent="0.35">
      <c r="D853" s="37"/>
    </row>
    <row r="854" spans="4:4" ht="15.75" customHeight="1" x14ac:dyDescent="0.35">
      <c r="D854" s="37"/>
    </row>
    <row r="855" spans="4:4" ht="15.75" customHeight="1" x14ac:dyDescent="0.35">
      <c r="D855" s="37"/>
    </row>
    <row r="856" spans="4:4" ht="15.75" customHeight="1" x14ac:dyDescent="0.35">
      <c r="D856" s="37"/>
    </row>
    <row r="857" spans="4:4" ht="15.75" customHeight="1" x14ac:dyDescent="0.35">
      <c r="D857" s="37"/>
    </row>
    <row r="858" spans="4:4" ht="15.75" customHeight="1" x14ac:dyDescent="0.35">
      <c r="D858" s="37"/>
    </row>
    <row r="859" spans="4:4" ht="15.75" customHeight="1" x14ac:dyDescent="0.35">
      <c r="D859" s="37"/>
    </row>
    <row r="860" spans="4:4" ht="15.75" customHeight="1" x14ac:dyDescent="0.35">
      <c r="D860" s="37"/>
    </row>
    <row r="861" spans="4:4" ht="15.75" customHeight="1" x14ac:dyDescent="0.35">
      <c r="D861" s="37"/>
    </row>
    <row r="862" spans="4:4" ht="15.75" customHeight="1" x14ac:dyDescent="0.35">
      <c r="D862" s="37"/>
    </row>
    <row r="863" spans="4:4" ht="15.75" customHeight="1" x14ac:dyDescent="0.35">
      <c r="D863" s="37"/>
    </row>
    <row r="864" spans="4:4" ht="15.75" customHeight="1" x14ac:dyDescent="0.35">
      <c r="D864" s="37"/>
    </row>
    <row r="865" spans="4:4" ht="15.75" customHeight="1" x14ac:dyDescent="0.35">
      <c r="D865" s="37"/>
    </row>
    <row r="866" spans="4:4" ht="15.75" customHeight="1" x14ac:dyDescent="0.35">
      <c r="D866" s="37"/>
    </row>
    <row r="867" spans="4:4" ht="15.75" customHeight="1" x14ac:dyDescent="0.35">
      <c r="D867" s="37"/>
    </row>
    <row r="868" spans="4:4" ht="15.75" customHeight="1" x14ac:dyDescent="0.35">
      <c r="D868" s="37"/>
    </row>
    <row r="869" spans="4:4" ht="15.75" customHeight="1" x14ac:dyDescent="0.35">
      <c r="D869" s="37"/>
    </row>
    <row r="870" spans="4:4" ht="15.75" customHeight="1" x14ac:dyDescent="0.35">
      <c r="D870" s="37"/>
    </row>
    <row r="871" spans="4:4" ht="15.75" customHeight="1" x14ac:dyDescent="0.35">
      <c r="D871" s="37"/>
    </row>
    <row r="872" spans="4:4" ht="15.75" customHeight="1" x14ac:dyDescent="0.35">
      <c r="D872" s="37"/>
    </row>
    <row r="873" spans="4:4" ht="15.75" customHeight="1" x14ac:dyDescent="0.35">
      <c r="D873" s="37"/>
    </row>
    <row r="874" spans="4:4" ht="15.75" customHeight="1" x14ac:dyDescent="0.35">
      <c r="D874" s="37"/>
    </row>
    <row r="875" spans="4:4" ht="15.75" customHeight="1" x14ac:dyDescent="0.35">
      <c r="D875" s="37"/>
    </row>
    <row r="876" spans="4:4" ht="15.75" customHeight="1" x14ac:dyDescent="0.35">
      <c r="D876" s="37"/>
    </row>
    <row r="877" spans="4:4" ht="15.75" customHeight="1" x14ac:dyDescent="0.35">
      <c r="D877" s="37"/>
    </row>
    <row r="878" spans="4:4" ht="15.75" customHeight="1" x14ac:dyDescent="0.35">
      <c r="D878" s="37"/>
    </row>
    <row r="879" spans="4:4" ht="15.75" customHeight="1" x14ac:dyDescent="0.35">
      <c r="D879" s="37"/>
    </row>
    <row r="880" spans="4:4" ht="15.75" customHeight="1" x14ac:dyDescent="0.35">
      <c r="D880" s="37"/>
    </row>
    <row r="881" spans="4:4" ht="15.75" customHeight="1" x14ac:dyDescent="0.35">
      <c r="D881" s="37"/>
    </row>
    <row r="882" spans="4:4" ht="15.75" customHeight="1" x14ac:dyDescent="0.35">
      <c r="D882" s="37"/>
    </row>
    <row r="883" spans="4:4" ht="15.75" customHeight="1" x14ac:dyDescent="0.35">
      <c r="D883" s="37"/>
    </row>
    <row r="884" spans="4:4" ht="15.75" customHeight="1" x14ac:dyDescent="0.35">
      <c r="D884" s="37"/>
    </row>
    <row r="885" spans="4:4" ht="15.75" customHeight="1" x14ac:dyDescent="0.35">
      <c r="D885" s="37"/>
    </row>
    <row r="886" spans="4:4" ht="15.75" customHeight="1" x14ac:dyDescent="0.35">
      <c r="D886" s="37"/>
    </row>
    <row r="887" spans="4:4" ht="15.75" customHeight="1" x14ac:dyDescent="0.35">
      <c r="D887" s="37"/>
    </row>
    <row r="888" spans="4:4" ht="15.75" customHeight="1" x14ac:dyDescent="0.35">
      <c r="D888" s="37"/>
    </row>
    <row r="889" spans="4:4" ht="15.75" customHeight="1" x14ac:dyDescent="0.35">
      <c r="D889" s="37"/>
    </row>
    <row r="890" spans="4:4" ht="15.75" customHeight="1" x14ac:dyDescent="0.35">
      <c r="D890" s="37"/>
    </row>
    <row r="891" spans="4:4" ht="15.75" customHeight="1" x14ac:dyDescent="0.35">
      <c r="D891" s="37"/>
    </row>
    <row r="892" spans="4:4" ht="15.75" customHeight="1" x14ac:dyDescent="0.35">
      <c r="D892" s="37"/>
    </row>
    <row r="893" spans="4:4" ht="15.75" customHeight="1" x14ac:dyDescent="0.35">
      <c r="D893" s="37"/>
    </row>
    <row r="894" spans="4:4" ht="15.75" customHeight="1" x14ac:dyDescent="0.35">
      <c r="D894" s="37"/>
    </row>
    <row r="895" spans="4:4" ht="15.75" customHeight="1" x14ac:dyDescent="0.35">
      <c r="D895" s="37"/>
    </row>
    <row r="896" spans="4:4" ht="15.75" customHeight="1" x14ac:dyDescent="0.35">
      <c r="D896" s="37"/>
    </row>
    <row r="897" spans="4:4" ht="15.75" customHeight="1" x14ac:dyDescent="0.35">
      <c r="D897" s="37"/>
    </row>
    <row r="898" spans="4:4" ht="15.75" customHeight="1" x14ac:dyDescent="0.35">
      <c r="D898" s="37"/>
    </row>
    <row r="899" spans="4:4" ht="15.75" customHeight="1" x14ac:dyDescent="0.35">
      <c r="D899" s="37"/>
    </row>
    <row r="900" spans="4:4" ht="15.75" customHeight="1" x14ac:dyDescent="0.35">
      <c r="D900" s="37"/>
    </row>
    <row r="901" spans="4:4" ht="15.75" customHeight="1" x14ac:dyDescent="0.35">
      <c r="D901" s="37"/>
    </row>
    <row r="902" spans="4:4" ht="15.75" customHeight="1" x14ac:dyDescent="0.35">
      <c r="D902" s="37"/>
    </row>
    <row r="903" spans="4:4" ht="15.75" customHeight="1" x14ac:dyDescent="0.35">
      <c r="D903" s="37"/>
    </row>
    <row r="904" spans="4:4" ht="15.75" customHeight="1" x14ac:dyDescent="0.35">
      <c r="D904" s="37"/>
    </row>
    <row r="905" spans="4:4" ht="15.75" customHeight="1" x14ac:dyDescent="0.35">
      <c r="D905" s="37"/>
    </row>
    <row r="906" spans="4:4" ht="15.75" customHeight="1" x14ac:dyDescent="0.35">
      <c r="D906" s="37"/>
    </row>
    <row r="907" spans="4:4" ht="15.75" customHeight="1" x14ac:dyDescent="0.35">
      <c r="D907" s="37"/>
    </row>
    <row r="908" spans="4:4" ht="15.75" customHeight="1" x14ac:dyDescent="0.35">
      <c r="D908" s="37"/>
    </row>
    <row r="909" spans="4:4" ht="15.75" customHeight="1" x14ac:dyDescent="0.35">
      <c r="D909" s="37"/>
    </row>
    <row r="910" spans="4:4" ht="15.75" customHeight="1" x14ac:dyDescent="0.35">
      <c r="D910" s="37"/>
    </row>
    <row r="911" spans="4:4" ht="15.75" customHeight="1" x14ac:dyDescent="0.35">
      <c r="D911" s="37"/>
    </row>
    <row r="912" spans="4:4" ht="15.75" customHeight="1" x14ac:dyDescent="0.35">
      <c r="D912" s="37"/>
    </row>
    <row r="913" spans="4:4" ht="15.75" customHeight="1" x14ac:dyDescent="0.35">
      <c r="D913" s="37"/>
    </row>
    <row r="914" spans="4:4" ht="15.75" customHeight="1" x14ac:dyDescent="0.35">
      <c r="D914" s="37"/>
    </row>
    <row r="915" spans="4:4" ht="15.75" customHeight="1" x14ac:dyDescent="0.35">
      <c r="D915" s="37"/>
    </row>
    <row r="916" spans="4:4" ht="15.75" customHeight="1" x14ac:dyDescent="0.35">
      <c r="D916" s="37"/>
    </row>
    <row r="917" spans="4:4" ht="15.75" customHeight="1" x14ac:dyDescent="0.35">
      <c r="D917" s="37"/>
    </row>
    <row r="918" spans="4:4" ht="15.75" customHeight="1" x14ac:dyDescent="0.35">
      <c r="D918" s="37"/>
    </row>
    <row r="919" spans="4:4" ht="15.75" customHeight="1" x14ac:dyDescent="0.35">
      <c r="D919" s="37"/>
    </row>
    <row r="920" spans="4:4" ht="15.75" customHeight="1" x14ac:dyDescent="0.35">
      <c r="D920" s="37"/>
    </row>
    <row r="921" spans="4:4" ht="15.75" customHeight="1" x14ac:dyDescent="0.35">
      <c r="D921" s="37"/>
    </row>
    <row r="922" spans="4:4" ht="15.75" customHeight="1" x14ac:dyDescent="0.35">
      <c r="D922" s="37"/>
    </row>
    <row r="923" spans="4:4" ht="15.75" customHeight="1" x14ac:dyDescent="0.35">
      <c r="D923" s="37"/>
    </row>
    <row r="924" spans="4:4" ht="15.75" customHeight="1" x14ac:dyDescent="0.35">
      <c r="D924" s="37"/>
    </row>
    <row r="925" spans="4:4" ht="15.75" customHeight="1" x14ac:dyDescent="0.35">
      <c r="D925" s="37"/>
    </row>
    <row r="926" spans="4:4" ht="15.75" customHeight="1" x14ac:dyDescent="0.35">
      <c r="D926" s="37"/>
    </row>
    <row r="927" spans="4:4" ht="15.75" customHeight="1" x14ac:dyDescent="0.35">
      <c r="D927" s="37"/>
    </row>
    <row r="928" spans="4:4" ht="15.75" customHeight="1" x14ac:dyDescent="0.35">
      <c r="D928" s="37"/>
    </row>
    <row r="929" spans="4:4" ht="15.75" customHeight="1" x14ac:dyDescent="0.35">
      <c r="D929" s="37"/>
    </row>
    <row r="930" spans="4:4" ht="15.75" customHeight="1" x14ac:dyDescent="0.35">
      <c r="D930" s="37"/>
    </row>
    <row r="931" spans="4:4" ht="15.75" customHeight="1" x14ac:dyDescent="0.35">
      <c r="D931" s="37"/>
    </row>
    <row r="932" spans="4:4" ht="15.75" customHeight="1" x14ac:dyDescent="0.35">
      <c r="D932" s="37"/>
    </row>
    <row r="933" spans="4:4" ht="15.75" customHeight="1" x14ac:dyDescent="0.35">
      <c r="D933" s="37"/>
    </row>
    <row r="934" spans="4:4" ht="15.75" customHeight="1" x14ac:dyDescent="0.35">
      <c r="D934" s="37"/>
    </row>
    <row r="935" spans="4:4" ht="15.75" customHeight="1" x14ac:dyDescent="0.35">
      <c r="D935" s="37"/>
    </row>
    <row r="936" spans="4:4" ht="15.75" customHeight="1" x14ac:dyDescent="0.35">
      <c r="D936" s="37"/>
    </row>
    <row r="937" spans="4:4" ht="15.75" customHeight="1" x14ac:dyDescent="0.35">
      <c r="D937" s="37"/>
    </row>
    <row r="938" spans="4:4" ht="15.75" customHeight="1" x14ac:dyDescent="0.35">
      <c r="D938" s="37"/>
    </row>
    <row r="939" spans="4:4" ht="15.75" customHeight="1" x14ac:dyDescent="0.35">
      <c r="D939" s="37"/>
    </row>
    <row r="940" spans="4:4" ht="15.75" customHeight="1" x14ac:dyDescent="0.35">
      <c r="D940" s="37"/>
    </row>
    <row r="941" spans="4:4" ht="15.75" customHeight="1" x14ac:dyDescent="0.35">
      <c r="D941" s="37"/>
    </row>
    <row r="942" spans="4:4" ht="15.75" customHeight="1" x14ac:dyDescent="0.35">
      <c r="D942" s="37"/>
    </row>
    <row r="943" spans="4:4" ht="15.75" customHeight="1" x14ac:dyDescent="0.35">
      <c r="D943" s="37"/>
    </row>
    <row r="944" spans="4:4" ht="15.75" customHeight="1" x14ac:dyDescent="0.35">
      <c r="D944" s="37"/>
    </row>
    <row r="945" spans="4:4" ht="15.75" customHeight="1" x14ac:dyDescent="0.35">
      <c r="D945" s="37"/>
    </row>
    <row r="946" spans="4:4" ht="15.75" customHeight="1" x14ac:dyDescent="0.35">
      <c r="D946" s="37"/>
    </row>
    <row r="947" spans="4:4" ht="15.75" customHeight="1" x14ac:dyDescent="0.35">
      <c r="D947" s="37"/>
    </row>
    <row r="948" spans="4:4" ht="15.75" customHeight="1" x14ac:dyDescent="0.35">
      <c r="D948" s="37"/>
    </row>
    <row r="949" spans="4:4" ht="15.75" customHeight="1" x14ac:dyDescent="0.35">
      <c r="D949" s="37"/>
    </row>
    <row r="950" spans="4:4" ht="15.75" customHeight="1" x14ac:dyDescent="0.35">
      <c r="D950" s="37"/>
    </row>
    <row r="951" spans="4:4" ht="15.75" customHeight="1" x14ac:dyDescent="0.35">
      <c r="D951" s="37"/>
    </row>
    <row r="952" spans="4:4" ht="15.75" customHeight="1" x14ac:dyDescent="0.35">
      <c r="D952" s="37"/>
    </row>
    <row r="953" spans="4:4" ht="15.75" customHeight="1" x14ac:dyDescent="0.35">
      <c r="D953" s="37"/>
    </row>
    <row r="954" spans="4:4" ht="15.75" customHeight="1" x14ac:dyDescent="0.35">
      <c r="D954" s="37"/>
    </row>
    <row r="955" spans="4:4" ht="15.75" customHeight="1" x14ac:dyDescent="0.35">
      <c r="D955" s="37"/>
    </row>
    <row r="956" spans="4:4" ht="15.75" customHeight="1" x14ac:dyDescent="0.35">
      <c r="D956" s="37"/>
    </row>
    <row r="957" spans="4:4" ht="15.75" customHeight="1" x14ac:dyDescent="0.35">
      <c r="D957" s="37"/>
    </row>
    <row r="958" spans="4:4" ht="15.75" customHeight="1" x14ac:dyDescent="0.35">
      <c r="D958" s="37"/>
    </row>
    <row r="959" spans="4:4" ht="15.75" customHeight="1" x14ac:dyDescent="0.35">
      <c r="D959" s="37"/>
    </row>
    <row r="960" spans="4:4" ht="15.75" customHeight="1" x14ac:dyDescent="0.35">
      <c r="D960" s="37"/>
    </row>
    <row r="961" spans="4:4" ht="15.75" customHeight="1" x14ac:dyDescent="0.35">
      <c r="D961" s="37"/>
    </row>
    <row r="962" spans="4:4" ht="15.75" customHeight="1" x14ac:dyDescent="0.35">
      <c r="D962" s="37"/>
    </row>
    <row r="963" spans="4:4" ht="15.75" customHeight="1" x14ac:dyDescent="0.35">
      <c r="D963" s="37"/>
    </row>
    <row r="964" spans="4:4" ht="15.75" customHeight="1" x14ac:dyDescent="0.35">
      <c r="D964" s="37"/>
    </row>
    <row r="965" spans="4:4" ht="15.75" customHeight="1" x14ac:dyDescent="0.35">
      <c r="D965" s="37"/>
    </row>
    <row r="966" spans="4:4" ht="15.75" customHeight="1" x14ac:dyDescent="0.35">
      <c r="D966" s="37"/>
    </row>
    <row r="967" spans="4:4" ht="15.75" customHeight="1" x14ac:dyDescent="0.35">
      <c r="D967" s="37"/>
    </row>
    <row r="968" spans="4:4" ht="15.75" customHeight="1" x14ac:dyDescent="0.35">
      <c r="D968" s="37"/>
    </row>
    <row r="969" spans="4:4" ht="15.75" customHeight="1" x14ac:dyDescent="0.35">
      <c r="D969" s="37"/>
    </row>
    <row r="970" spans="4:4" ht="15.75" customHeight="1" x14ac:dyDescent="0.35">
      <c r="D970" s="37"/>
    </row>
    <row r="971" spans="4:4" ht="15.75" customHeight="1" x14ac:dyDescent="0.35">
      <c r="D971" s="37"/>
    </row>
    <row r="972" spans="4:4" ht="15.75" customHeight="1" x14ac:dyDescent="0.35">
      <c r="D972" s="37"/>
    </row>
    <row r="973" spans="4:4" ht="15.75" customHeight="1" x14ac:dyDescent="0.35">
      <c r="D973" s="37"/>
    </row>
    <row r="974" spans="4:4" ht="15.75" customHeight="1" x14ac:dyDescent="0.35">
      <c r="D974" s="37"/>
    </row>
    <row r="975" spans="4:4" ht="15.75" customHeight="1" x14ac:dyDescent="0.35">
      <c r="D975" s="37"/>
    </row>
    <row r="976" spans="4:4" ht="15.75" customHeight="1" x14ac:dyDescent="0.35">
      <c r="D976" s="37"/>
    </row>
    <row r="977" spans="4:4" ht="15.75" customHeight="1" x14ac:dyDescent="0.35">
      <c r="D977" s="37"/>
    </row>
    <row r="978" spans="4:4" ht="15.75" customHeight="1" x14ac:dyDescent="0.35">
      <c r="D978" s="37"/>
    </row>
    <row r="979" spans="4:4" ht="15.75" customHeight="1" x14ac:dyDescent="0.35">
      <c r="D979" s="37"/>
    </row>
    <row r="980" spans="4:4" ht="15.75" customHeight="1" x14ac:dyDescent="0.35">
      <c r="D980" s="37"/>
    </row>
    <row r="981" spans="4:4" ht="15.75" customHeight="1" x14ac:dyDescent="0.35">
      <c r="D981" s="37"/>
    </row>
    <row r="982" spans="4:4" ht="15.75" customHeight="1" x14ac:dyDescent="0.35">
      <c r="D982" s="37"/>
    </row>
    <row r="983" spans="4:4" ht="15.75" customHeight="1" x14ac:dyDescent="0.35">
      <c r="D983" s="37"/>
    </row>
    <row r="984" spans="4:4" ht="15.75" customHeight="1" x14ac:dyDescent="0.35">
      <c r="D984" s="37"/>
    </row>
    <row r="985" spans="4:4" ht="15.75" customHeight="1" x14ac:dyDescent="0.35">
      <c r="D985" s="37"/>
    </row>
    <row r="986" spans="4:4" ht="15.75" customHeight="1" x14ac:dyDescent="0.35">
      <c r="D986" s="37"/>
    </row>
    <row r="987" spans="4:4" ht="15.75" customHeight="1" x14ac:dyDescent="0.35">
      <c r="D987" s="37"/>
    </row>
    <row r="988" spans="4:4" ht="15.75" customHeight="1" x14ac:dyDescent="0.35">
      <c r="D988" s="37"/>
    </row>
    <row r="989" spans="4:4" ht="15.75" customHeight="1" x14ac:dyDescent="0.35">
      <c r="D989" s="37"/>
    </row>
    <row r="990" spans="4:4" ht="15.75" customHeight="1" x14ac:dyDescent="0.35">
      <c r="D990" s="37"/>
    </row>
    <row r="991" spans="4:4" ht="15.75" customHeight="1" x14ac:dyDescent="0.35">
      <c r="D991" s="37"/>
    </row>
    <row r="992" spans="4:4" ht="15.75" customHeight="1" x14ac:dyDescent="0.35">
      <c r="D992" s="37"/>
    </row>
    <row r="993" spans="4:4" ht="15.75" customHeight="1" x14ac:dyDescent="0.35">
      <c r="D993" s="37"/>
    </row>
    <row r="994" spans="4:4" ht="15.75" customHeight="1" x14ac:dyDescent="0.35">
      <c r="D994" s="37"/>
    </row>
    <row r="995" spans="4:4" ht="15.75" customHeight="1" x14ac:dyDescent="0.35">
      <c r="D995" s="37"/>
    </row>
    <row r="996" spans="4:4" ht="15.75" customHeight="1" x14ac:dyDescent="0.35">
      <c r="D996" s="37"/>
    </row>
    <row r="997" spans="4:4" ht="15.75" customHeight="1" x14ac:dyDescent="0.35">
      <c r="D997" s="37"/>
    </row>
    <row r="998" spans="4:4" ht="15.75" customHeight="1" x14ac:dyDescent="0.35">
      <c r="D998" s="37"/>
    </row>
    <row r="999" spans="4:4" ht="15.75" customHeight="1" x14ac:dyDescent="0.35">
      <c r="D999" s="37"/>
    </row>
    <row r="1000" spans="4:4" ht="15.75" customHeight="1" x14ac:dyDescent="0.35">
      <c r="D1000" s="37"/>
    </row>
    <row r="1001" spans="4:4" ht="15.75" customHeight="1" x14ac:dyDescent="0.35">
      <c r="D1001" s="37"/>
    </row>
    <row r="1002" spans="4:4" ht="15.75" customHeight="1" x14ac:dyDescent="0.35">
      <c r="D1002" s="37"/>
    </row>
  </sheetData>
  <pageMargins left="0.7" right="0.7" top="0.75" bottom="0.75" header="0" footer="0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000"/>
  <sheetViews>
    <sheetView workbookViewId="0"/>
    <sheetView workbookViewId="1"/>
  </sheetViews>
  <sheetFormatPr defaultColWidth="14.453125" defaultRowHeight="15" customHeight="1" x14ac:dyDescent="0.35"/>
  <cols>
    <col min="1" max="26" width="8.7265625" customWidth="1"/>
  </cols>
  <sheetData>
    <row r="1" spans="2:3" ht="14.5" x14ac:dyDescent="0.35">
      <c r="C1" s="3" t="s">
        <v>159</v>
      </c>
    </row>
    <row r="2" spans="2:3" ht="14.5" x14ac:dyDescent="0.35">
      <c r="B2" s="3" t="s">
        <v>158</v>
      </c>
      <c r="C2" s="3" t="b">
        <f>SUM('BIFUbC-electricity'!B2:AF26)=SUM(calcs!D5:AH29)</f>
        <v>1</v>
      </c>
    </row>
    <row r="3" spans="2:3" ht="14.5" x14ac:dyDescent="0.35">
      <c r="B3" s="3" t="s">
        <v>18</v>
      </c>
      <c r="C3" s="3" t="b">
        <f>SUM('BIFUbC-coal'!B2:AF26)=SUM(calcs!D30:AH54)</f>
        <v>1</v>
      </c>
    </row>
    <row r="4" spans="2:3" ht="14.5" x14ac:dyDescent="0.35">
      <c r="B4" s="3" t="s">
        <v>160</v>
      </c>
      <c r="C4" s="3" t="b">
        <f>SUM('BIFUbC-natural-gas'!B2:AF26)=SUM(calcs!D55:AH79)</f>
        <v>1</v>
      </c>
    </row>
    <row r="5" spans="2:3" ht="14.5" x14ac:dyDescent="0.35">
      <c r="B5" s="3" t="s">
        <v>17</v>
      </c>
      <c r="C5" s="3" t="b">
        <f>SUM('BIFUbC-biomass'!B2:AF26)=SUM(calcs!D80:AH104)</f>
        <v>1</v>
      </c>
    </row>
    <row r="6" spans="2:3" ht="14.5" x14ac:dyDescent="0.35">
      <c r="B6" s="3" t="s">
        <v>161</v>
      </c>
      <c r="C6" s="3" t="b">
        <f>SUM(calcs!D105:AH129)=SUM('BIFUbC-petroleum-diesel'!B2:AF26)</f>
        <v>1</v>
      </c>
    </row>
    <row r="7" spans="2:3" ht="14.5" x14ac:dyDescent="0.35">
      <c r="B7" s="3" t="s">
        <v>162</v>
      </c>
    </row>
    <row r="8" spans="2:3" ht="14.5" x14ac:dyDescent="0.35">
      <c r="B8" s="3" t="s">
        <v>87</v>
      </c>
      <c r="C8" s="3" t="b">
        <f>SUM('BIFUbC-crude-oil'!B2:AF26)=SUM(calcs!D130:AH154)</f>
        <v>1</v>
      </c>
    </row>
    <row r="9" spans="2:3" ht="14.5" x14ac:dyDescent="0.35">
      <c r="B9" s="3" t="s">
        <v>163</v>
      </c>
      <c r="C9" s="3" t="b">
        <f>SUM('BIFUbC-heavy-or-residual-oil'!B2:AF26)=SUM(calcs!D180:AH204)</f>
        <v>1</v>
      </c>
    </row>
    <row r="10" spans="2:3" ht="14.5" x14ac:dyDescent="0.35">
      <c r="B10" s="3" t="s">
        <v>27</v>
      </c>
      <c r="C10" s="3" t="b">
        <f>SUM('BIFUbC-LPG-propane-or-butane'!B2:AF26)=SUM(calcs!D155:AH179)</f>
        <v>1</v>
      </c>
    </row>
    <row r="11" spans="2:3" ht="14.5" x14ac:dyDescent="0.35">
      <c r="B11" s="3" t="s">
        <v>164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7.81640625" customWidth="1"/>
    <col min="3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ht="14.5" x14ac:dyDescent="0.35">
      <c r="A2" s="3" t="s">
        <v>94</v>
      </c>
      <c r="B2" s="20">
        <f>calcs!D5</f>
        <v>8383415808000</v>
      </c>
      <c r="C2" s="20">
        <f>calcs!E5</f>
        <v>8755044990754.1504</v>
      </c>
      <c r="D2" s="20">
        <f>calcs!F5</f>
        <v>9126674173508.209</v>
      </c>
      <c r="E2" s="20">
        <f>calcs!G5</f>
        <v>9498303356262.2695</v>
      </c>
      <c r="F2" s="20">
        <f>calcs!H5</f>
        <v>9869932539016.4199</v>
      </c>
      <c r="G2" s="20">
        <f>calcs!I5</f>
        <v>10241561721770.48</v>
      </c>
      <c r="H2" s="20">
        <f>calcs!J5</f>
        <v>10613190904524.541</v>
      </c>
      <c r="I2" s="20">
        <f>calcs!K5</f>
        <v>10984820087278.6</v>
      </c>
      <c r="J2" s="20">
        <f>calcs!L5</f>
        <v>11356449270032.752</v>
      </c>
      <c r="K2" s="20">
        <f>calcs!M5</f>
        <v>11728078452786.811</v>
      </c>
      <c r="L2" s="20">
        <f>calcs!N5</f>
        <v>12099707635540.871</v>
      </c>
      <c r="M2" s="20">
        <f>calcs!O5</f>
        <v>12471336818294.932</v>
      </c>
      <c r="N2" s="20">
        <f>calcs!P5</f>
        <v>12842966001049.082</v>
      </c>
      <c r="O2" s="20">
        <f>calcs!Q5</f>
        <v>13214595183803.141</v>
      </c>
      <c r="P2" s="20">
        <f>calcs!R5</f>
        <v>13586224366557.201</v>
      </c>
      <c r="Q2" s="20">
        <f>calcs!S5</f>
        <v>13957853549311.352</v>
      </c>
      <c r="R2" s="20">
        <f>calcs!T5</f>
        <v>14329482732065.412</v>
      </c>
      <c r="S2" s="20">
        <f>calcs!U5</f>
        <v>14701111914819.473</v>
      </c>
      <c r="T2" s="20">
        <f>calcs!V5</f>
        <v>15072741097573.531</v>
      </c>
      <c r="U2" s="20">
        <f>calcs!W5</f>
        <v>15444370280327.684</v>
      </c>
      <c r="V2" s="20">
        <f>calcs!X5</f>
        <v>15815999463081.742</v>
      </c>
      <c r="W2" s="20">
        <f>calcs!Y5</f>
        <v>16187628645835.803</v>
      </c>
      <c r="X2" s="20">
        <f>calcs!Z5</f>
        <v>16559257828589.861</v>
      </c>
      <c r="Y2" s="20">
        <f>calcs!AA5</f>
        <v>16930887011344.012</v>
      </c>
      <c r="Z2" s="20">
        <f>calcs!AB5</f>
        <v>17302516194098.072</v>
      </c>
      <c r="AA2" s="20">
        <f>calcs!AC5</f>
        <v>17674145376852.133</v>
      </c>
      <c r="AB2" s="20">
        <f>calcs!AD5</f>
        <v>18045774559606.191</v>
      </c>
      <c r="AC2" s="20">
        <f>calcs!AE5</f>
        <v>18417403742360.344</v>
      </c>
      <c r="AD2" s="20">
        <f>calcs!AF5</f>
        <v>18789032925114.402</v>
      </c>
      <c r="AE2" s="20">
        <f>calcs!AG5</f>
        <v>19160662107868.461</v>
      </c>
      <c r="AF2" s="20">
        <f>calcs!AH5</f>
        <v>19532291290622.609</v>
      </c>
      <c r="AG2" s="38"/>
    </row>
    <row r="3" spans="1:35" ht="14.5" x14ac:dyDescent="0.35">
      <c r="A3" s="3" t="s">
        <v>79</v>
      </c>
      <c r="B3" s="20">
        <f>calcs!D6</f>
        <v>58463546858705.5</v>
      </c>
      <c r="C3" s="20">
        <f>calcs!E6</f>
        <v>61063375262466.313</v>
      </c>
      <c r="D3" s="20">
        <f>calcs!F6</f>
        <v>63663203666228.039</v>
      </c>
      <c r="E3" s="20">
        <f>calcs!G6</f>
        <v>66263032069988.852</v>
      </c>
      <c r="F3" s="20">
        <f>calcs!H6</f>
        <v>68862860473750.563</v>
      </c>
      <c r="G3" s="20">
        <f>calcs!I6</f>
        <v>71462688877511.375</v>
      </c>
      <c r="H3" s="20">
        <f>calcs!J6</f>
        <v>74062517281273.094</v>
      </c>
      <c r="I3" s="20">
        <f>calcs!K6</f>
        <v>76662345685033.906</v>
      </c>
      <c r="J3" s="20">
        <f>calcs!L6</f>
        <v>79262174088795.625</v>
      </c>
      <c r="K3" s="20">
        <f>calcs!M6</f>
        <v>81862002492556.438</v>
      </c>
      <c r="L3" s="20">
        <f>calcs!N6</f>
        <v>84461830896317.25</v>
      </c>
      <c r="M3" s="20">
        <f>calcs!O6</f>
        <v>87061659300078.969</v>
      </c>
      <c r="N3" s="20">
        <f>calcs!P6</f>
        <v>89661487703839.781</v>
      </c>
      <c r="O3" s="20">
        <f>calcs!Q6</f>
        <v>92261316107601.516</v>
      </c>
      <c r="P3" s="20">
        <f>calcs!R6</f>
        <v>94861144511362.328</v>
      </c>
      <c r="Q3" s="20">
        <f>calcs!S6</f>
        <v>97460972915124.063</v>
      </c>
      <c r="R3" s="20">
        <f>calcs!T6</f>
        <v>100060801318884.88</v>
      </c>
      <c r="S3" s="20">
        <f>calcs!U6</f>
        <v>102660629722646.59</v>
      </c>
      <c r="T3" s="20">
        <f>calcs!V6</f>
        <v>105260458126407.41</v>
      </c>
      <c r="U3" s="20">
        <f>calcs!W6</f>
        <v>107860286530169.13</v>
      </c>
      <c r="V3" s="20">
        <f>calcs!X6</f>
        <v>110460114933929.94</v>
      </c>
      <c r="W3" s="20">
        <f>calcs!Y6</f>
        <v>113059943337691.66</v>
      </c>
      <c r="X3" s="20">
        <f>calcs!Z6</f>
        <v>115659771741452.47</v>
      </c>
      <c r="Y3" s="20">
        <f>calcs!AA6</f>
        <v>118259600145214.2</v>
      </c>
      <c r="Z3" s="20">
        <f>calcs!AB6</f>
        <v>120859428548975.02</v>
      </c>
      <c r="AA3" s="20">
        <f>calcs!AC6</f>
        <v>123459256952736.73</v>
      </c>
      <c r="AB3" s="20">
        <f>calcs!AD6</f>
        <v>126059085356497.55</v>
      </c>
      <c r="AC3" s="20">
        <f>calcs!AE6</f>
        <v>128658913760259.25</v>
      </c>
      <c r="AD3" s="20">
        <f>calcs!AF6</f>
        <v>131258742164020.08</v>
      </c>
      <c r="AE3" s="20">
        <f>calcs!AG6</f>
        <v>133858570567780.89</v>
      </c>
      <c r="AF3" s="20">
        <f>calcs!AH6</f>
        <v>136458398971542.61</v>
      </c>
    </row>
    <row r="4" spans="1:35" ht="14.5" x14ac:dyDescent="0.35">
      <c r="A4" s="3" t="s">
        <v>83</v>
      </c>
      <c r="B4" s="20">
        <f>calcs!D7</f>
        <v>821708084955295.88</v>
      </c>
      <c r="C4" s="20">
        <f>calcs!E7</f>
        <v>858248803636454.25</v>
      </c>
      <c r="D4" s="20">
        <f>calcs!F7</f>
        <v>894789522317625.5</v>
      </c>
      <c r="E4" s="20">
        <f>calcs!G7</f>
        <v>931330240998784</v>
      </c>
      <c r="F4" s="20">
        <f>calcs!H7</f>
        <v>967870959679955.13</v>
      </c>
      <c r="G4" s="20">
        <f>calcs!I7</f>
        <v>1004411678361113.5</v>
      </c>
      <c r="H4" s="20">
        <f>calcs!J7</f>
        <v>1040952397042284.8</v>
      </c>
      <c r="I4" s="20">
        <f>calcs!K7</f>
        <v>1077493115723443.3</v>
      </c>
      <c r="J4" s="20">
        <f>calcs!L7</f>
        <v>1114033834404614.4</v>
      </c>
      <c r="K4" s="20">
        <f>calcs!M7</f>
        <v>1150574553085772.8</v>
      </c>
      <c r="L4" s="20">
        <f>calcs!N7</f>
        <v>1187115271766931.3</v>
      </c>
      <c r="M4" s="20">
        <f>calcs!O7</f>
        <v>1223655990448102.5</v>
      </c>
      <c r="N4" s="20">
        <f>calcs!P7</f>
        <v>1260196709129261</v>
      </c>
      <c r="O4" s="20">
        <f>calcs!Q7</f>
        <v>1296737427810432.3</v>
      </c>
      <c r="P4" s="20">
        <f>calcs!R7</f>
        <v>1333278146491590.5</v>
      </c>
      <c r="Q4" s="20">
        <f>calcs!S7</f>
        <v>1369818865172761.8</v>
      </c>
      <c r="R4" s="20">
        <f>calcs!T7</f>
        <v>1406359583853920.3</v>
      </c>
      <c r="S4" s="20">
        <f>calcs!U7</f>
        <v>1442900302535091.5</v>
      </c>
      <c r="T4" s="20">
        <f>calcs!V7</f>
        <v>1479441021216250</v>
      </c>
      <c r="U4" s="20">
        <f>calcs!W7</f>
        <v>1515981739897421</v>
      </c>
      <c r="V4" s="20">
        <f>calcs!X7</f>
        <v>1552522458578579.5</v>
      </c>
      <c r="W4" s="20">
        <f>calcs!Y7</f>
        <v>1589063177259750.8</v>
      </c>
      <c r="X4" s="20">
        <f>calcs!Z7</f>
        <v>1625603895940909.3</v>
      </c>
      <c r="Y4" s="20">
        <f>calcs!AA7</f>
        <v>1662144614622080.5</v>
      </c>
      <c r="Z4" s="20">
        <f>calcs!AB7</f>
        <v>1698685333303239</v>
      </c>
      <c r="AA4" s="20">
        <f>calcs!AC7</f>
        <v>1735226051984410.3</v>
      </c>
      <c r="AB4" s="20">
        <f>calcs!AD7</f>
        <v>1771766770665568.5</v>
      </c>
      <c r="AC4" s="20">
        <f>calcs!AE7</f>
        <v>1808307489346739.5</v>
      </c>
      <c r="AD4" s="20">
        <f>calcs!AF7</f>
        <v>1844848208027898</v>
      </c>
      <c r="AE4" s="20">
        <f>calcs!AG7</f>
        <v>1881388926709056.3</v>
      </c>
      <c r="AF4" s="20">
        <f>calcs!AH7</f>
        <v>1917929645390227.3</v>
      </c>
    </row>
    <row r="5" spans="1:35" ht="14.5" x14ac:dyDescent="0.35">
      <c r="A5" s="3" t="s">
        <v>98</v>
      </c>
      <c r="B5" s="20">
        <f>calcs!D8</f>
        <v>0</v>
      </c>
      <c r="C5" s="20">
        <f>calcs!E8</f>
        <v>0</v>
      </c>
      <c r="D5" s="20">
        <f>calcs!F8</f>
        <v>0</v>
      </c>
      <c r="E5" s="20">
        <f>calcs!G8</f>
        <v>0</v>
      </c>
      <c r="F5" s="20">
        <f>calcs!H8</f>
        <v>0</v>
      </c>
      <c r="G5" s="20">
        <f>calcs!I8</f>
        <v>0</v>
      </c>
      <c r="H5" s="20">
        <f>calcs!J8</f>
        <v>0</v>
      </c>
      <c r="I5" s="20">
        <f>calcs!K8</f>
        <v>0</v>
      </c>
      <c r="J5" s="20">
        <f>calcs!L8</f>
        <v>0</v>
      </c>
      <c r="K5" s="20">
        <f>calcs!M8</f>
        <v>0</v>
      </c>
      <c r="L5" s="20">
        <f>calcs!N8</f>
        <v>0</v>
      </c>
      <c r="M5" s="20">
        <f>calcs!O8</f>
        <v>0</v>
      </c>
      <c r="N5" s="20">
        <f>calcs!P8</f>
        <v>0</v>
      </c>
      <c r="O5" s="20">
        <f>calcs!Q8</f>
        <v>0</v>
      </c>
      <c r="P5" s="20">
        <f>calcs!R8</f>
        <v>0</v>
      </c>
      <c r="Q5" s="20">
        <f>calcs!S8</f>
        <v>0</v>
      </c>
      <c r="R5" s="20">
        <f>calcs!T8</f>
        <v>0</v>
      </c>
      <c r="S5" s="20">
        <f>calcs!U8</f>
        <v>0</v>
      </c>
      <c r="T5" s="20">
        <f>calcs!V8</f>
        <v>0</v>
      </c>
      <c r="U5" s="20">
        <f>calcs!W8</f>
        <v>0</v>
      </c>
      <c r="V5" s="20">
        <f>calcs!X8</f>
        <v>0</v>
      </c>
      <c r="W5" s="20">
        <f>calcs!Y8</f>
        <v>0</v>
      </c>
      <c r="X5" s="20">
        <f>calcs!Z8</f>
        <v>0</v>
      </c>
      <c r="Y5" s="20">
        <f>calcs!AA8</f>
        <v>0</v>
      </c>
      <c r="Z5" s="20">
        <f>calcs!AB8</f>
        <v>0</v>
      </c>
      <c r="AA5" s="20">
        <f>calcs!AC8</f>
        <v>0</v>
      </c>
      <c r="AB5" s="20">
        <f>calcs!AD8</f>
        <v>0</v>
      </c>
      <c r="AC5" s="20">
        <f>calcs!AE8</f>
        <v>0</v>
      </c>
      <c r="AD5" s="20">
        <f>calcs!AF8</f>
        <v>0</v>
      </c>
      <c r="AE5" s="20">
        <f>calcs!AG8</f>
        <v>0</v>
      </c>
      <c r="AF5" s="20">
        <f>calcs!AH8</f>
        <v>0</v>
      </c>
    </row>
    <row r="6" spans="1:35" ht="14.5" x14ac:dyDescent="0.35">
      <c r="A6" s="3" t="s">
        <v>100</v>
      </c>
      <c r="B6" s="20">
        <f>calcs!D9</f>
        <v>22923987545051.707</v>
      </c>
      <c r="C6" s="20">
        <f>calcs!E9</f>
        <v>23952623511240.008</v>
      </c>
      <c r="D6" s="20">
        <f>calcs!F9</f>
        <v>24981259477427.863</v>
      </c>
      <c r="E6" s="20">
        <f>calcs!G9</f>
        <v>26009895443616.16</v>
      </c>
      <c r="F6" s="20">
        <f>calcs!H9</f>
        <v>27038531409804.461</v>
      </c>
      <c r="G6" s="20">
        <f>calcs!I9</f>
        <v>28067167375992.762</v>
      </c>
      <c r="H6" s="20">
        <f>calcs!J9</f>
        <v>29095803342181.059</v>
      </c>
      <c r="I6" s="20">
        <f>calcs!K9</f>
        <v>30124439308369.359</v>
      </c>
      <c r="J6" s="20">
        <f>calcs!L9</f>
        <v>31153075274557.215</v>
      </c>
      <c r="K6" s="20">
        <f>calcs!M9</f>
        <v>32181711240745.512</v>
      </c>
      <c r="L6" s="20">
        <f>calcs!N9</f>
        <v>33210347206933.813</v>
      </c>
      <c r="M6" s="20">
        <f>calcs!O9</f>
        <v>34238983173122.113</v>
      </c>
      <c r="N6" s="20">
        <f>calcs!P9</f>
        <v>35267619139310.414</v>
      </c>
      <c r="O6" s="20">
        <f>calcs!Q9</f>
        <v>36296255105498.711</v>
      </c>
      <c r="P6" s="20">
        <f>calcs!R9</f>
        <v>37324891071686.57</v>
      </c>
      <c r="Q6" s="20">
        <f>calcs!S9</f>
        <v>38353527037874.875</v>
      </c>
      <c r="R6" s="20">
        <f>calcs!T9</f>
        <v>39382163004063.18</v>
      </c>
      <c r="S6" s="20">
        <f>calcs!U9</f>
        <v>40410798970251.477</v>
      </c>
      <c r="T6" s="20">
        <f>calcs!V9</f>
        <v>41439434936439.781</v>
      </c>
      <c r="U6" s="20">
        <f>calcs!W9</f>
        <v>42468070902628.078</v>
      </c>
      <c r="V6" s="20">
        <f>calcs!X9</f>
        <v>43496706868815.93</v>
      </c>
      <c r="W6" s="20">
        <f>calcs!Y9</f>
        <v>44525342835004.227</v>
      </c>
      <c r="X6" s="20">
        <f>calcs!Z9</f>
        <v>45553978801192.531</v>
      </c>
      <c r="Y6" s="20">
        <f>calcs!AA9</f>
        <v>46582614767380.828</v>
      </c>
      <c r="Z6" s="20">
        <f>calcs!AB9</f>
        <v>47611250733569.125</v>
      </c>
      <c r="AA6" s="20">
        <f>calcs!AC9</f>
        <v>48639886699757.43</v>
      </c>
      <c r="AB6" s="20">
        <f>calcs!AD9</f>
        <v>49668522665945.289</v>
      </c>
      <c r="AC6" s="20">
        <f>calcs!AE9</f>
        <v>50697158632133.594</v>
      </c>
      <c r="AD6" s="20">
        <f>calcs!AF9</f>
        <v>51725794598321.891</v>
      </c>
      <c r="AE6" s="20">
        <f>calcs!AG9</f>
        <v>52754430564510.195</v>
      </c>
      <c r="AF6" s="20">
        <f>calcs!AH9</f>
        <v>53783066530698.5</v>
      </c>
    </row>
    <row r="7" spans="1:35" ht="14.5" x14ac:dyDescent="0.35">
      <c r="A7" s="3" t="s">
        <v>41</v>
      </c>
      <c r="B7" s="20">
        <f>calcs!D10</f>
        <v>28072398180200.34</v>
      </c>
      <c r="C7" s="20">
        <f>calcs!E10</f>
        <v>29302593957144.813</v>
      </c>
      <c r="D7" s="20">
        <f>calcs!F10</f>
        <v>30532789734089.711</v>
      </c>
      <c r="E7" s="20">
        <f>calcs!G10</f>
        <v>31762985511034.609</v>
      </c>
      <c r="F7" s="20">
        <f>calcs!H10</f>
        <v>32993181287979.078</v>
      </c>
      <c r="G7" s="20">
        <f>calcs!I10</f>
        <v>34223377064923.977</v>
      </c>
      <c r="H7" s="20">
        <f>calcs!J10</f>
        <v>35453572841868.875</v>
      </c>
      <c r="I7" s="20">
        <f>calcs!K10</f>
        <v>36683768618813.773</v>
      </c>
      <c r="J7" s="20">
        <f>calcs!L10</f>
        <v>37913964395758.242</v>
      </c>
      <c r="K7" s="20">
        <f>calcs!M10</f>
        <v>39144160172703.141</v>
      </c>
      <c r="L7" s="20">
        <f>calcs!N10</f>
        <v>40374355949648.039</v>
      </c>
      <c r="M7" s="20">
        <f>calcs!O10</f>
        <v>41604551726592.938</v>
      </c>
      <c r="N7" s="20">
        <f>calcs!P10</f>
        <v>42834747503537.406</v>
      </c>
      <c r="O7" s="20">
        <f>calcs!Q10</f>
        <v>44064943280482.305</v>
      </c>
      <c r="P7" s="20">
        <f>calcs!R10</f>
        <v>45295139057427.195</v>
      </c>
      <c r="Q7" s="20">
        <f>calcs!S10</f>
        <v>46525334834371.664</v>
      </c>
      <c r="R7" s="20">
        <f>calcs!T10</f>
        <v>47755530611316.563</v>
      </c>
      <c r="S7" s="20">
        <f>calcs!U10</f>
        <v>48985726388261.461</v>
      </c>
      <c r="T7" s="20">
        <f>calcs!V10</f>
        <v>50215922165206.367</v>
      </c>
      <c r="U7" s="20">
        <f>calcs!W10</f>
        <v>51446117942150.836</v>
      </c>
      <c r="V7" s="20">
        <f>calcs!X10</f>
        <v>52676313719095.734</v>
      </c>
      <c r="W7" s="20">
        <f>calcs!Y10</f>
        <v>53906509496040.633</v>
      </c>
      <c r="X7" s="20">
        <f>calcs!Z10</f>
        <v>55136705272985.523</v>
      </c>
      <c r="Y7" s="20">
        <f>calcs!AA10</f>
        <v>56366901049930</v>
      </c>
      <c r="Z7" s="20">
        <f>calcs!AB10</f>
        <v>57597096826874.898</v>
      </c>
      <c r="AA7" s="20">
        <f>calcs!AC10</f>
        <v>58827292603819.797</v>
      </c>
      <c r="AB7" s="20">
        <f>calcs!AD10</f>
        <v>60057488380764.695</v>
      </c>
      <c r="AC7" s="20">
        <f>calcs!AE10</f>
        <v>61287684157709.164</v>
      </c>
      <c r="AD7" s="20">
        <f>calcs!AF10</f>
        <v>62517879934654.063</v>
      </c>
      <c r="AE7" s="20">
        <f>calcs!AG10</f>
        <v>63748075711598.953</v>
      </c>
      <c r="AF7" s="20">
        <f>calcs!AH10</f>
        <v>64978271488543.422</v>
      </c>
    </row>
    <row r="8" spans="1:35" ht="14.5" x14ac:dyDescent="0.35">
      <c r="A8" s="3" t="s">
        <v>45</v>
      </c>
      <c r="B8" s="20">
        <f>calcs!D11</f>
        <v>3259621933790.1987</v>
      </c>
      <c r="C8" s="20">
        <f>calcs!E11</f>
        <v>3406018977351.8794</v>
      </c>
      <c r="D8" s="20">
        <f>calcs!F11</f>
        <v>3552416020913.5205</v>
      </c>
      <c r="E8" s="20">
        <f>calcs!G11</f>
        <v>3698813064475.2007</v>
      </c>
      <c r="F8" s="20">
        <f>calcs!H11</f>
        <v>3845210108036.8413</v>
      </c>
      <c r="G8" s="20">
        <f>calcs!I11</f>
        <v>3991607151598.5215</v>
      </c>
      <c r="H8" s="20">
        <f>calcs!J11</f>
        <v>4138004195160.1626</v>
      </c>
      <c r="I8" s="20">
        <f>calcs!K11</f>
        <v>4284401238721.8433</v>
      </c>
      <c r="J8" s="20">
        <f>calcs!L11</f>
        <v>4430798282283.4844</v>
      </c>
      <c r="K8" s="20">
        <f>calcs!M11</f>
        <v>4577195325845.165</v>
      </c>
      <c r="L8" s="20">
        <f>calcs!N11</f>
        <v>4723592369406.8057</v>
      </c>
      <c r="M8" s="20">
        <f>calcs!O11</f>
        <v>4869989412968.4863</v>
      </c>
      <c r="N8" s="20">
        <f>calcs!P11</f>
        <v>5016386456530.127</v>
      </c>
      <c r="O8" s="20">
        <f>calcs!Q11</f>
        <v>5162783500091.8076</v>
      </c>
      <c r="P8" s="20">
        <f>calcs!R11</f>
        <v>5309180543653.4492</v>
      </c>
      <c r="Q8" s="20">
        <f>calcs!S11</f>
        <v>5455577587215.1299</v>
      </c>
      <c r="R8" s="20">
        <f>calcs!T11</f>
        <v>5601974630776.7705</v>
      </c>
      <c r="S8" s="20">
        <f>calcs!U11</f>
        <v>5748371674338.4512</v>
      </c>
      <c r="T8" s="20">
        <f>calcs!V11</f>
        <v>5894768717900.0918</v>
      </c>
      <c r="U8" s="20">
        <f>calcs!W11</f>
        <v>6041165761461.7725</v>
      </c>
      <c r="V8" s="20">
        <f>calcs!X11</f>
        <v>6187562805023.4131</v>
      </c>
      <c r="W8" s="20">
        <f>calcs!Y11</f>
        <v>6333959848585.0928</v>
      </c>
      <c r="X8" s="20">
        <f>calcs!Z11</f>
        <v>6480356892146.7334</v>
      </c>
      <c r="Y8" s="20">
        <f>calcs!AA11</f>
        <v>6626753935708.4141</v>
      </c>
      <c r="Z8" s="20">
        <f>calcs!AB11</f>
        <v>6773150979270.0547</v>
      </c>
      <c r="AA8" s="20">
        <f>calcs!AC11</f>
        <v>6919548022831.7354</v>
      </c>
      <c r="AB8" s="20">
        <f>calcs!AD11</f>
        <v>7065945066393.376</v>
      </c>
      <c r="AC8" s="20">
        <f>calcs!AE11</f>
        <v>7212342109955.0566</v>
      </c>
      <c r="AD8" s="20">
        <f>calcs!AF11</f>
        <v>7358739153516.6963</v>
      </c>
      <c r="AE8" s="20">
        <f>calcs!AG11</f>
        <v>7505136197078.3369</v>
      </c>
      <c r="AF8" s="20">
        <f>calcs!AH11</f>
        <v>7651533240640.0176</v>
      </c>
    </row>
    <row r="9" spans="1:35" ht="14.5" x14ac:dyDescent="0.35">
      <c r="A9" s="3" t="s">
        <v>47</v>
      </c>
      <c r="B9" s="20">
        <f>calcs!D12</f>
        <v>22638054815227.676</v>
      </c>
      <c r="C9" s="20">
        <f>calcs!E12</f>
        <v>23666115605145.074</v>
      </c>
      <c r="D9" s="20">
        <f>calcs!F12</f>
        <v>24694176395062.816</v>
      </c>
      <c r="E9" s="20">
        <f>calcs!G12</f>
        <v>25722237184980.215</v>
      </c>
      <c r="F9" s="20">
        <f>calcs!H12</f>
        <v>26750297974897.617</v>
      </c>
      <c r="G9" s="20">
        <f>calcs!I12</f>
        <v>27778358764815.359</v>
      </c>
      <c r="H9" s="20">
        <f>calcs!J12</f>
        <v>28806419554732.758</v>
      </c>
      <c r="I9" s="20">
        <f>calcs!K12</f>
        <v>29834480344650.156</v>
      </c>
      <c r="J9" s="20">
        <f>calcs!L12</f>
        <v>30862541134567.555</v>
      </c>
      <c r="K9" s="20">
        <f>calcs!M12</f>
        <v>31890601924485.297</v>
      </c>
      <c r="L9" s="20">
        <f>calcs!N12</f>
        <v>32918662714402.695</v>
      </c>
      <c r="M9" s="20">
        <f>calcs!O12</f>
        <v>33946723504320.094</v>
      </c>
      <c r="N9" s="20">
        <f>calcs!P12</f>
        <v>34974784294237.836</v>
      </c>
      <c r="O9" s="20">
        <f>calcs!Q12</f>
        <v>36002845084155.234</v>
      </c>
      <c r="P9" s="20">
        <f>calcs!R12</f>
        <v>37030905874072.641</v>
      </c>
      <c r="Q9" s="20">
        <f>calcs!S12</f>
        <v>38058966663990.383</v>
      </c>
      <c r="R9" s="20">
        <f>calcs!T12</f>
        <v>39087027453907.781</v>
      </c>
      <c r="S9" s="20">
        <f>calcs!U12</f>
        <v>40115088243825.18</v>
      </c>
      <c r="T9" s="20">
        <f>calcs!V12</f>
        <v>41143149033742.914</v>
      </c>
      <c r="U9" s="20">
        <f>calcs!W12</f>
        <v>42171209823660.313</v>
      </c>
      <c r="V9" s="20">
        <f>calcs!X12</f>
        <v>43199270613577.711</v>
      </c>
      <c r="W9" s="20">
        <f>calcs!Y12</f>
        <v>44227331403495.453</v>
      </c>
      <c r="X9" s="20">
        <f>calcs!Z12</f>
        <v>45255392193412.852</v>
      </c>
      <c r="Y9" s="20">
        <f>calcs!AA12</f>
        <v>46283452983330.25</v>
      </c>
      <c r="Z9" s="20">
        <f>calcs!AB12</f>
        <v>47311513773247.992</v>
      </c>
      <c r="AA9" s="20">
        <f>calcs!AC12</f>
        <v>48339574563165.391</v>
      </c>
      <c r="AB9" s="20">
        <f>calcs!AD12</f>
        <v>49367635353082.797</v>
      </c>
      <c r="AC9" s="20">
        <f>calcs!AE12</f>
        <v>50395696143000.531</v>
      </c>
      <c r="AD9" s="20">
        <f>calcs!AF12</f>
        <v>51423756932917.938</v>
      </c>
      <c r="AE9" s="20">
        <f>calcs!AG12</f>
        <v>52451817722835.336</v>
      </c>
      <c r="AF9" s="20">
        <f>calcs!AH12</f>
        <v>53479878512753.078</v>
      </c>
      <c r="AG9" s="38"/>
    </row>
    <row r="10" spans="1:35" ht="14.5" x14ac:dyDescent="0.35">
      <c r="A10" s="3" t="s">
        <v>50</v>
      </c>
      <c r="B10" s="20">
        <f>calcs!D13</f>
        <v>560789991086.29492</v>
      </c>
      <c r="C10" s="20">
        <f>calcs!E13</f>
        <v>586052882465.63171</v>
      </c>
      <c r="D10" s="20">
        <f>calcs!F13</f>
        <v>611315773844.97827</v>
      </c>
      <c r="E10" s="20">
        <f>calcs!G13</f>
        <v>636578665224.31506</v>
      </c>
      <c r="F10" s="20">
        <f>calcs!H13</f>
        <v>661841556603.66162</v>
      </c>
      <c r="G10" s="20">
        <f>calcs!I13</f>
        <v>687104447983.00818</v>
      </c>
      <c r="H10" s="20">
        <f>calcs!J13</f>
        <v>712367339362.34497</v>
      </c>
      <c r="I10" s="20">
        <f>calcs!K13</f>
        <v>737630230741.69165</v>
      </c>
      <c r="J10" s="20">
        <f>calcs!L13</f>
        <v>762893122121.02832</v>
      </c>
      <c r="K10" s="20">
        <f>calcs!M13</f>
        <v>788156013500.37488</v>
      </c>
      <c r="L10" s="20">
        <f>calcs!N13</f>
        <v>813418904879.71167</v>
      </c>
      <c r="M10" s="20">
        <f>calcs!O13</f>
        <v>838681796259.05823</v>
      </c>
      <c r="N10" s="20">
        <f>calcs!P13</f>
        <v>863944687638.3949</v>
      </c>
      <c r="O10" s="20">
        <f>calcs!Q13</f>
        <v>889207579017.74146</v>
      </c>
      <c r="P10" s="20">
        <f>calcs!R13</f>
        <v>914470470397.07813</v>
      </c>
      <c r="Q10" s="20">
        <f>calcs!S13</f>
        <v>939733361776.42468</v>
      </c>
      <c r="R10" s="20">
        <f>calcs!T13</f>
        <v>964996253155.76147</v>
      </c>
      <c r="S10" s="20">
        <f>calcs!U13</f>
        <v>990259144535.10803</v>
      </c>
      <c r="T10" s="20">
        <f>calcs!V13</f>
        <v>1015522035914.4545</v>
      </c>
      <c r="U10" s="20">
        <f>calcs!W13</f>
        <v>1040784927293.7913</v>
      </c>
      <c r="V10" s="20">
        <f>calcs!X13</f>
        <v>1066047818673.1378</v>
      </c>
      <c r="W10" s="20">
        <f>calcs!Y13</f>
        <v>1091310710052.4747</v>
      </c>
      <c r="X10" s="20">
        <f>calcs!Z13</f>
        <v>1116573601431.8213</v>
      </c>
      <c r="Y10" s="20">
        <f>calcs!AA13</f>
        <v>1141836492811.158</v>
      </c>
      <c r="Z10" s="20">
        <f>calcs!AB13</f>
        <v>1167099384190.5044</v>
      </c>
      <c r="AA10" s="20">
        <f>calcs!AC13</f>
        <v>1192362275569.8411</v>
      </c>
      <c r="AB10" s="20">
        <f>calcs!AD13</f>
        <v>1217625166949.1877</v>
      </c>
      <c r="AC10" s="20">
        <f>calcs!AE13</f>
        <v>1242888058328.5247</v>
      </c>
      <c r="AD10" s="20">
        <f>calcs!AF13</f>
        <v>1268150949707.8711</v>
      </c>
      <c r="AE10" s="20">
        <f>calcs!AG13</f>
        <v>1293413841087.2175</v>
      </c>
      <c r="AF10" s="20">
        <f>calcs!AH13</f>
        <v>1318676732466.5542</v>
      </c>
    </row>
    <row r="11" spans="1:35" ht="14.5" x14ac:dyDescent="0.35">
      <c r="A11" s="3" t="s">
        <v>106</v>
      </c>
      <c r="B11" s="20">
        <f>calcs!D14</f>
        <v>17304153343306.941</v>
      </c>
      <c r="C11" s="20">
        <f>calcs!E14</f>
        <v>18081322247031.309</v>
      </c>
      <c r="D11" s="20">
        <f>calcs!F14</f>
        <v>18858491150756.012</v>
      </c>
      <c r="E11" s="20">
        <f>calcs!G14</f>
        <v>19635660054480.715</v>
      </c>
      <c r="F11" s="20">
        <f>calcs!H14</f>
        <v>20412828958205.082</v>
      </c>
      <c r="G11" s="20">
        <f>calcs!I14</f>
        <v>21189997861929.785</v>
      </c>
      <c r="H11" s="20">
        <f>calcs!J14</f>
        <v>21967166765654.488</v>
      </c>
      <c r="I11" s="20">
        <f>calcs!K14</f>
        <v>22744335669378.855</v>
      </c>
      <c r="J11" s="20">
        <f>calcs!L14</f>
        <v>23521504573103.563</v>
      </c>
      <c r="K11" s="20">
        <f>calcs!M14</f>
        <v>24298673476828.266</v>
      </c>
      <c r="L11" s="20">
        <f>calcs!N14</f>
        <v>25075842380552.633</v>
      </c>
      <c r="M11" s="20">
        <f>calcs!O14</f>
        <v>25853011284277.336</v>
      </c>
      <c r="N11" s="20">
        <f>calcs!P14</f>
        <v>26630180188001.703</v>
      </c>
      <c r="O11" s="20">
        <f>calcs!Q14</f>
        <v>27407349091726.406</v>
      </c>
      <c r="P11" s="20">
        <f>calcs!R14</f>
        <v>28184517995451.109</v>
      </c>
      <c r="Q11" s="20">
        <f>calcs!S14</f>
        <v>28961686899175.473</v>
      </c>
      <c r="R11" s="20">
        <f>calcs!T14</f>
        <v>29738855802900.176</v>
      </c>
      <c r="S11" s="20">
        <f>calcs!U14</f>
        <v>30516024706624.883</v>
      </c>
      <c r="T11" s="20">
        <f>calcs!V14</f>
        <v>31293193610349.246</v>
      </c>
      <c r="U11" s="20">
        <f>calcs!W14</f>
        <v>32070362514073.949</v>
      </c>
      <c r="V11" s="20">
        <f>calcs!X14</f>
        <v>32847531417798.656</v>
      </c>
      <c r="W11" s="20">
        <f>calcs!Y14</f>
        <v>33624700321523.02</v>
      </c>
      <c r="X11" s="20">
        <f>calcs!Z14</f>
        <v>34401869225247.727</v>
      </c>
      <c r="Y11" s="20">
        <f>calcs!AA14</f>
        <v>35179038128972.43</v>
      </c>
      <c r="Z11" s="20">
        <f>calcs!AB14</f>
        <v>35956207032696.797</v>
      </c>
      <c r="AA11" s="20">
        <f>calcs!AC14</f>
        <v>36733375936421.5</v>
      </c>
      <c r="AB11" s="20">
        <f>calcs!AD14</f>
        <v>37510544840146.203</v>
      </c>
      <c r="AC11" s="20">
        <f>calcs!AE14</f>
        <v>38287713743870.57</v>
      </c>
      <c r="AD11" s="20">
        <f>calcs!AF14</f>
        <v>39064882647595.273</v>
      </c>
      <c r="AE11" s="20">
        <f>calcs!AG14</f>
        <v>39842051551319.984</v>
      </c>
      <c r="AF11" s="20">
        <f>calcs!AH14</f>
        <v>40619220455044.352</v>
      </c>
    </row>
    <row r="12" spans="1:35" ht="14.5" x14ac:dyDescent="0.35">
      <c r="A12" s="3" t="s">
        <v>108</v>
      </c>
      <c r="B12" s="20">
        <f>calcs!D15</f>
        <v>8091313904903.4141</v>
      </c>
      <c r="C12" s="20">
        <f>calcs!E15</f>
        <v>8454713787610.7715</v>
      </c>
      <c r="D12" s="20">
        <f>calcs!F15</f>
        <v>8818113670318.2363</v>
      </c>
      <c r="E12" s="20">
        <f>calcs!G15</f>
        <v>9181513553025.5938</v>
      </c>
      <c r="F12" s="20">
        <f>calcs!H15</f>
        <v>9544913435732.9512</v>
      </c>
      <c r="G12" s="20">
        <f>calcs!I15</f>
        <v>9908313318440.3086</v>
      </c>
      <c r="H12" s="20">
        <f>calcs!J15</f>
        <v>10271713201147.666</v>
      </c>
      <c r="I12" s="20">
        <f>calcs!K15</f>
        <v>10635113083855.131</v>
      </c>
      <c r="J12" s="20">
        <f>calcs!L15</f>
        <v>10998512966562.488</v>
      </c>
      <c r="K12" s="20">
        <f>calcs!M15</f>
        <v>11361912849269.846</v>
      </c>
      <c r="L12" s="20">
        <f>calcs!N15</f>
        <v>11725312731977.205</v>
      </c>
      <c r="M12" s="20">
        <f>calcs!O15</f>
        <v>12088712614684.563</v>
      </c>
      <c r="N12" s="20">
        <f>calcs!P15</f>
        <v>12452112497392.027</v>
      </c>
      <c r="O12" s="20">
        <f>calcs!Q15</f>
        <v>12815512380099.385</v>
      </c>
      <c r="P12" s="20">
        <f>calcs!R15</f>
        <v>13178912262806.74</v>
      </c>
      <c r="Q12" s="20">
        <f>calcs!S15</f>
        <v>13542312145514.098</v>
      </c>
      <c r="R12" s="20">
        <f>calcs!T15</f>
        <v>13905712028221.457</v>
      </c>
      <c r="S12" s="20">
        <f>calcs!U15</f>
        <v>14269111910928.92</v>
      </c>
      <c r="T12" s="20">
        <f>calcs!V15</f>
        <v>14632511793636.279</v>
      </c>
      <c r="U12" s="20">
        <f>calcs!W15</f>
        <v>14995911676343.637</v>
      </c>
      <c r="V12" s="20">
        <f>calcs!X15</f>
        <v>15359311559050.996</v>
      </c>
      <c r="W12" s="20">
        <f>calcs!Y15</f>
        <v>15722711441758.461</v>
      </c>
      <c r="X12" s="20">
        <f>calcs!Z15</f>
        <v>16086111324465.82</v>
      </c>
      <c r="Y12" s="20">
        <f>calcs!AA15</f>
        <v>16449511207173.178</v>
      </c>
      <c r="Z12" s="20">
        <f>calcs!AB15</f>
        <v>16812911089880.537</v>
      </c>
      <c r="AA12" s="20">
        <f>calcs!AC15</f>
        <v>17176310972587.896</v>
      </c>
      <c r="AB12" s="20">
        <f>calcs!AD15</f>
        <v>17539710855295.359</v>
      </c>
      <c r="AC12" s="20">
        <f>calcs!AE15</f>
        <v>17903110738002.719</v>
      </c>
      <c r="AD12" s="20">
        <f>calcs!AF15</f>
        <v>18266510620710.074</v>
      </c>
      <c r="AE12" s="20">
        <f>calcs!AG15</f>
        <v>18629910503417.434</v>
      </c>
      <c r="AF12" s="20">
        <f>calcs!AH15</f>
        <v>18993310386124.793</v>
      </c>
    </row>
    <row r="13" spans="1:35" ht="14.5" x14ac:dyDescent="0.35">
      <c r="A13" s="3" t="s">
        <v>110</v>
      </c>
      <c r="B13" s="20">
        <f>calcs!D16</f>
        <v>0</v>
      </c>
      <c r="C13" s="20">
        <f>calcs!E16</f>
        <v>0</v>
      </c>
      <c r="D13" s="20">
        <f>calcs!F16</f>
        <v>0</v>
      </c>
      <c r="E13" s="20">
        <f>calcs!G16</f>
        <v>0</v>
      </c>
      <c r="F13" s="20">
        <f>calcs!H16</f>
        <v>0</v>
      </c>
      <c r="G13" s="20">
        <f>calcs!I16</f>
        <v>0</v>
      </c>
      <c r="H13" s="20">
        <f>calcs!J16</f>
        <v>0</v>
      </c>
      <c r="I13" s="20">
        <f>calcs!K16</f>
        <v>0</v>
      </c>
      <c r="J13" s="20">
        <f>calcs!L16</f>
        <v>0</v>
      </c>
      <c r="K13" s="20">
        <f>calcs!M16</f>
        <v>0</v>
      </c>
      <c r="L13" s="20">
        <f>calcs!N16</f>
        <v>0</v>
      </c>
      <c r="M13" s="20">
        <f>calcs!O16</f>
        <v>0</v>
      </c>
      <c r="N13" s="20">
        <f>calcs!P16</f>
        <v>0</v>
      </c>
      <c r="O13" s="20">
        <f>calcs!Q16</f>
        <v>0</v>
      </c>
      <c r="P13" s="20">
        <f>calcs!R16</f>
        <v>0</v>
      </c>
      <c r="Q13" s="20">
        <f>calcs!S16</f>
        <v>0</v>
      </c>
      <c r="R13" s="20">
        <f>calcs!T16</f>
        <v>0</v>
      </c>
      <c r="S13" s="20">
        <f>calcs!U16</f>
        <v>0</v>
      </c>
      <c r="T13" s="20">
        <f>calcs!V16</f>
        <v>0</v>
      </c>
      <c r="U13" s="20">
        <f>calcs!W16</f>
        <v>0</v>
      </c>
      <c r="V13" s="20">
        <f>calcs!X16</f>
        <v>0</v>
      </c>
      <c r="W13" s="20">
        <f>calcs!Y16</f>
        <v>0</v>
      </c>
      <c r="X13" s="20">
        <f>calcs!Z16</f>
        <v>0</v>
      </c>
      <c r="Y13" s="20">
        <f>calcs!AA16</f>
        <v>0</v>
      </c>
      <c r="Z13" s="20">
        <f>calcs!AB16</f>
        <v>0</v>
      </c>
      <c r="AA13" s="20">
        <f>calcs!AC16</f>
        <v>0</v>
      </c>
      <c r="AB13" s="20">
        <f>calcs!AD16</f>
        <v>0</v>
      </c>
      <c r="AC13" s="20">
        <f>calcs!AE16</f>
        <v>0</v>
      </c>
      <c r="AD13" s="20">
        <f>calcs!AF16</f>
        <v>0</v>
      </c>
      <c r="AE13" s="20">
        <f>calcs!AG16</f>
        <v>0</v>
      </c>
      <c r="AF13" s="20">
        <f>calcs!AH16</f>
        <v>0</v>
      </c>
    </row>
    <row r="14" spans="1:35" ht="14.5" x14ac:dyDescent="0.35">
      <c r="A14" s="3" t="s">
        <v>112</v>
      </c>
      <c r="B14" s="20">
        <f>calcs!D17</f>
        <v>48223072325600.016</v>
      </c>
      <c r="C14" s="20">
        <f>calcs!E17</f>
        <v>50388887447823.07</v>
      </c>
      <c r="D14" s="20">
        <f>calcs!F17</f>
        <v>52554702570046.125</v>
      </c>
      <c r="E14" s="20">
        <f>calcs!G17</f>
        <v>54720517692269.75</v>
      </c>
      <c r="F14" s="20">
        <f>calcs!H17</f>
        <v>56886332814492.813</v>
      </c>
      <c r="G14" s="20">
        <f>calcs!I17</f>
        <v>59052147936715.875</v>
      </c>
      <c r="H14" s="20">
        <f>calcs!J17</f>
        <v>61217963058938.938</v>
      </c>
      <c r="I14" s="20">
        <f>calcs!K17</f>
        <v>63383778181162.563</v>
      </c>
      <c r="J14" s="20">
        <f>calcs!L17</f>
        <v>65549593303385.625</v>
      </c>
      <c r="K14" s="20">
        <f>calcs!M17</f>
        <v>67715408425608.68</v>
      </c>
      <c r="L14" s="20">
        <f>calcs!N17</f>
        <v>69881223547832.305</v>
      </c>
      <c r="M14" s="20">
        <f>calcs!O17</f>
        <v>72047038670055.359</v>
      </c>
      <c r="N14" s="20">
        <f>calcs!P17</f>
        <v>74212853792278.422</v>
      </c>
      <c r="O14" s="20">
        <f>calcs!Q17</f>
        <v>76378668914502.047</v>
      </c>
      <c r="P14" s="20">
        <f>calcs!R17</f>
        <v>78544484036725.109</v>
      </c>
      <c r="Q14" s="20">
        <f>calcs!S17</f>
        <v>80710299158948.172</v>
      </c>
      <c r="R14" s="20">
        <f>calcs!T17</f>
        <v>82876114281171.219</v>
      </c>
      <c r="S14" s="20">
        <f>calcs!U17</f>
        <v>85041929403394.844</v>
      </c>
      <c r="T14" s="20">
        <f>calcs!V17</f>
        <v>87207744525617.891</v>
      </c>
      <c r="U14" s="20">
        <f>calcs!W17</f>
        <v>89373559647840.953</v>
      </c>
      <c r="V14" s="20">
        <f>calcs!X17</f>
        <v>91539374770064.594</v>
      </c>
      <c r="W14" s="20">
        <f>calcs!Y17</f>
        <v>93705189892287.641</v>
      </c>
      <c r="X14" s="20">
        <f>calcs!Z17</f>
        <v>95871005014510.703</v>
      </c>
      <c r="Y14" s="20">
        <f>calcs!AA17</f>
        <v>98036820136734.344</v>
      </c>
      <c r="Z14" s="20">
        <f>calcs!AB17</f>
        <v>100202635258957.41</v>
      </c>
      <c r="AA14" s="20">
        <f>calcs!AC17</f>
        <v>102368450381180.45</v>
      </c>
      <c r="AB14" s="20">
        <f>calcs!AD17</f>
        <v>104534265503403.52</v>
      </c>
      <c r="AC14" s="20">
        <f>calcs!AE17</f>
        <v>106700080625627.14</v>
      </c>
      <c r="AD14" s="20">
        <f>calcs!AF17</f>
        <v>108865895747850.19</v>
      </c>
      <c r="AE14" s="20">
        <f>calcs!AG17</f>
        <v>111031710870073.25</v>
      </c>
      <c r="AF14" s="20">
        <f>calcs!AH17</f>
        <v>113197525992296.88</v>
      </c>
    </row>
    <row r="15" spans="1:35" ht="14.5" x14ac:dyDescent="0.35">
      <c r="A15" s="3" t="s">
        <v>59</v>
      </c>
      <c r="B15" s="20">
        <f>calcs!D18</f>
        <v>57815887824821.188</v>
      </c>
      <c r="C15" s="20">
        <f>calcs!E18</f>
        <v>60410167489715.93</v>
      </c>
      <c r="D15" s="20">
        <f>calcs!F18</f>
        <v>63004447154610.68</v>
      </c>
      <c r="E15" s="20">
        <f>calcs!G18</f>
        <v>65598726819505.422</v>
      </c>
      <c r="F15" s="20">
        <f>calcs!H18</f>
        <v>68193006484400.164</v>
      </c>
      <c r="G15" s="20">
        <f>calcs!I18</f>
        <v>70787286149294.906</v>
      </c>
      <c r="H15" s="20">
        <f>calcs!J18</f>
        <v>73381565814189.656</v>
      </c>
      <c r="I15" s="20">
        <f>calcs!K18</f>
        <v>75975845479083.484</v>
      </c>
      <c r="J15" s="20">
        <f>calcs!L18</f>
        <v>78570125143978.234</v>
      </c>
      <c r="K15" s="20">
        <f>calcs!M18</f>
        <v>81164404808872.984</v>
      </c>
      <c r="L15" s="20">
        <f>calcs!N18</f>
        <v>83758684473767.734</v>
      </c>
      <c r="M15" s="20">
        <f>calcs!O18</f>
        <v>86352964138662.469</v>
      </c>
      <c r="N15" s="20">
        <f>calcs!P18</f>
        <v>88947243803557.203</v>
      </c>
      <c r="O15" s="20">
        <f>calcs!Q18</f>
        <v>91541523468451.953</v>
      </c>
      <c r="P15" s="20">
        <f>calcs!R18</f>
        <v>94135803133346.688</v>
      </c>
      <c r="Q15" s="20">
        <f>calcs!S18</f>
        <v>96730082798240.516</v>
      </c>
      <c r="R15" s="20">
        <f>calcs!T18</f>
        <v>99324362463135.266</v>
      </c>
      <c r="S15" s="20">
        <f>calcs!U18</f>
        <v>101918642128030</v>
      </c>
      <c r="T15" s="20">
        <f>calcs!V18</f>
        <v>104512921792924.73</v>
      </c>
      <c r="U15" s="20">
        <f>calcs!W18</f>
        <v>107107201457819.47</v>
      </c>
      <c r="V15" s="20">
        <f>calcs!X18</f>
        <v>109701481122714.2</v>
      </c>
      <c r="W15" s="20">
        <f>calcs!Y18</f>
        <v>112295760787608.95</v>
      </c>
      <c r="X15" s="20">
        <f>calcs!Z18</f>
        <v>114890040452503.69</v>
      </c>
      <c r="Y15" s="20">
        <f>calcs!AA18</f>
        <v>117484320117398.44</v>
      </c>
      <c r="Z15" s="20">
        <f>calcs!AB18</f>
        <v>120078599782292.28</v>
      </c>
      <c r="AA15" s="20">
        <f>calcs!AC18</f>
        <v>122672879447187.03</v>
      </c>
      <c r="AB15" s="20">
        <f>calcs!AD18</f>
        <v>125267159112081.78</v>
      </c>
      <c r="AC15" s="20">
        <f>calcs!AE18</f>
        <v>127861438776976.52</v>
      </c>
      <c r="AD15" s="20">
        <f>calcs!AF18</f>
        <v>130455718441871.25</v>
      </c>
      <c r="AE15" s="20">
        <f>calcs!AG18</f>
        <v>133049998106766</v>
      </c>
      <c r="AF15" s="20">
        <f>calcs!AH18</f>
        <v>135644277771660.77</v>
      </c>
      <c r="AG15" s="38"/>
    </row>
    <row r="16" spans="1:35" ht="14.5" x14ac:dyDescent="0.35">
      <c r="A16" s="3" t="s">
        <v>84</v>
      </c>
      <c r="B16" s="20">
        <f>calcs!D19</f>
        <v>0</v>
      </c>
      <c r="C16" s="20">
        <f>calcs!E19</f>
        <v>0</v>
      </c>
      <c r="D16" s="20">
        <f>calcs!F19</f>
        <v>0</v>
      </c>
      <c r="E16" s="20">
        <f>calcs!G19</f>
        <v>0</v>
      </c>
      <c r="F16" s="20">
        <f>calcs!H19</f>
        <v>0</v>
      </c>
      <c r="G16" s="20">
        <f>calcs!I19</f>
        <v>0</v>
      </c>
      <c r="H16" s="20">
        <f>calcs!J19</f>
        <v>0</v>
      </c>
      <c r="I16" s="20">
        <f>calcs!K19</f>
        <v>0</v>
      </c>
      <c r="J16" s="20">
        <f>calcs!L19</f>
        <v>0</v>
      </c>
      <c r="K16" s="20">
        <f>calcs!M19</f>
        <v>0</v>
      </c>
      <c r="L16" s="20">
        <f>calcs!N19</f>
        <v>0</v>
      </c>
      <c r="M16" s="20">
        <f>calcs!O19</f>
        <v>0</v>
      </c>
      <c r="N16" s="20">
        <f>calcs!P19</f>
        <v>0</v>
      </c>
      <c r="O16" s="20">
        <f>calcs!Q19</f>
        <v>0</v>
      </c>
      <c r="P16" s="20">
        <f>calcs!R19</f>
        <v>0</v>
      </c>
      <c r="Q16" s="20">
        <f>calcs!S19</f>
        <v>0</v>
      </c>
      <c r="R16" s="20">
        <f>calcs!T19</f>
        <v>0</v>
      </c>
      <c r="S16" s="20">
        <f>calcs!U19</f>
        <v>0</v>
      </c>
      <c r="T16" s="20">
        <f>calcs!V19</f>
        <v>0</v>
      </c>
      <c r="U16" s="20">
        <f>calcs!W19</f>
        <v>0</v>
      </c>
      <c r="V16" s="20">
        <f>calcs!X19</f>
        <v>0</v>
      </c>
      <c r="W16" s="20">
        <f>calcs!Y19</f>
        <v>0</v>
      </c>
      <c r="X16" s="20">
        <f>calcs!Z19</f>
        <v>0</v>
      </c>
      <c r="Y16" s="20">
        <f>calcs!AA19</f>
        <v>0</v>
      </c>
      <c r="Z16" s="20">
        <f>calcs!AB19</f>
        <v>0</v>
      </c>
      <c r="AA16" s="20">
        <f>calcs!AC19</f>
        <v>0</v>
      </c>
      <c r="AB16" s="20">
        <f>calcs!AD19</f>
        <v>0</v>
      </c>
      <c r="AC16" s="20">
        <f>calcs!AE19</f>
        <v>0</v>
      </c>
      <c r="AD16" s="20">
        <f>calcs!AF19</f>
        <v>0</v>
      </c>
      <c r="AE16" s="20">
        <f>calcs!AG19</f>
        <v>0</v>
      </c>
      <c r="AF16" s="20">
        <f>calcs!AH19</f>
        <v>0</v>
      </c>
    </row>
    <row r="17" spans="1:33" ht="14.5" x14ac:dyDescent="0.35">
      <c r="A17" s="3" t="s">
        <v>116</v>
      </c>
      <c r="B17" s="20">
        <f>calcs!D20</f>
        <v>1877131619876.457</v>
      </c>
      <c r="C17" s="20">
        <f>calcs!E20</f>
        <v>1961437967943.8931</v>
      </c>
      <c r="D17" s="20">
        <f>calcs!F20</f>
        <v>2045744316011.3289</v>
      </c>
      <c r="E17" s="20">
        <f>calcs!G20</f>
        <v>2130050664078.793</v>
      </c>
      <c r="F17" s="20">
        <f>calcs!H20</f>
        <v>2214357012146.229</v>
      </c>
      <c r="G17" s="20">
        <f>calcs!I20</f>
        <v>2298663360213.665</v>
      </c>
      <c r="H17" s="20">
        <f>calcs!J20</f>
        <v>2382969708281.1294</v>
      </c>
      <c r="I17" s="20">
        <f>calcs!K20</f>
        <v>2467276056348.5649</v>
      </c>
      <c r="J17" s="20">
        <f>calcs!L20</f>
        <v>2551582404416.0293</v>
      </c>
      <c r="K17" s="20">
        <f>calcs!M20</f>
        <v>2635888752483.4653</v>
      </c>
      <c r="L17" s="20">
        <f>calcs!N20</f>
        <v>2720195100550.9014</v>
      </c>
      <c r="M17" s="20">
        <f>calcs!O20</f>
        <v>2804501448618.3652</v>
      </c>
      <c r="N17" s="20">
        <f>calcs!P20</f>
        <v>2888807796685.8013</v>
      </c>
      <c r="O17" s="20">
        <f>calcs!Q20</f>
        <v>2973114144753.2368</v>
      </c>
      <c r="P17" s="20">
        <f>calcs!R20</f>
        <v>3057420492820.7007</v>
      </c>
      <c r="Q17" s="20">
        <f>calcs!S20</f>
        <v>3141726840888.1362</v>
      </c>
      <c r="R17" s="20">
        <f>calcs!T20</f>
        <v>3226033188955.6006</v>
      </c>
      <c r="S17" s="20">
        <f>calcs!U20</f>
        <v>3310339537023.0361</v>
      </c>
      <c r="T17" s="20">
        <f>calcs!V20</f>
        <v>3394645885090.4722</v>
      </c>
      <c r="U17" s="20">
        <f>calcs!W20</f>
        <v>3478952233157.9365</v>
      </c>
      <c r="V17" s="20">
        <f>calcs!X20</f>
        <v>3563258581225.3726</v>
      </c>
      <c r="W17" s="20">
        <f>calcs!Y20</f>
        <v>3647564929292.8086</v>
      </c>
      <c r="X17" s="20">
        <f>calcs!Z20</f>
        <v>3731871277360.2729</v>
      </c>
      <c r="Y17" s="20">
        <f>calcs!AA20</f>
        <v>3816177625427.7085</v>
      </c>
      <c r="Z17" s="20">
        <f>calcs!AB20</f>
        <v>3900483973495.1729</v>
      </c>
      <c r="AA17" s="20">
        <f>calcs!AC20</f>
        <v>3984790321562.6089</v>
      </c>
      <c r="AB17" s="20">
        <f>calcs!AD20</f>
        <v>4069096669630.0449</v>
      </c>
      <c r="AC17" s="20">
        <f>calcs!AE20</f>
        <v>4153403017697.5093</v>
      </c>
      <c r="AD17" s="20">
        <f>calcs!AF20</f>
        <v>4237709365764.9453</v>
      </c>
      <c r="AE17" s="20">
        <f>calcs!AG20</f>
        <v>4322015713832.3813</v>
      </c>
      <c r="AF17" s="20">
        <f>calcs!AH20</f>
        <v>4406322061899.8457</v>
      </c>
    </row>
    <row r="18" spans="1:33" ht="14.5" x14ac:dyDescent="0.35">
      <c r="A18" s="3" t="s">
        <v>118</v>
      </c>
      <c r="B18" s="20">
        <f>calcs!D21</f>
        <v>834742839885.23389</v>
      </c>
      <c r="C18" s="20">
        <f>calcs!E21</f>
        <v>869206254604.93079</v>
      </c>
      <c r="D18" s="20">
        <f>calcs!F21</f>
        <v>903669669324.62769</v>
      </c>
      <c r="E18" s="20">
        <f>calcs!G21</f>
        <v>938133084044.31567</v>
      </c>
      <c r="F18" s="20">
        <f>calcs!H21</f>
        <v>972596498764.01257</v>
      </c>
      <c r="G18" s="20">
        <f>calcs!I21</f>
        <v>1007059913483.7094</v>
      </c>
      <c r="H18" s="20">
        <f>calcs!J21</f>
        <v>1041523328203.3975</v>
      </c>
      <c r="I18" s="20">
        <f>calcs!K21</f>
        <v>1075986742923.0944</v>
      </c>
      <c r="J18" s="20">
        <f>calcs!L21</f>
        <v>1110450157642.7913</v>
      </c>
      <c r="K18" s="20">
        <f>calcs!M21</f>
        <v>1144913572362.4792</v>
      </c>
      <c r="L18" s="20">
        <f>calcs!N21</f>
        <v>1179376987082.176</v>
      </c>
      <c r="M18" s="20">
        <f>calcs!O21</f>
        <v>1213840401801.873</v>
      </c>
      <c r="N18" s="20">
        <f>calcs!P21</f>
        <v>1248303816521.561</v>
      </c>
      <c r="O18" s="20">
        <f>calcs!Q21</f>
        <v>1282767231241.2578</v>
      </c>
      <c r="P18" s="20">
        <f>calcs!R21</f>
        <v>1317230645960.9546</v>
      </c>
      <c r="Q18" s="20">
        <f>calcs!S21</f>
        <v>1351694060680.6426</v>
      </c>
      <c r="R18" s="20">
        <f>calcs!T21</f>
        <v>1386157475400.3394</v>
      </c>
      <c r="S18" s="20">
        <f>calcs!U21</f>
        <v>1420620890120.0361</v>
      </c>
      <c r="T18" s="20">
        <f>calcs!V21</f>
        <v>1455084304839.7239</v>
      </c>
      <c r="U18" s="20">
        <f>calcs!W21</f>
        <v>1489547719559.4207</v>
      </c>
      <c r="V18" s="20">
        <f>calcs!X21</f>
        <v>1524011134279.1174</v>
      </c>
      <c r="W18" s="20">
        <f>calcs!Y21</f>
        <v>1558474548998.8054</v>
      </c>
      <c r="X18" s="20">
        <f>calcs!Z21</f>
        <v>1592937963718.5022</v>
      </c>
      <c r="Y18" s="20">
        <f>calcs!AA21</f>
        <v>1627401378438.199</v>
      </c>
      <c r="Z18" s="20">
        <f>calcs!AB21</f>
        <v>1661864793157.887</v>
      </c>
      <c r="AA18" s="20">
        <f>calcs!AC21</f>
        <v>1696328207877.584</v>
      </c>
      <c r="AB18" s="20">
        <f>calcs!AD21</f>
        <v>1730791622597.2808</v>
      </c>
      <c r="AC18" s="20">
        <f>calcs!AE21</f>
        <v>1765255037316.9685</v>
      </c>
      <c r="AD18" s="20">
        <f>calcs!AF21</f>
        <v>1799718452036.6653</v>
      </c>
      <c r="AE18" s="20">
        <f>calcs!AG21</f>
        <v>1834181866756.3621</v>
      </c>
      <c r="AF18" s="20">
        <f>calcs!AH21</f>
        <v>1868645281476.0498</v>
      </c>
      <c r="AG18" s="20"/>
    </row>
    <row r="19" spans="1:33" ht="14.5" x14ac:dyDescent="0.35">
      <c r="A19" s="3" t="s">
        <v>120</v>
      </c>
      <c r="B19" s="20">
        <f>calcs!D22</f>
        <v>1001581012530.0811</v>
      </c>
      <c r="C19" s="20">
        <f>calcs!E22</f>
        <v>1047003403993.108</v>
      </c>
      <c r="D19" s="20">
        <f>calcs!F22</f>
        <v>1092425795456.135</v>
      </c>
      <c r="E19" s="20">
        <f>calcs!G22</f>
        <v>1137848186919.1487</v>
      </c>
      <c r="F19" s="20">
        <f>calcs!H22</f>
        <v>1183270578382.1758</v>
      </c>
      <c r="G19" s="20">
        <f>calcs!I22</f>
        <v>1228692969845.2029</v>
      </c>
      <c r="H19" s="20">
        <f>calcs!J22</f>
        <v>1274115361308.2297</v>
      </c>
      <c r="I19" s="20">
        <f>calcs!K22</f>
        <v>1319537752771.2432</v>
      </c>
      <c r="J19" s="20">
        <f>calcs!L22</f>
        <v>1364960144234.2703</v>
      </c>
      <c r="K19" s="20">
        <f>calcs!M22</f>
        <v>1410382535697.2971</v>
      </c>
      <c r="L19" s="20">
        <f>calcs!N22</f>
        <v>1455804927160.324</v>
      </c>
      <c r="M19" s="20">
        <f>calcs!O22</f>
        <v>1501227318623.3374</v>
      </c>
      <c r="N19" s="20">
        <f>calcs!P22</f>
        <v>1546649710086.3645</v>
      </c>
      <c r="O19" s="20">
        <f>calcs!Q22</f>
        <v>1592072101549.3916</v>
      </c>
      <c r="P19" s="20">
        <f>calcs!R22</f>
        <v>1637494493012.4185</v>
      </c>
      <c r="Q19" s="20">
        <f>calcs!S22</f>
        <v>1682916884475.4321</v>
      </c>
      <c r="R19" s="20">
        <f>calcs!T22</f>
        <v>1728339275938.4592</v>
      </c>
      <c r="S19" s="20">
        <f>calcs!U22</f>
        <v>1773761667401.4863</v>
      </c>
      <c r="T19" s="20">
        <f>calcs!V22</f>
        <v>1819184058864.5132</v>
      </c>
      <c r="U19" s="20">
        <f>calcs!W22</f>
        <v>1864606450327.5269</v>
      </c>
      <c r="V19" s="20">
        <f>calcs!X22</f>
        <v>1910028841790.554</v>
      </c>
      <c r="W19" s="20">
        <f>calcs!Y22</f>
        <v>1955451233253.5811</v>
      </c>
      <c r="X19" s="20">
        <f>calcs!Z22</f>
        <v>2000873624716.6082</v>
      </c>
      <c r="Y19" s="20">
        <f>calcs!AA22</f>
        <v>2046296016179.6216</v>
      </c>
      <c r="Z19" s="20">
        <f>calcs!AB22</f>
        <v>2091718407642.6487</v>
      </c>
      <c r="AA19" s="20">
        <f>calcs!AC22</f>
        <v>2137140799105.6758</v>
      </c>
      <c r="AB19" s="20">
        <f>calcs!AD22</f>
        <v>2182563190568.7029</v>
      </c>
      <c r="AC19" s="20">
        <f>calcs!AE22</f>
        <v>2227985582031.7168</v>
      </c>
      <c r="AD19" s="20">
        <f>calcs!AF22</f>
        <v>2273407973494.7437</v>
      </c>
      <c r="AE19" s="20">
        <f>calcs!AG22</f>
        <v>2318830364957.7705</v>
      </c>
      <c r="AF19" s="20">
        <f>calcs!AH22</f>
        <v>2364252756420.7842</v>
      </c>
    </row>
    <row r="20" spans="1:33" ht="14.5" x14ac:dyDescent="0.35">
      <c r="A20" s="3" t="s">
        <v>122</v>
      </c>
      <c r="B20" s="20">
        <f>calcs!D23</f>
        <v>1072024719279.3932</v>
      </c>
      <c r="C20" s="20">
        <f>calcs!E23</f>
        <v>1120171932221.4739</v>
      </c>
      <c r="D20" s="20">
        <f>calcs!F23</f>
        <v>1168319145163.5547</v>
      </c>
      <c r="E20" s="20">
        <f>calcs!G23</f>
        <v>1216466358105.6533</v>
      </c>
      <c r="F20" s="20">
        <f>calcs!H23</f>
        <v>1264613571047.7341</v>
      </c>
      <c r="G20" s="20">
        <f>calcs!I23</f>
        <v>1312760783989.8147</v>
      </c>
      <c r="H20" s="20">
        <f>calcs!J23</f>
        <v>1360907996931.8955</v>
      </c>
      <c r="I20" s="20">
        <f>calcs!K23</f>
        <v>1409055209873.9763</v>
      </c>
      <c r="J20" s="20">
        <f>calcs!L23</f>
        <v>1457202422816.0571</v>
      </c>
      <c r="K20" s="20">
        <f>calcs!M23</f>
        <v>1505349635758.156</v>
      </c>
      <c r="L20" s="20">
        <f>calcs!N23</f>
        <v>1553496848700.2368</v>
      </c>
      <c r="M20" s="20">
        <f>calcs!O23</f>
        <v>1601644061642.3174</v>
      </c>
      <c r="N20" s="20">
        <f>calcs!P23</f>
        <v>1649791274584.3979</v>
      </c>
      <c r="O20" s="20">
        <f>calcs!Q23</f>
        <v>1697938487526.479</v>
      </c>
      <c r="P20" s="20">
        <f>calcs!R23</f>
        <v>1746085700468.5779</v>
      </c>
      <c r="Q20" s="20">
        <f>calcs!S23</f>
        <v>1794232913410.6587</v>
      </c>
      <c r="R20" s="20">
        <f>calcs!T23</f>
        <v>1842380126352.7395</v>
      </c>
      <c r="S20" s="20">
        <f>calcs!U23</f>
        <v>1890527339294.8201</v>
      </c>
      <c r="T20" s="20">
        <f>calcs!V23</f>
        <v>1938674552236.9006</v>
      </c>
      <c r="U20" s="20">
        <f>calcs!W23</f>
        <v>1986821765178.9814</v>
      </c>
      <c r="V20" s="20">
        <f>calcs!X23</f>
        <v>2034968978121.0803</v>
      </c>
      <c r="W20" s="20">
        <f>calcs!Y23</f>
        <v>2083116191063.1611</v>
      </c>
      <c r="X20" s="20">
        <f>calcs!Z23</f>
        <v>2131263404005.2419</v>
      </c>
      <c r="Y20" s="20">
        <f>calcs!AA23</f>
        <v>2179410616947.3228</v>
      </c>
      <c r="Z20" s="20">
        <f>calcs!AB23</f>
        <v>2227557829889.4038</v>
      </c>
      <c r="AA20" s="20">
        <f>calcs!AC23</f>
        <v>2275705042831.4849</v>
      </c>
      <c r="AB20" s="20">
        <f>calcs!AD23</f>
        <v>2323852255773.5835</v>
      </c>
      <c r="AC20" s="20">
        <f>calcs!AE23</f>
        <v>2371999468715.6641</v>
      </c>
      <c r="AD20" s="20">
        <f>calcs!AF23</f>
        <v>2420146681657.7446</v>
      </c>
      <c r="AE20" s="20">
        <f>calcs!AG23</f>
        <v>2468293894599.8252</v>
      </c>
      <c r="AF20" s="20">
        <f>calcs!AH23</f>
        <v>2516441107541.9058</v>
      </c>
      <c r="AG20" s="38"/>
    </row>
    <row r="21" spans="1:33" ht="15.75" customHeight="1" x14ac:dyDescent="0.35">
      <c r="A21" s="3" t="s">
        <v>124</v>
      </c>
      <c r="B21" s="20">
        <f>calcs!D24</f>
        <v>2559118213229.0703</v>
      </c>
      <c r="C21" s="20">
        <f>calcs!E24</f>
        <v>2674054062951.9063</v>
      </c>
      <c r="D21" s="20">
        <f>calcs!F24</f>
        <v>2788989912674.7114</v>
      </c>
      <c r="E21" s="20">
        <f>calcs!G24</f>
        <v>2903925762397.5474</v>
      </c>
      <c r="F21" s="20">
        <f>calcs!H24</f>
        <v>3018861612120.3525</v>
      </c>
      <c r="G21" s="20">
        <f>calcs!I24</f>
        <v>3133797461843.1885</v>
      </c>
      <c r="H21" s="20">
        <f>calcs!J24</f>
        <v>3248733311565.9937</v>
      </c>
      <c r="I21" s="20">
        <f>calcs!K24</f>
        <v>3363669161288.8296</v>
      </c>
      <c r="J21" s="20">
        <f>calcs!L24</f>
        <v>3478605011011.6348</v>
      </c>
      <c r="K21" s="20">
        <f>calcs!M24</f>
        <v>3593540860734.4707</v>
      </c>
      <c r="L21" s="20">
        <f>calcs!N24</f>
        <v>3708476710457.3062</v>
      </c>
      <c r="M21" s="20">
        <f>calcs!O24</f>
        <v>3823412560180.1118</v>
      </c>
      <c r="N21" s="20">
        <f>calcs!P24</f>
        <v>3938348409902.9478</v>
      </c>
      <c r="O21" s="20">
        <f>calcs!Q24</f>
        <v>4053284259625.7534</v>
      </c>
      <c r="P21" s="20">
        <f>calcs!R24</f>
        <v>4168220109348.5894</v>
      </c>
      <c r="Q21" s="20">
        <f>calcs!S24</f>
        <v>4283155959071.3945</v>
      </c>
      <c r="R21" s="20">
        <f>calcs!T24</f>
        <v>4398091808794.2305</v>
      </c>
      <c r="S21" s="20">
        <f>calcs!U24</f>
        <v>4513027658517.0361</v>
      </c>
      <c r="T21" s="20">
        <f>calcs!V24</f>
        <v>4627963508239.8721</v>
      </c>
      <c r="U21" s="20">
        <f>calcs!W24</f>
        <v>4742899357962.6777</v>
      </c>
      <c r="V21" s="20">
        <f>calcs!X24</f>
        <v>4857835207685.5137</v>
      </c>
      <c r="W21" s="20">
        <f>calcs!Y24</f>
        <v>4972771057408.3193</v>
      </c>
      <c r="X21" s="20">
        <f>calcs!Z24</f>
        <v>5087706907131.1553</v>
      </c>
      <c r="Y21" s="20">
        <f>calcs!AA24</f>
        <v>5202642756853.9609</v>
      </c>
      <c r="Z21" s="20">
        <f>calcs!AB24</f>
        <v>5317578606576.7969</v>
      </c>
      <c r="AA21" s="20">
        <f>calcs!AC24</f>
        <v>5432514456299.6025</v>
      </c>
      <c r="AB21" s="20">
        <f>calcs!AD24</f>
        <v>5547450306022.4385</v>
      </c>
      <c r="AC21" s="20">
        <f>calcs!AE24</f>
        <v>5662386155745.2441</v>
      </c>
      <c r="AD21" s="20">
        <f>calcs!AF24</f>
        <v>5777322005468.0801</v>
      </c>
      <c r="AE21" s="20">
        <f>calcs!AG24</f>
        <v>5892257855190.916</v>
      </c>
      <c r="AF21" s="20">
        <f>calcs!AH24</f>
        <v>6007193704913.7207</v>
      </c>
    </row>
    <row r="22" spans="1:33" ht="15.75" customHeight="1" x14ac:dyDescent="0.35">
      <c r="A22" s="3" t="s">
        <v>126</v>
      </c>
      <c r="B22" s="20">
        <f>calcs!D25</f>
        <v>1633183441311.624</v>
      </c>
      <c r="C22" s="20">
        <f>calcs!E25</f>
        <v>1702813616809.7485</v>
      </c>
      <c r="D22" s="20">
        <f>calcs!F25</f>
        <v>1772443792307.8953</v>
      </c>
      <c r="E22" s="20">
        <f>calcs!G25</f>
        <v>1842073967806.0198</v>
      </c>
      <c r="F22" s="20">
        <f>calcs!H25</f>
        <v>1911704143304.1443</v>
      </c>
      <c r="G22" s="20">
        <f>calcs!I25</f>
        <v>1981334318802.2686</v>
      </c>
      <c r="H22" s="20">
        <f>calcs!J25</f>
        <v>2050964494300.3928</v>
      </c>
      <c r="I22" s="20">
        <f>calcs!K25</f>
        <v>2120594669798.5171</v>
      </c>
      <c r="J22" s="20">
        <f>calcs!L25</f>
        <v>2190224845296.6643</v>
      </c>
      <c r="K22" s="20">
        <f>calcs!M25</f>
        <v>2259855020794.7886</v>
      </c>
      <c r="L22" s="20">
        <f>calcs!N25</f>
        <v>2329485196292.9131</v>
      </c>
      <c r="M22" s="20">
        <f>calcs!O25</f>
        <v>2399115371791.0376</v>
      </c>
      <c r="N22" s="20">
        <f>calcs!P25</f>
        <v>2468745547289.1621</v>
      </c>
      <c r="O22" s="20">
        <f>calcs!Q25</f>
        <v>2538375722787.2866</v>
      </c>
      <c r="P22" s="20">
        <f>calcs!R25</f>
        <v>2608005898285.4331</v>
      </c>
      <c r="Q22" s="20">
        <f>calcs!S25</f>
        <v>2677636073783.5576</v>
      </c>
      <c r="R22" s="20">
        <f>calcs!T25</f>
        <v>2747266249281.6821</v>
      </c>
      <c r="S22" s="20">
        <f>calcs!U25</f>
        <v>2816896424779.8062</v>
      </c>
      <c r="T22" s="20">
        <f>calcs!V25</f>
        <v>2886526600277.9302</v>
      </c>
      <c r="U22" s="20">
        <f>calcs!W25</f>
        <v>2956156775776.0547</v>
      </c>
      <c r="V22" s="20">
        <f>calcs!X25</f>
        <v>3025786951274.2017</v>
      </c>
      <c r="W22" s="20">
        <f>calcs!Y25</f>
        <v>3095417126772.3262</v>
      </c>
      <c r="X22" s="20">
        <f>calcs!Z25</f>
        <v>3165047302270.4502</v>
      </c>
      <c r="Y22" s="20">
        <f>calcs!AA25</f>
        <v>3234677477768.5747</v>
      </c>
      <c r="Z22" s="20">
        <f>calcs!AB25</f>
        <v>3304307653266.6992</v>
      </c>
      <c r="AA22" s="20">
        <f>calcs!AC25</f>
        <v>3373937828764.8237</v>
      </c>
      <c r="AB22" s="20">
        <f>calcs!AD25</f>
        <v>3443568004262.9707</v>
      </c>
      <c r="AC22" s="20">
        <f>calcs!AE25</f>
        <v>3513198179761.0952</v>
      </c>
      <c r="AD22" s="20">
        <f>calcs!AF25</f>
        <v>3582828355259.2192</v>
      </c>
      <c r="AE22" s="20">
        <f>calcs!AG25</f>
        <v>3652458530757.3438</v>
      </c>
      <c r="AF22" s="20">
        <f>calcs!AH25</f>
        <v>3722088706255.4678</v>
      </c>
    </row>
    <row r="23" spans="1:33" ht="15.75" customHeight="1" x14ac:dyDescent="0.35">
      <c r="A23" s="3" t="s">
        <v>128</v>
      </c>
      <c r="B23" s="20">
        <f>calcs!D26</f>
        <v>1452053446601.3489</v>
      </c>
      <c r="C23" s="20">
        <f>calcs!E26</f>
        <v>1518308430019.8752</v>
      </c>
      <c r="D23" s="20">
        <f>calcs!F26</f>
        <v>1584563413438.425</v>
      </c>
      <c r="E23" s="20">
        <f>calcs!G26</f>
        <v>1650818396856.9512</v>
      </c>
      <c r="F23" s="20">
        <f>calcs!H26</f>
        <v>1717073380275.4773</v>
      </c>
      <c r="G23" s="20">
        <f>calcs!I26</f>
        <v>1783328363694.0273</v>
      </c>
      <c r="H23" s="20">
        <f>calcs!J26</f>
        <v>1849583347112.5537</v>
      </c>
      <c r="I23" s="20">
        <f>calcs!K26</f>
        <v>1915838330531.1038</v>
      </c>
      <c r="J23" s="20">
        <f>calcs!L26</f>
        <v>1982093313949.6301</v>
      </c>
      <c r="K23" s="20">
        <f>calcs!M26</f>
        <v>2048348297368.1563</v>
      </c>
      <c r="L23" s="20">
        <f>calcs!N26</f>
        <v>2114603280786.7063</v>
      </c>
      <c r="M23" s="20">
        <f>calcs!O26</f>
        <v>2180858264205.2327</v>
      </c>
      <c r="N23" s="20">
        <f>calcs!P26</f>
        <v>2247113247623.7588</v>
      </c>
      <c r="O23" s="20">
        <f>calcs!Q26</f>
        <v>2313368231042.3086</v>
      </c>
      <c r="P23" s="20">
        <f>calcs!R26</f>
        <v>2379623214460.835</v>
      </c>
      <c r="Q23" s="20">
        <f>calcs!S26</f>
        <v>2445878197879.3613</v>
      </c>
      <c r="R23" s="20">
        <f>calcs!T26</f>
        <v>2512133181297.9111</v>
      </c>
      <c r="S23" s="20">
        <f>calcs!U26</f>
        <v>2578388164716.4375</v>
      </c>
      <c r="T23" s="20">
        <f>calcs!V26</f>
        <v>2644643148134.9639</v>
      </c>
      <c r="U23" s="20">
        <f>calcs!W26</f>
        <v>2710898131553.5137</v>
      </c>
      <c r="V23" s="20">
        <f>calcs!X26</f>
        <v>2777153114972.04</v>
      </c>
      <c r="W23" s="20">
        <f>calcs!Y26</f>
        <v>2843408098390.5903</v>
      </c>
      <c r="X23" s="20">
        <f>calcs!Z26</f>
        <v>2909663081809.1167</v>
      </c>
      <c r="Y23" s="20">
        <f>calcs!AA26</f>
        <v>2975918065227.6431</v>
      </c>
      <c r="Z23" s="20">
        <f>calcs!AB26</f>
        <v>3042173048646.1929</v>
      </c>
      <c r="AA23" s="20">
        <f>calcs!AC26</f>
        <v>3108428032064.7192</v>
      </c>
      <c r="AB23" s="20">
        <f>calcs!AD26</f>
        <v>3174683015483.2456</v>
      </c>
      <c r="AC23" s="20">
        <f>calcs!AE26</f>
        <v>3240937998901.7954</v>
      </c>
      <c r="AD23" s="20">
        <f>calcs!AF26</f>
        <v>3307192982320.3223</v>
      </c>
      <c r="AE23" s="20">
        <f>calcs!AG26</f>
        <v>3373447965738.8486</v>
      </c>
      <c r="AF23" s="20">
        <f>calcs!AH26</f>
        <v>3439702949157.3984</v>
      </c>
    </row>
    <row r="24" spans="1:33" ht="15.75" customHeight="1" x14ac:dyDescent="0.35">
      <c r="A24" s="3" t="s">
        <v>81</v>
      </c>
      <c r="B24" s="20">
        <f>calcs!D27</f>
        <v>0</v>
      </c>
      <c r="C24" s="20">
        <f>calcs!E27</f>
        <v>0</v>
      </c>
      <c r="D24" s="20">
        <f>calcs!F27</f>
        <v>0</v>
      </c>
      <c r="E24" s="20">
        <f>calcs!G27</f>
        <v>0</v>
      </c>
      <c r="F24" s="20">
        <f>calcs!H27</f>
        <v>0</v>
      </c>
      <c r="G24" s="20">
        <f>calcs!I27</f>
        <v>0</v>
      </c>
      <c r="H24" s="20">
        <f>calcs!J27</f>
        <v>0</v>
      </c>
      <c r="I24" s="20">
        <f>calcs!K27</f>
        <v>0</v>
      </c>
      <c r="J24" s="20">
        <f>calcs!L27</f>
        <v>0</v>
      </c>
      <c r="K24" s="20">
        <f>calcs!M27</f>
        <v>0</v>
      </c>
      <c r="L24" s="20">
        <f>calcs!N27</f>
        <v>0</v>
      </c>
      <c r="M24" s="20">
        <f>calcs!O27</f>
        <v>0</v>
      </c>
      <c r="N24" s="20">
        <f>calcs!P27</f>
        <v>0</v>
      </c>
      <c r="O24" s="20">
        <f>calcs!Q27</f>
        <v>0</v>
      </c>
      <c r="P24" s="20">
        <f>calcs!R27</f>
        <v>0</v>
      </c>
      <c r="Q24" s="20">
        <f>calcs!S27</f>
        <v>0</v>
      </c>
      <c r="R24" s="20">
        <f>calcs!T27</f>
        <v>0</v>
      </c>
      <c r="S24" s="20">
        <f>calcs!U27</f>
        <v>0</v>
      </c>
      <c r="T24" s="20">
        <f>calcs!V27</f>
        <v>0</v>
      </c>
      <c r="U24" s="20">
        <f>calcs!W27</f>
        <v>0</v>
      </c>
      <c r="V24" s="20">
        <f>calcs!X27</f>
        <v>0</v>
      </c>
      <c r="W24" s="20">
        <f>calcs!Y27</f>
        <v>0</v>
      </c>
      <c r="X24" s="20">
        <f>calcs!Z27</f>
        <v>0</v>
      </c>
      <c r="Y24" s="20">
        <f>calcs!AA27</f>
        <v>0</v>
      </c>
      <c r="Z24" s="20">
        <f>calcs!AB27</f>
        <v>0</v>
      </c>
      <c r="AA24" s="20">
        <f>calcs!AC27</f>
        <v>0</v>
      </c>
      <c r="AB24" s="20">
        <f>calcs!AD27</f>
        <v>0</v>
      </c>
      <c r="AC24" s="20">
        <f>calcs!AE27</f>
        <v>0</v>
      </c>
      <c r="AD24" s="20">
        <f>calcs!AF27</f>
        <v>0</v>
      </c>
      <c r="AE24" s="20">
        <f>calcs!AG27</f>
        <v>0</v>
      </c>
      <c r="AF24" s="20">
        <f>calcs!AH27</f>
        <v>0</v>
      </c>
    </row>
    <row r="25" spans="1:33" ht="15.75" customHeight="1" x14ac:dyDescent="0.35">
      <c r="A25" s="3" t="s">
        <v>131</v>
      </c>
      <c r="B25" s="20">
        <f>calcs!D28</f>
        <v>37628701378598.93</v>
      </c>
      <c r="C25" s="20">
        <f>calcs!E28</f>
        <v>39287150776024.289</v>
      </c>
      <c r="D25" s="20">
        <f>calcs!F28</f>
        <v>40945600173450.281</v>
      </c>
      <c r="E25" s="20">
        <f>calcs!G28</f>
        <v>42604049570876.273</v>
      </c>
      <c r="F25" s="20">
        <f>calcs!H28</f>
        <v>44262498968301.633</v>
      </c>
      <c r="G25" s="20">
        <f>calcs!I28</f>
        <v>45920948365727.625</v>
      </c>
      <c r="H25" s="20">
        <f>calcs!J28</f>
        <v>47579397763153.617</v>
      </c>
      <c r="I25" s="20">
        <f>calcs!K28</f>
        <v>49237847160579.609</v>
      </c>
      <c r="J25" s="20">
        <f>calcs!L28</f>
        <v>50896296558004.969</v>
      </c>
      <c r="K25" s="20">
        <f>calcs!M28</f>
        <v>52554745955430.961</v>
      </c>
      <c r="L25" s="20">
        <f>calcs!N28</f>
        <v>54213195352856.945</v>
      </c>
      <c r="M25" s="20">
        <f>calcs!O28</f>
        <v>55871644750282.938</v>
      </c>
      <c r="N25" s="20">
        <f>calcs!P28</f>
        <v>57530094147708.305</v>
      </c>
      <c r="O25" s="20">
        <f>calcs!Q28</f>
        <v>59188543545134.297</v>
      </c>
      <c r="P25" s="20">
        <f>calcs!R28</f>
        <v>60846992942560.281</v>
      </c>
      <c r="Q25" s="20">
        <f>calcs!S28</f>
        <v>62505442339985.648</v>
      </c>
      <c r="R25" s="20">
        <f>calcs!T28</f>
        <v>64163891737411.641</v>
      </c>
      <c r="S25" s="20">
        <f>calcs!U28</f>
        <v>65822341134837.625</v>
      </c>
      <c r="T25" s="20">
        <f>calcs!V28</f>
        <v>67480790532263.617</v>
      </c>
      <c r="U25" s="20">
        <f>calcs!W28</f>
        <v>69139239929688.977</v>
      </c>
      <c r="V25" s="20">
        <f>calcs!X28</f>
        <v>70797689327114.953</v>
      </c>
      <c r="W25" s="20">
        <f>calcs!Y28</f>
        <v>72456138724540.953</v>
      </c>
      <c r="X25" s="20">
        <f>calcs!Z28</f>
        <v>74114588121966.938</v>
      </c>
      <c r="Y25" s="20">
        <f>calcs!AA28</f>
        <v>75773037519392.297</v>
      </c>
      <c r="Z25" s="20">
        <f>calcs!AB28</f>
        <v>77431486916818.281</v>
      </c>
      <c r="AA25" s="20">
        <f>calcs!AC28</f>
        <v>79089936314244.266</v>
      </c>
      <c r="AB25" s="20">
        <f>calcs!AD28</f>
        <v>80748385711670.25</v>
      </c>
      <c r="AC25" s="20">
        <f>calcs!AE28</f>
        <v>82406835109095.609</v>
      </c>
      <c r="AD25" s="20">
        <f>calcs!AF28</f>
        <v>84065284506521.594</v>
      </c>
      <c r="AE25" s="20">
        <f>calcs!AG28</f>
        <v>85723733903947.578</v>
      </c>
      <c r="AF25" s="20">
        <f>calcs!AH28</f>
        <v>87382183301372.953</v>
      </c>
    </row>
    <row r="26" spans="1:33" ht="15.75" customHeight="1" x14ac:dyDescent="0.35">
      <c r="A26" s="3" t="s">
        <v>80</v>
      </c>
      <c r="B26" s="20">
        <f>calcs!D29</f>
        <v>0</v>
      </c>
      <c r="C26" s="20">
        <f>calcs!E29</f>
        <v>0</v>
      </c>
      <c r="D26" s="20">
        <f>calcs!F29</f>
        <v>0</v>
      </c>
      <c r="E26" s="20">
        <f>calcs!G29</f>
        <v>0</v>
      </c>
      <c r="F26" s="20">
        <f>calcs!H29</f>
        <v>0</v>
      </c>
      <c r="G26" s="20">
        <f>calcs!I29</f>
        <v>0</v>
      </c>
      <c r="H26" s="20">
        <f>calcs!J29</f>
        <v>0</v>
      </c>
      <c r="I26" s="20">
        <f>calcs!K29</f>
        <v>0</v>
      </c>
      <c r="J26" s="20">
        <f>calcs!L29</f>
        <v>0</v>
      </c>
      <c r="K26" s="20">
        <f>calcs!M29</f>
        <v>0</v>
      </c>
      <c r="L26" s="20">
        <f>calcs!N29</f>
        <v>0</v>
      </c>
      <c r="M26" s="20">
        <f>calcs!O29</f>
        <v>0</v>
      </c>
      <c r="N26" s="20">
        <f>calcs!P29</f>
        <v>0</v>
      </c>
      <c r="O26" s="20">
        <f>calcs!Q29</f>
        <v>0</v>
      </c>
      <c r="P26" s="20">
        <f>calcs!R29</f>
        <v>0</v>
      </c>
      <c r="Q26" s="20">
        <f>calcs!S29</f>
        <v>0</v>
      </c>
      <c r="R26" s="20">
        <f>calcs!T29</f>
        <v>0</v>
      </c>
      <c r="S26" s="20">
        <f>calcs!U29</f>
        <v>0</v>
      </c>
      <c r="T26" s="20">
        <f>calcs!V29</f>
        <v>0</v>
      </c>
      <c r="U26" s="20">
        <f>calcs!W29</f>
        <v>0</v>
      </c>
      <c r="V26" s="20">
        <f>calcs!X29</f>
        <v>0</v>
      </c>
      <c r="W26" s="20">
        <f>calcs!Y29</f>
        <v>0</v>
      </c>
      <c r="X26" s="20">
        <f>calcs!Z29</f>
        <v>0</v>
      </c>
      <c r="Y26" s="20">
        <f>calcs!AA29</f>
        <v>0</v>
      </c>
      <c r="Z26" s="20">
        <f>calcs!AB29</f>
        <v>0</v>
      </c>
      <c r="AA26" s="20">
        <f>calcs!AC29</f>
        <v>0</v>
      </c>
      <c r="AB26" s="20">
        <f>calcs!AD29</f>
        <v>0</v>
      </c>
      <c r="AC26" s="20">
        <f>calcs!AE29</f>
        <v>0</v>
      </c>
      <c r="AD26" s="20">
        <f>calcs!AF29</f>
        <v>0</v>
      </c>
      <c r="AE26" s="20">
        <f>calcs!AG29</f>
        <v>0</v>
      </c>
      <c r="AF26" s="20">
        <f>calcs!AH29</f>
        <v>0</v>
      </c>
    </row>
    <row r="27" spans="1:33" ht="15.75" customHeight="1" x14ac:dyDescent="0.35">
      <c r="B27" s="20"/>
    </row>
    <row r="28" spans="1:33" ht="15.75" customHeight="1" x14ac:dyDescent="0.35">
      <c r="A28" s="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3" ht="15.75" customHeight="1" x14ac:dyDescent="0.35">
      <c r="B29" s="24"/>
    </row>
    <row r="30" spans="1:33" ht="15.75" customHeight="1" x14ac:dyDescent="0.35">
      <c r="A30" s="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5" ht="15.75" customHeight="1" x14ac:dyDescent="0.35">
      <c r="A33" s="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5" ht="15.75" customHeight="1" x14ac:dyDescent="0.35">
      <c r="A34" s="15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5.75" customHeight="1" x14ac:dyDescent="0.35">
      <c r="A35" s="15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5.75" customHeight="1" x14ac:dyDescent="0.35">
      <c r="A36" s="15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5.75" customHeight="1" x14ac:dyDescent="0.35">
      <c r="A37" s="15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5.75" customHeight="1" x14ac:dyDescent="0.35">
      <c r="A38" s="15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5.75" customHeight="1" x14ac:dyDescent="0.35">
      <c r="A39" s="15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5.75" customHeight="1" x14ac:dyDescent="0.35">
      <c r="A40" s="15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5.75" customHeight="1" x14ac:dyDescent="0.35">
      <c r="A41" s="15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5.75" customHeight="1" x14ac:dyDescent="0.35">
      <c r="A42" s="15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5.75" customHeight="1" x14ac:dyDescent="0.35">
      <c r="A43" s="15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5.75" customHeight="1" x14ac:dyDescent="0.35">
      <c r="A44" s="15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5.75" customHeight="1" x14ac:dyDescent="0.35">
      <c r="A45" s="15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5.75" customHeight="1" x14ac:dyDescent="0.35">
      <c r="A46" s="17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</row>
    <row r="47" spans="1:35" ht="15.75" customHeight="1" x14ac:dyDescent="0.35">
      <c r="A47" s="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5" ht="15.75" customHeight="1" x14ac:dyDescent="0.35">
      <c r="A48" s="15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5.75" customHeight="1" x14ac:dyDescent="0.35">
      <c r="A49" s="15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5.75" customHeight="1" x14ac:dyDescent="0.35">
      <c r="A50" s="43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5.75" customHeight="1" x14ac:dyDescent="0.35">
      <c r="A51" s="15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5.75" customHeight="1" x14ac:dyDescent="0.35">
      <c r="A52" s="15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5.75" customHeight="1" x14ac:dyDescent="0.35">
      <c r="A53" s="15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5.75" customHeight="1" x14ac:dyDescent="0.35">
      <c r="A54" s="15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5.75" customHeight="1" x14ac:dyDescent="0.35">
      <c r="A55" s="15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5.75" customHeight="1" x14ac:dyDescent="0.35">
      <c r="A56" s="15"/>
      <c r="B56" s="44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5.75" customHeight="1" x14ac:dyDescent="0.35">
      <c r="A57" s="15"/>
      <c r="B57" s="44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5.75" customHeight="1" x14ac:dyDescent="0.35">
      <c r="A58" s="15"/>
      <c r="B58" s="44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5.75" customHeight="1" x14ac:dyDescent="0.35">
      <c r="A59" s="15"/>
      <c r="B59" s="44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5.75" customHeight="1" x14ac:dyDescent="0.35">
      <c r="A60" s="15"/>
      <c r="B60" s="44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5.75" customHeight="1" x14ac:dyDescent="0.35">
      <c r="A61" s="15"/>
      <c r="B61" s="44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5.75" customHeight="1" x14ac:dyDescent="0.35">
      <c r="A62" s="17"/>
      <c r="B62" s="44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</row>
    <row r="63" spans="1:35" ht="15.75" customHeight="1" x14ac:dyDescent="0.35">
      <c r="A63" s="1"/>
      <c r="B63" s="44"/>
    </row>
    <row r="64" spans="1:35" ht="15.75" customHeight="1" x14ac:dyDescent="0.35">
      <c r="A64" s="15"/>
      <c r="B64" s="44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5.75" customHeight="1" x14ac:dyDescent="0.35">
      <c r="A65" s="15"/>
      <c r="B65" s="44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5.75" customHeight="1" x14ac:dyDescent="0.35">
      <c r="A66" s="15"/>
      <c r="B66" s="44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5.75" customHeight="1" x14ac:dyDescent="0.35">
      <c r="A67" s="15"/>
      <c r="B67" s="44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5.75" customHeight="1" x14ac:dyDescent="0.35">
      <c r="A68" s="15"/>
      <c r="B68" s="44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5.75" customHeight="1" x14ac:dyDescent="0.35">
      <c r="A69" s="15"/>
      <c r="B69" s="44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5.75" customHeight="1" x14ac:dyDescent="0.35">
      <c r="A70" s="15"/>
      <c r="B70" s="44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5.75" customHeight="1" x14ac:dyDescent="0.35">
      <c r="A71" s="15"/>
      <c r="B71" s="44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5.75" customHeight="1" x14ac:dyDescent="0.35">
      <c r="A72" s="15"/>
      <c r="B72" s="44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5.75" customHeight="1" x14ac:dyDescent="0.35">
      <c r="A73" s="15"/>
      <c r="B73" s="44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5.75" customHeight="1" x14ac:dyDescent="0.35">
      <c r="A74" s="15"/>
      <c r="B74" s="44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5.75" customHeight="1" x14ac:dyDescent="0.35">
      <c r="A75" s="15"/>
      <c r="B75" s="44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5.75" customHeight="1" x14ac:dyDescent="0.35">
      <c r="A76" s="17"/>
      <c r="B76" s="44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 spans="1:35" ht="15.75" customHeight="1" x14ac:dyDescent="0.35">
      <c r="A77" s="1"/>
      <c r="B77" s="44"/>
    </row>
    <row r="78" spans="1:35" ht="15.75" customHeight="1" x14ac:dyDescent="0.35">
      <c r="A78" s="1"/>
      <c r="B78" s="44"/>
    </row>
    <row r="79" spans="1:35" ht="15.75" customHeight="1" x14ac:dyDescent="0.35">
      <c r="A79" s="15"/>
      <c r="B79" s="44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5.75" customHeight="1" x14ac:dyDescent="0.35">
      <c r="A80" s="15"/>
      <c r="B80" s="44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5.75" customHeight="1" x14ac:dyDescent="0.35">
      <c r="A81" s="15"/>
      <c r="B81" s="44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5.75" customHeight="1" x14ac:dyDescent="0.35">
      <c r="A82" s="15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5.75" customHeight="1" x14ac:dyDescent="0.35">
      <c r="A83" s="15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5.75" customHeight="1" x14ac:dyDescent="0.35">
      <c r="A84" s="15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5.75" customHeight="1" x14ac:dyDescent="0.35">
      <c r="A85" s="15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5.75" customHeight="1" x14ac:dyDescent="0.35">
      <c r="A86" s="15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5.75" customHeight="1" x14ac:dyDescent="0.35">
      <c r="A87" s="15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5.75" customHeight="1" x14ac:dyDescent="0.35">
      <c r="A88" s="15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5.75" customHeight="1" x14ac:dyDescent="0.35">
      <c r="A89" s="15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5.75" customHeight="1" x14ac:dyDescent="0.35">
      <c r="A90" s="45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5.75" customHeight="1" x14ac:dyDescent="0.35">
      <c r="A91" s="43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5.75" customHeight="1" x14ac:dyDescent="0.35">
      <c r="A92" s="15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5.75" customHeight="1" x14ac:dyDescent="0.35">
      <c r="A93" s="15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5.75" customHeight="1" x14ac:dyDescent="0.35">
      <c r="A94" s="15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5.75" customHeight="1" x14ac:dyDescent="0.35">
      <c r="A95" s="1"/>
      <c r="B95" s="20"/>
    </row>
    <row r="96" spans="1:35" ht="15.75" customHeight="1" x14ac:dyDescent="0.35">
      <c r="A96" s="15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35">
      <c r="A97" s="15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35">
      <c r="A98" s="15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35">
      <c r="A99" s="15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35">
      <c r="A100" s="15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35">
      <c r="A101" s="15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35">
      <c r="A102" s="15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35">
      <c r="A103" s="15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35">
      <c r="A104" s="15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5.75" customHeight="1" x14ac:dyDescent="0.35">
      <c r="A105" s="15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5.75" customHeight="1" x14ac:dyDescent="0.35">
      <c r="A106" s="15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5.75" customHeight="1" x14ac:dyDescent="0.35">
      <c r="A107" s="17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</row>
    <row r="108" spans="1:35" ht="15.75" customHeight="1" x14ac:dyDescent="0.35">
      <c r="A108" s="1"/>
      <c r="B108" s="20"/>
    </row>
    <row r="109" spans="1:35" ht="15.75" customHeight="1" x14ac:dyDescent="0.35">
      <c r="A109" s="46"/>
      <c r="B109" s="47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</row>
    <row r="110" spans="1:35" ht="15.75" customHeight="1" x14ac:dyDescent="0.35">
      <c r="A110" s="46"/>
      <c r="B110" s="47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35" ht="15.75" customHeight="1" x14ac:dyDescent="0.35">
      <c r="A111" s="46"/>
      <c r="B111" s="5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35" ht="15.75" customHeight="1" x14ac:dyDescent="0.35">
      <c r="A112" s="46"/>
      <c r="B112" s="5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 spans="1:35" ht="15.75" customHeight="1" x14ac:dyDescent="0.35">
      <c r="A113" s="1"/>
      <c r="B113" s="20"/>
    </row>
    <row r="114" spans="1:35" ht="15.75" customHeight="1" x14ac:dyDescent="0.35">
      <c r="A114" s="15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35">
      <c r="A115" s="15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35">
      <c r="A116" s="15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35">
      <c r="A117" s="15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35">
      <c r="A118" s="15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35">
      <c r="A119" s="15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35">
      <c r="A120" s="15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35">
      <c r="A121" s="15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35">
      <c r="A122" s="15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35">
      <c r="A123" s="15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35">
      <c r="A124" s="17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</row>
    <row r="125" spans="1:35" ht="15.75" customHeight="1" x14ac:dyDescent="0.35">
      <c r="A125" s="1"/>
      <c r="B125" s="20"/>
    </row>
    <row r="126" spans="1:35" ht="15.75" customHeight="1" x14ac:dyDescent="0.35">
      <c r="A126" s="43"/>
      <c r="B126" s="39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</row>
    <row r="127" spans="1:35" ht="15.75" customHeight="1" x14ac:dyDescent="0.35">
      <c r="A127" s="15"/>
      <c r="B127" s="39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</row>
    <row r="128" spans="1:35" ht="15.75" customHeight="1" x14ac:dyDescent="0.35">
      <c r="A128" s="15"/>
      <c r="B128" s="39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</row>
    <row r="129" spans="1:35" ht="15.75" customHeight="1" x14ac:dyDescent="0.35">
      <c r="A129" s="15"/>
      <c r="B129" s="39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</row>
    <row r="130" spans="1:35" ht="15.75" customHeight="1" x14ac:dyDescent="0.35">
      <c r="A130" s="15"/>
      <c r="B130" s="39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</row>
    <row r="131" spans="1:35" ht="15.75" customHeight="1" x14ac:dyDescent="0.35">
      <c r="A131" s="15"/>
      <c r="B131" s="39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</row>
    <row r="132" spans="1:35" ht="15.75" customHeight="1" x14ac:dyDescent="0.35">
      <c r="A132" s="15"/>
      <c r="B132" s="39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</row>
    <row r="133" spans="1:35" ht="15.75" customHeight="1" x14ac:dyDescent="0.35">
      <c r="A133" s="15"/>
      <c r="B133" s="39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</row>
    <row r="134" spans="1:35" ht="15.75" customHeight="1" x14ac:dyDescent="0.35">
      <c r="A134" s="15"/>
      <c r="B134" s="39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</row>
    <row r="135" spans="1:35" ht="15.75" customHeight="1" x14ac:dyDescent="0.35">
      <c r="A135" s="15"/>
      <c r="B135" s="39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</row>
    <row r="136" spans="1:35" ht="15.75" customHeight="1" x14ac:dyDescent="0.35">
      <c r="A136" s="15"/>
      <c r="B136" s="39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</row>
    <row r="137" spans="1:35" ht="15.75" customHeight="1" x14ac:dyDescent="0.35">
      <c r="A137" s="15"/>
      <c r="B137" s="39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</row>
    <row r="138" spans="1:35" ht="15.75" customHeight="1" x14ac:dyDescent="0.35">
      <c r="A138" s="15"/>
      <c r="B138" s="39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</row>
    <row r="139" spans="1:35" ht="15.75" customHeight="1" x14ac:dyDescent="0.35">
      <c r="A139" s="15"/>
      <c r="B139" s="39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</row>
    <row r="140" spans="1:35" ht="15.75" customHeight="1" x14ac:dyDescent="0.35">
      <c r="A140" s="15"/>
      <c r="B140" s="39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</row>
    <row r="141" spans="1:35" ht="15.75" customHeight="1" x14ac:dyDescent="0.35">
      <c r="A141" s="15"/>
      <c r="B141" s="39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</row>
    <row r="142" spans="1:35" ht="15.75" customHeight="1" x14ac:dyDescent="0.35">
      <c r="A142" s="15"/>
      <c r="B142" s="39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</row>
    <row r="143" spans="1:35" ht="15.75" customHeight="1" x14ac:dyDescent="0.35">
      <c r="A143" s="15"/>
      <c r="B143" s="39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</row>
    <row r="144" spans="1:35" ht="15.75" customHeight="1" x14ac:dyDescent="0.35">
      <c r="A144" s="15"/>
      <c r="B144" s="39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</row>
    <row r="145" spans="1:35" ht="15.75" customHeight="1" x14ac:dyDescent="0.35">
      <c r="A145" s="15"/>
      <c r="B145" s="39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</row>
    <row r="146" spans="1:35" ht="15.75" customHeight="1" x14ac:dyDescent="0.35">
      <c r="A146" s="17"/>
      <c r="B146" s="41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</row>
    <row r="147" spans="1:35" ht="15.75" customHeight="1" x14ac:dyDescent="0.35">
      <c r="A147" s="15"/>
      <c r="B147" s="39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</row>
    <row r="148" spans="1:35" ht="15.75" customHeight="1" x14ac:dyDescent="0.35">
      <c r="A148" s="17"/>
      <c r="B148" s="41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</row>
    <row r="149" spans="1:35" ht="15.75" customHeight="1" x14ac:dyDescent="0.35">
      <c r="B149" s="20"/>
    </row>
    <row r="150" spans="1:35" ht="15.75" customHeight="1" x14ac:dyDescent="0.35">
      <c r="B150" s="20"/>
      <c r="C150" s="54"/>
      <c r="D150" s="54"/>
      <c r="E150" s="54"/>
      <c r="F150" s="54"/>
      <c r="G150" s="54"/>
      <c r="H150" s="54"/>
      <c r="I150" s="54"/>
      <c r="J150" s="54"/>
      <c r="K150" s="54"/>
      <c r="L150" s="54"/>
    </row>
    <row r="151" spans="1:35" ht="15.75" customHeight="1" x14ac:dyDescent="0.35">
      <c r="B151" s="20"/>
      <c r="C151" s="54"/>
      <c r="D151" s="54"/>
      <c r="E151" s="54"/>
      <c r="F151" s="54"/>
      <c r="G151" s="54"/>
      <c r="H151" s="54"/>
      <c r="I151" s="54"/>
      <c r="J151" s="54"/>
      <c r="K151" s="54"/>
      <c r="L151" s="54"/>
    </row>
    <row r="152" spans="1:35" ht="15.75" customHeight="1" x14ac:dyDescent="0.35">
      <c r="B152" s="20"/>
    </row>
    <row r="153" spans="1:35" ht="15.75" customHeight="1" x14ac:dyDescent="0.35">
      <c r="B153" s="20"/>
    </row>
    <row r="154" spans="1:35" ht="15.75" customHeight="1" x14ac:dyDescent="0.35">
      <c r="B154" s="20"/>
    </row>
    <row r="155" spans="1:35" ht="15.75" customHeight="1" x14ac:dyDescent="0.35">
      <c r="B155" s="20"/>
    </row>
    <row r="156" spans="1:35" ht="15.75" customHeight="1" x14ac:dyDescent="0.35">
      <c r="B156" s="20"/>
    </row>
    <row r="157" spans="1:35" ht="15.75" customHeight="1" x14ac:dyDescent="0.35">
      <c r="B157" s="20"/>
    </row>
    <row r="158" spans="1:35" ht="15.75" customHeight="1" x14ac:dyDescent="0.35">
      <c r="B158" s="20"/>
    </row>
    <row r="159" spans="1:35" ht="15.75" customHeight="1" x14ac:dyDescent="0.35">
      <c r="B159" s="20"/>
    </row>
    <row r="160" spans="1:35" ht="15.75" customHeight="1" x14ac:dyDescent="0.35">
      <c r="B160" s="20"/>
    </row>
    <row r="161" spans="2:2" ht="15.75" customHeight="1" x14ac:dyDescent="0.35">
      <c r="B161" s="20"/>
    </row>
    <row r="162" spans="2:2" ht="15.75" customHeight="1" x14ac:dyDescent="0.35">
      <c r="B162" s="20"/>
    </row>
    <row r="163" spans="2:2" ht="15.75" customHeight="1" x14ac:dyDescent="0.35">
      <c r="B163" s="20"/>
    </row>
    <row r="164" spans="2:2" ht="15.75" customHeight="1" x14ac:dyDescent="0.35">
      <c r="B164" s="20"/>
    </row>
    <row r="165" spans="2:2" ht="15.75" customHeight="1" x14ac:dyDescent="0.35">
      <c r="B165" s="20"/>
    </row>
    <row r="166" spans="2:2" ht="15.75" customHeight="1" x14ac:dyDescent="0.35">
      <c r="B166" s="20"/>
    </row>
    <row r="167" spans="2:2" ht="15.75" customHeight="1" x14ac:dyDescent="0.35">
      <c r="B167" s="20"/>
    </row>
    <row r="168" spans="2:2" ht="15.75" customHeight="1" x14ac:dyDescent="0.35">
      <c r="B168" s="20"/>
    </row>
    <row r="169" spans="2:2" ht="15.75" customHeight="1" x14ac:dyDescent="0.35">
      <c r="B169" s="20"/>
    </row>
    <row r="170" spans="2:2" ht="15.75" customHeight="1" x14ac:dyDescent="0.35">
      <c r="B170" s="20"/>
    </row>
    <row r="171" spans="2:2" ht="15.75" customHeight="1" x14ac:dyDescent="0.35">
      <c r="B171" s="20"/>
    </row>
    <row r="172" spans="2:2" ht="15.75" customHeight="1" x14ac:dyDescent="0.35">
      <c r="B172" s="20"/>
    </row>
    <row r="173" spans="2:2" ht="15.75" customHeight="1" x14ac:dyDescent="0.35">
      <c r="B173" s="20"/>
    </row>
    <row r="174" spans="2:2" ht="15.75" customHeight="1" x14ac:dyDescent="0.35">
      <c r="B174" s="20"/>
    </row>
    <row r="175" spans="2:2" ht="15.75" customHeight="1" x14ac:dyDescent="0.35">
      <c r="B175" s="20"/>
    </row>
    <row r="176" spans="2:2" ht="15.75" customHeight="1" x14ac:dyDescent="0.35">
      <c r="B176" s="20"/>
    </row>
    <row r="177" spans="2:2" ht="15.75" customHeight="1" x14ac:dyDescent="0.35">
      <c r="B177" s="20"/>
    </row>
    <row r="178" spans="2:2" ht="15.75" customHeight="1" x14ac:dyDescent="0.35">
      <c r="B178" s="20"/>
    </row>
    <row r="179" spans="2:2" ht="15.75" customHeight="1" x14ac:dyDescent="0.35">
      <c r="B179" s="20"/>
    </row>
    <row r="180" spans="2:2" ht="15.75" customHeight="1" x14ac:dyDescent="0.35">
      <c r="B180" s="20"/>
    </row>
    <row r="181" spans="2:2" ht="15.75" customHeight="1" x14ac:dyDescent="0.35">
      <c r="B181" s="20"/>
    </row>
    <row r="182" spans="2:2" ht="15.75" customHeight="1" x14ac:dyDescent="0.35">
      <c r="B182" s="20"/>
    </row>
    <row r="183" spans="2:2" ht="15.75" customHeight="1" x14ac:dyDescent="0.35">
      <c r="B183" s="20"/>
    </row>
    <row r="184" spans="2:2" ht="15.75" customHeight="1" x14ac:dyDescent="0.35">
      <c r="B184" s="20"/>
    </row>
    <row r="185" spans="2:2" ht="15.75" customHeight="1" x14ac:dyDescent="0.35">
      <c r="B185" s="20"/>
    </row>
    <row r="186" spans="2:2" ht="15.75" customHeight="1" x14ac:dyDescent="0.35">
      <c r="B186" s="20"/>
    </row>
    <row r="187" spans="2:2" ht="15.75" customHeight="1" x14ac:dyDescent="0.35">
      <c r="B187" s="20"/>
    </row>
    <row r="188" spans="2:2" ht="15.75" customHeight="1" x14ac:dyDescent="0.35">
      <c r="B188" s="20"/>
    </row>
    <row r="189" spans="2:2" ht="15.75" customHeight="1" x14ac:dyDescent="0.35">
      <c r="B189" s="20"/>
    </row>
    <row r="190" spans="2:2" ht="15.75" customHeight="1" x14ac:dyDescent="0.35">
      <c r="B190" s="20"/>
    </row>
    <row r="191" spans="2:2" ht="15.75" customHeight="1" x14ac:dyDescent="0.35">
      <c r="B191" s="20"/>
    </row>
    <row r="192" spans="2:2" ht="15.75" customHeight="1" x14ac:dyDescent="0.35">
      <c r="B192" s="20"/>
    </row>
    <row r="193" spans="2:2" ht="15.75" customHeight="1" x14ac:dyDescent="0.35">
      <c r="B193" s="20"/>
    </row>
    <row r="194" spans="2:2" ht="15.75" customHeight="1" x14ac:dyDescent="0.35">
      <c r="B194" s="20"/>
    </row>
    <row r="195" spans="2:2" ht="15.75" customHeight="1" x14ac:dyDescent="0.35">
      <c r="B195" s="20"/>
    </row>
    <row r="196" spans="2:2" ht="15.75" customHeight="1" x14ac:dyDescent="0.35">
      <c r="B196" s="20"/>
    </row>
    <row r="197" spans="2:2" ht="15.75" customHeight="1" x14ac:dyDescent="0.35">
      <c r="B197" s="20"/>
    </row>
    <row r="198" spans="2:2" ht="15.75" customHeight="1" x14ac:dyDescent="0.35">
      <c r="B198" s="20"/>
    </row>
    <row r="199" spans="2:2" ht="15.75" customHeight="1" x14ac:dyDescent="0.35">
      <c r="B199" s="20"/>
    </row>
    <row r="200" spans="2:2" ht="15.75" customHeight="1" x14ac:dyDescent="0.35">
      <c r="B200" s="20"/>
    </row>
    <row r="201" spans="2:2" ht="15.75" customHeight="1" x14ac:dyDescent="0.35">
      <c r="B201" s="20"/>
    </row>
    <row r="202" spans="2:2" ht="15.75" customHeight="1" x14ac:dyDescent="0.35">
      <c r="B202" s="20"/>
    </row>
    <row r="203" spans="2:2" ht="15.75" customHeight="1" x14ac:dyDescent="0.35">
      <c r="B203" s="20"/>
    </row>
    <row r="204" spans="2:2" ht="15.75" customHeight="1" x14ac:dyDescent="0.35">
      <c r="B204" s="20"/>
    </row>
    <row r="205" spans="2:2" ht="15.75" customHeight="1" x14ac:dyDescent="0.35">
      <c r="B205" s="20"/>
    </row>
    <row r="206" spans="2:2" ht="15.75" customHeight="1" x14ac:dyDescent="0.35">
      <c r="B206" s="20"/>
    </row>
    <row r="207" spans="2:2" ht="15.75" customHeight="1" x14ac:dyDescent="0.35">
      <c r="B207" s="20"/>
    </row>
    <row r="208" spans="2:2" ht="15.75" customHeight="1" x14ac:dyDescent="0.35">
      <c r="B208" s="20"/>
    </row>
    <row r="209" spans="2:2" ht="15.75" customHeight="1" x14ac:dyDescent="0.35">
      <c r="B209" s="20"/>
    </row>
    <row r="210" spans="2:2" ht="15.75" customHeight="1" x14ac:dyDescent="0.35">
      <c r="B210" s="20"/>
    </row>
    <row r="211" spans="2:2" ht="15.75" customHeight="1" x14ac:dyDescent="0.35">
      <c r="B211" s="20"/>
    </row>
    <row r="212" spans="2:2" ht="15.75" customHeight="1" x14ac:dyDescent="0.35">
      <c r="B212" s="20"/>
    </row>
    <row r="213" spans="2:2" ht="15.75" customHeight="1" x14ac:dyDescent="0.35">
      <c r="B213" s="20"/>
    </row>
    <row r="214" spans="2:2" ht="15.75" customHeight="1" x14ac:dyDescent="0.35">
      <c r="B214" s="20"/>
    </row>
    <row r="215" spans="2:2" ht="15.75" customHeight="1" x14ac:dyDescent="0.35">
      <c r="B215" s="20"/>
    </row>
    <row r="216" spans="2:2" ht="15.75" customHeight="1" x14ac:dyDescent="0.35">
      <c r="B216" s="20"/>
    </row>
    <row r="217" spans="2:2" ht="15.75" customHeight="1" x14ac:dyDescent="0.35">
      <c r="B217" s="20"/>
    </row>
    <row r="218" spans="2:2" ht="15.75" customHeight="1" x14ac:dyDescent="0.35">
      <c r="B218" s="20"/>
    </row>
    <row r="219" spans="2:2" ht="15.75" customHeight="1" x14ac:dyDescent="0.35">
      <c r="B219" s="20"/>
    </row>
    <row r="220" spans="2:2" ht="15.75" customHeight="1" x14ac:dyDescent="0.35">
      <c r="B220" s="20"/>
    </row>
    <row r="221" spans="2:2" ht="15.75" customHeight="1" x14ac:dyDescent="0.35">
      <c r="B221" s="20"/>
    </row>
    <row r="222" spans="2:2" ht="15.75" customHeight="1" x14ac:dyDescent="0.35">
      <c r="B222" s="20"/>
    </row>
    <row r="223" spans="2:2" ht="15.75" customHeight="1" x14ac:dyDescent="0.35">
      <c r="B223" s="20"/>
    </row>
    <row r="224" spans="2:2" ht="15.75" customHeight="1" x14ac:dyDescent="0.35">
      <c r="B224" s="20"/>
    </row>
    <row r="225" spans="2:2" ht="15.75" customHeight="1" x14ac:dyDescent="0.35">
      <c r="B225" s="20"/>
    </row>
    <row r="226" spans="2:2" ht="15.75" customHeight="1" x14ac:dyDescent="0.35">
      <c r="B226" s="20"/>
    </row>
    <row r="227" spans="2:2" ht="15.75" customHeight="1" x14ac:dyDescent="0.35">
      <c r="B227" s="20"/>
    </row>
    <row r="228" spans="2:2" ht="15.75" customHeight="1" x14ac:dyDescent="0.35">
      <c r="B228" s="20"/>
    </row>
    <row r="229" spans="2:2" ht="15.75" customHeight="1" x14ac:dyDescent="0.35">
      <c r="B229" s="20"/>
    </row>
    <row r="230" spans="2:2" ht="15.75" customHeight="1" x14ac:dyDescent="0.35">
      <c r="B230" s="20"/>
    </row>
    <row r="231" spans="2:2" ht="15.75" customHeight="1" x14ac:dyDescent="0.35">
      <c r="B231" s="20"/>
    </row>
    <row r="232" spans="2:2" ht="15.75" customHeight="1" x14ac:dyDescent="0.35">
      <c r="B232" s="20"/>
    </row>
    <row r="233" spans="2:2" ht="15.75" customHeight="1" x14ac:dyDescent="0.35">
      <c r="B233" s="20"/>
    </row>
    <row r="234" spans="2:2" ht="15.75" customHeight="1" x14ac:dyDescent="0.35">
      <c r="B234" s="20"/>
    </row>
    <row r="235" spans="2:2" ht="15.75" customHeight="1" x14ac:dyDescent="0.35">
      <c r="B235" s="20"/>
    </row>
    <row r="236" spans="2:2" ht="15.75" customHeight="1" x14ac:dyDescent="0.35">
      <c r="B236" s="20"/>
    </row>
    <row r="237" spans="2:2" ht="15.75" customHeight="1" x14ac:dyDescent="0.35">
      <c r="B237" s="20"/>
    </row>
    <row r="238" spans="2:2" ht="15.75" customHeight="1" x14ac:dyDescent="0.35">
      <c r="B238" s="20"/>
    </row>
    <row r="239" spans="2:2" ht="15.75" customHeight="1" x14ac:dyDescent="0.35">
      <c r="B239" s="20"/>
    </row>
    <row r="240" spans="2:2" ht="15.75" customHeight="1" x14ac:dyDescent="0.35">
      <c r="B240" s="20"/>
    </row>
    <row r="241" spans="2:2" ht="15.75" customHeight="1" x14ac:dyDescent="0.35">
      <c r="B241" s="20"/>
    </row>
    <row r="242" spans="2:2" ht="15.75" customHeight="1" x14ac:dyDescent="0.35">
      <c r="B242" s="20"/>
    </row>
    <row r="243" spans="2:2" ht="15.75" customHeight="1" x14ac:dyDescent="0.35">
      <c r="B243" s="20"/>
    </row>
    <row r="244" spans="2:2" ht="15.75" customHeight="1" x14ac:dyDescent="0.35">
      <c r="B244" s="20"/>
    </row>
    <row r="245" spans="2:2" ht="15.75" customHeight="1" x14ac:dyDescent="0.35">
      <c r="B245" s="20"/>
    </row>
    <row r="246" spans="2:2" ht="15.75" customHeight="1" x14ac:dyDescent="0.35">
      <c r="B246" s="20"/>
    </row>
    <row r="247" spans="2:2" ht="15.75" customHeight="1" x14ac:dyDescent="0.35">
      <c r="B247" s="20"/>
    </row>
    <row r="248" spans="2:2" ht="15.75" customHeight="1" x14ac:dyDescent="0.35">
      <c r="B248" s="20"/>
    </row>
    <row r="249" spans="2:2" ht="15.75" customHeight="1" x14ac:dyDescent="0.35">
      <c r="B249" s="20"/>
    </row>
    <row r="250" spans="2:2" ht="15.75" customHeight="1" x14ac:dyDescent="0.35">
      <c r="B250" s="20"/>
    </row>
    <row r="251" spans="2:2" ht="15.75" customHeight="1" x14ac:dyDescent="0.35">
      <c r="B251" s="20"/>
    </row>
    <row r="252" spans="2:2" ht="15.75" customHeight="1" x14ac:dyDescent="0.35">
      <c r="B252" s="20"/>
    </row>
    <row r="253" spans="2:2" ht="15.75" customHeight="1" x14ac:dyDescent="0.35">
      <c r="B253" s="20"/>
    </row>
    <row r="254" spans="2:2" ht="15.75" customHeight="1" x14ac:dyDescent="0.35">
      <c r="B254" s="20"/>
    </row>
    <row r="255" spans="2:2" ht="15.75" customHeight="1" x14ac:dyDescent="0.35">
      <c r="B255" s="20"/>
    </row>
    <row r="256" spans="2:2" ht="15.75" customHeight="1" x14ac:dyDescent="0.35">
      <c r="B256" s="20"/>
    </row>
    <row r="257" spans="2:2" ht="15.75" customHeight="1" x14ac:dyDescent="0.35">
      <c r="B257" s="20"/>
    </row>
    <row r="258" spans="2:2" ht="15.75" customHeight="1" x14ac:dyDescent="0.35">
      <c r="B258" s="20"/>
    </row>
    <row r="259" spans="2:2" ht="15.75" customHeight="1" x14ac:dyDescent="0.35">
      <c r="B259" s="20"/>
    </row>
    <row r="260" spans="2:2" ht="15.75" customHeight="1" x14ac:dyDescent="0.35">
      <c r="B260" s="20"/>
    </row>
    <row r="261" spans="2:2" ht="15.75" customHeight="1" x14ac:dyDescent="0.35">
      <c r="B261" s="20"/>
    </row>
    <row r="262" spans="2:2" ht="15.75" customHeight="1" x14ac:dyDescent="0.35">
      <c r="B262" s="20"/>
    </row>
    <row r="263" spans="2:2" ht="15.75" customHeight="1" x14ac:dyDescent="0.35">
      <c r="B263" s="20"/>
    </row>
    <row r="264" spans="2:2" ht="15.75" customHeight="1" x14ac:dyDescent="0.35">
      <c r="B264" s="20"/>
    </row>
    <row r="265" spans="2:2" ht="15.75" customHeight="1" x14ac:dyDescent="0.35">
      <c r="B265" s="20"/>
    </row>
    <row r="266" spans="2:2" ht="15.75" customHeight="1" x14ac:dyDescent="0.35">
      <c r="B266" s="20"/>
    </row>
    <row r="267" spans="2:2" ht="15.75" customHeight="1" x14ac:dyDescent="0.35">
      <c r="B267" s="20"/>
    </row>
    <row r="268" spans="2:2" ht="15.75" customHeight="1" x14ac:dyDescent="0.35">
      <c r="B268" s="20"/>
    </row>
    <row r="269" spans="2:2" ht="15.75" customHeight="1" x14ac:dyDescent="0.35">
      <c r="B269" s="20"/>
    </row>
    <row r="270" spans="2:2" ht="15.75" customHeight="1" x14ac:dyDescent="0.35">
      <c r="B270" s="20"/>
    </row>
    <row r="271" spans="2:2" ht="15.75" customHeight="1" x14ac:dyDescent="0.35">
      <c r="B271" s="20"/>
    </row>
    <row r="272" spans="2:2" ht="15.75" customHeight="1" x14ac:dyDescent="0.35">
      <c r="B272" s="20"/>
    </row>
    <row r="273" spans="2:2" ht="15.75" customHeight="1" x14ac:dyDescent="0.35">
      <c r="B273" s="20"/>
    </row>
    <row r="274" spans="2:2" ht="15.75" customHeight="1" x14ac:dyDescent="0.35">
      <c r="B274" s="20"/>
    </row>
    <row r="275" spans="2:2" ht="15.75" customHeight="1" x14ac:dyDescent="0.35">
      <c r="B275" s="20"/>
    </row>
    <row r="276" spans="2:2" ht="15.75" customHeight="1" x14ac:dyDescent="0.35">
      <c r="B276" s="20"/>
    </row>
    <row r="277" spans="2:2" ht="15.75" customHeight="1" x14ac:dyDescent="0.35">
      <c r="B277" s="20"/>
    </row>
    <row r="278" spans="2:2" ht="15.75" customHeight="1" x14ac:dyDescent="0.35">
      <c r="B278" s="20"/>
    </row>
    <row r="279" spans="2:2" ht="15.75" customHeight="1" x14ac:dyDescent="0.35">
      <c r="B279" s="20"/>
    </row>
    <row r="280" spans="2:2" ht="15.75" customHeight="1" x14ac:dyDescent="0.35">
      <c r="B280" s="20"/>
    </row>
    <row r="281" spans="2:2" ht="15.75" customHeight="1" x14ac:dyDescent="0.35">
      <c r="B281" s="20"/>
    </row>
    <row r="282" spans="2:2" ht="15.75" customHeight="1" x14ac:dyDescent="0.35">
      <c r="B282" s="20"/>
    </row>
    <row r="283" spans="2:2" ht="15.75" customHeight="1" x14ac:dyDescent="0.35">
      <c r="B283" s="20"/>
    </row>
    <row r="284" spans="2:2" ht="15.75" customHeight="1" x14ac:dyDescent="0.35">
      <c r="B284" s="20"/>
    </row>
    <row r="285" spans="2:2" ht="15.75" customHeight="1" x14ac:dyDescent="0.35">
      <c r="B285" s="20"/>
    </row>
    <row r="286" spans="2:2" ht="15.75" customHeight="1" x14ac:dyDescent="0.35">
      <c r="B286" s="20"/>
    </row>
    <row r="287" spans="2:2" ht="15.75" customHeight="1" x14ac:dyDescent="0.35">
      <c r="B287" s="20"/>
    </row>
    <row r="288" spans="2:2" ht="15.75" customHeight="1" x14ac:dyDescent="0.35">
      <c r="B288" s="20"/>
    </row>
    <row r="289" spans="2:2" ht="15.75" customHeight="1" x14ac:dyDescent="0.35">
      <c r="B289" s="20"/>
    </row>
    <row r="290" spans="2:2" ht="15.75" customHeight="1" x14ac:dyDescent="0.35">
      <c r="B290" s="20"/>
    </row>
    <row r="291" spans="2:2" ht="15.75" customHeight="1" x14ac:dyDescent="0.35">
      <c r="B291" s="20"/>
    </row>
    <row r="292" spans="2:2" ht="15.75" customHeight="1" x14ac:dyDescent="0.35">
      <c r="B292" s="20"/>
    </row>
    <row r="293" spans="2:2" ht="15.75" customHeight="1" x14ac:dyDescent="0.35">
      <c r="B293" s="20"/>
    </row>
    <row r="294" spans="2:2" ht="15.75" customHeight="1" x14ac:dyDescent="0.35">
      <c r="B294" s="20"/>
    </row>
    <row r="295" spans="2:2" ht="15.75" customHeight="1" x14ac:dyDescent="0.35">
      <c r="B295" s="20"/>
    </row>
    <row r="296" spans="2:2" ht="15.75" customHeight="1" x14ac:dyDescent="0.35">
      <c r="B296" s="20"/>
    </row>
    <row r="297" spans="2:2" ht="15.75" customHeight="1" x14ac:dyDescent="0.35">
      <c r="B297" s="20"/>
    </row>
    <row r="298" spans="2:2" ht="15.75" customHeight="1" x14ac:dyDescent="0.35">
      <c r="B298" s="20"/>
    </row>
    <row r="299" spans="2:2" ht="15.75" customHeight="1" x14ac:dyDescent="0.35">
      <c r="B299" s="20"/>
    </row>
    <row r="300" spans="2:2" ht="15.75" customHeight="1" x14ac:dyDescent="0.35">
      <c r="B300" s="20"/>
    </row>
    <row r="301" spans="2:2" ht="15.75" customHeight="1" x14ac:dyDescent="0.35">
      <c r="B301" s="20"/>
    </row>
    <row r="302" spans="2:2" ht="15.75" customHeight="1" x14ac:dyDescent="0.35">
      <c r="B302" s="20"/>
    </row>
    <row r="303" spans="2:2" ht="15.75" customHeight="1" x14ac:dyDescent="0.35">
      <c r="B303" s="20"/>
    </row>
    <row r="304" spans="2:2" ht="15.75" customHeight="1" x14ac:dyDescent="0.35">
      <c r="B304" s="20"/>
    </row>
    <row r="305" spans="2:2" ht="15.75" customHeight="1" x14ac:dyDescent="0.35">
      <c r="B305" s="20"/>
    </row>
    <row r="306" spans="2:2" ht="15.75" customHeight="1" x14ac:dyDescent="0.35">
      <c r="B306" s="20"/>
    </row>
    <row r="307" spans="2:2" ht="15.75" customHeight="1" x14ac:dyDescent="0.35">
      <c r="B307" s="20"/>
    </row>
    <row r="308" spans="2:2" ht="15.75" customHeight="1" x14ac:dyDescent="0.35">
      <c r="B308" s="20"/>
    </row>
    <row r="309" spans="2:2" ht="15.75" customHeight="1" x14ac:dyDescent="0.35">
      <c r="B309" s="20"/>
    </row>
    <row r="310" spans="2:2" ht="15.75" customHeight="1" x14ac:dyDescent="0.35">
      <c r="B310" s="20"/>
    </row>
    <row r="311" spans="2:2" ht="15.75" customHeight="1" x14ac:dyDescent="0.35">
      <c r="B311" s="20"/>
    </row>
    <row r="312" spans="2:2" ht="15.75" customHeight="1" x14ac:dyDescent="0.35">
      <c r="B312" s="20"/>
    </row>
    <row r="313" spans="2:2" ht="15.75" customHeight="1" x14ac:dyDescent="0.35">
      <c r="B313" s="20"/>
    </row>
    <row r="314" spans="2:2" ht="15.75" customHeight="1" x14ac:dyDescent="0.35">
      <c r="B314" s="20"/>
    </row>
    <row r="315" spans="2:2" ht="15.75" customHeight="1" x14ac:dyDescent="0.35">
      <c r="B315" s="20"/>
    </row>
    <row r="316" spans="2:2" ht="15.75" customHeight="1" x14ac:dyDescent="0.35">
      <c r="B316" s="20"/>
    </row>
    <row r="317" spans="2:2" ht="15.75" customHeight="1" x14ac:dyDescent="0.35">
      <c r="B317" s="20"/>
    </row>
    <row r="318" spans="2:2" ht="15.75" customHeight="1" x14ac:dyDescent="0.35">
      <c r="B318" s="20"/>
    </row>
    <row r="319" spans="2:2" ht="15.75" customHeight="1" x14ac:dyDescent="0.35">
      <c r="B319" s="20"/>
    </row>
    <row r="320" spans="2:2" ht="15.75" customHeight="1" x14ac:dyDescent="0.35">
      <c r="B320" s="20"/>
    </row>
    <row r="321" spans="2:2" ht="15.75" customHeight="1" x14ac:dyDescent="0.35">
      <c r="B321" s="20"/>
    </row>
    <row r="322" spans="2:2" ht="15.75" customHeight="1" x14ac:dyDescent="0.35">
      <c r="B322" s="20"/>
    </row>
    <row r="323" spans="2:2" ht="15.75" customHeight="1" x14ac:dyDescent="0.35">
      <c r="B323" s="20"/>
    </row>
    <row r="324" spans="2:2" ht="15.75" customHeight="1" x14ac:dyDescent="0.35">
      <c r="B324" s="20"/>
    </row>
    <row r="325" spans="2:2" ht="15.75" customHeight="1" x14ac:dyDescent="0.35">
      <c r="B325" s="20"/>
    </row>
    <row r="326" spans="2:2" ht="15.75" customHeight="1" x14ac:dyDescent="0.35">
      <c r="B326" s="20"/>
    </row>
    <row r="327" spans="2:2" ht="15.75" customHeight="1" x14ac:dyDescent="0.35">
      <c r="B327" s="20"/>
    </row>
    <row r="328" spans="2:2" ht="15.75" customHeight="1" x14ac:dyDescent="0.35">
      <c r="B328" s="20"/>
    </row>
    <row r="329" spans="2:2" ht="15.75" customHeight="1" x14ac:dyDescent="0.35">
      <c r="B329" s="20"/>
    </row>
    <row r="330" spans="2:2" ht="15.75" customHeight="1" x14ac:dyDescent="0.35">
      <c r="B330" s="20"/>
    </row>
    <row r="331" spans="2:2" ht="15.75" customHeight="1" x14ac:dyDescent="0.35">
      <c r="B331" s="20"/>
    </row>
    <row r="332" spans="2:2" ht="15.75" customHeight="1" x14ac:dyDescent="0.35">
      <c r="B332" s="20"/>
    </row>
    <row r="333" spans="2:2" ht="15.75" customHeight="1" x14ac:dyDescent="0.35">
      <c r="B333" s="20"/>
    </row>
    <row r="334" spans="2:2" ht="15.75" customHeight="1" x14ac:dyDescent="0.35">
      <c r="B334" s="20"/>
    </row>
    <row r="335" spans="2:2" ht="15.75" customHeight="1" x14ac:dyDescent="0.35">
      <c r="B335" s="20"/>
    </row>
    <row r="336" spans="2:2" ht="15.75" customHeight="1" x14ac:dyDescent="0.35">
      <c r="B336" s="20"/>
    </row>
    <row r="337" spans="2:2" ht="15.75" customHeight="1" x14ac:dyDescent="0.35">
      <c r="B337" s="20"/>
    </row>
    <row r="338" spans="2:2" ht="15.75" customHeight="1" x14ac:dyDescent="0.35">
      <c r="B338" s="20"/>
    </row>
    <row r="339" spans="2:2" ht="15.75" customHeight="1" x14ac:dyDescent="0.35">
      <c r="B339" s="20"/>
    </row>
    <row r="340" spans="2:2" ht="15.75" customHeight="1" x14ac:dyDescent="0.35">
      <c r="B340" s="20"/>
    </row>
    <row r="341" spans="2:2" ht="15.75" customHeight="1" x14ac:dyDescent="0.35">
      <c r="B341" s="20"/>
    </row>
    <row r="342" spans="2:2" ht="15.75" customHeight="1" x14ac:dyDescent="0.35">
      <c r="B342" s="20"/>
    </row>
    <row r="343" spans="2:2" ht="15.75" customHeight="1" x14ac:dyDescent="0.35">
      <c r="B343" s="20"/>
    </row>
    <row r="344" spans="2:2" ht="15.75" customHeight="1" x14ac:dyDescent="0.35">
      <c r="B344" s="20"/>
    </row>
    <row r="345" spans="2:2" ht="15.75" customHeight="1" x14ac:dyDescent="0.35">
      <c r="B345" s="20"/>
    </row>
    <row r="346" spans="2:2" ht="15.75" customHeight="1" x14ac:dyDescent="0.35">
      <c r="B346" s="20"/>
    </row>
    <row r="347" spans="2:2" ht="15.75" customHeight="1" x14ac:dyDescent="0.35">
      <c r="B347" s="20"/>
    </row>
    <row r="348" spans="2:2" ht="15.75" customHeight="1" x14ac:dyDescent="0.35">
      <c r="B348" s="20"/>
    </row>
    <row r="349" spans="2:2" ht="15.75" customHeight="1" x14ac:dyDescent="0.35">
      <c r="B349" s="20"/>
    </row>
    <row r="350" spans="2:2" ht="15.75" customHeight="1" x14ac:dyDescent="0.35">
      <c r="B350" s="20"/>
    </row>
    <row r="351" spans="2:2" ht="15.75" customHeight="1" x14ac:dyDescent="0.35">
      <c r="B351" s="20"/>
    </row>
    <row r="352" spans="2:2" ht="15.75" customHeight="1" x14ac:dyDescent="0.35">
      <c r="B352" s="20"/>
    </row>
    <row r="353" spans="2:2" ht="15.75" customHeight="1" x14ac:dyDescent="0.35">
      <c r="B353" s="20"/>
    </row>
    <row r="354" spans="2:2" ht="15.75" customHeight="1" x14ac:dyDescent="0.35">
      <c r="B354" s="20"/>
    </row>
    <row r="355" spans="2:2" ht="15.75" customHeight="1" x14ac:dyDescent="0.35">
      <c r="B355" s="20"/>
    </row>
    <row r="356" spans="2:2" ht="15.75" customHeight="1" x14ac:dyDescent="0.35">
      <c r="B356" s="20"/>
    </row>
    <row r="357" spans="2:2" ht="15.75" customHeight="1" x14ac:dyDescent="0.35">
      <c r="B357" s="20"/>
    </row>
    <row r="358" spans="2:2" ht="15.75" customHeight="1" x14ac:dyDescent="0.35">
      <c r="B358" s="20"/>
    </row>
    <row r="359" spans="2:2" ht="15.75" customHeight="1" x14ac:dyDescent="0.35">
      <c r="B359" s="20"/>
    </row>
    <row r="360" spans="2:2" ht="15.75" customHeight="1" x14ac:dyDescent="0.35">
      <c r="B360" s="20"/>
    </row>
    <row r="361" spans="2:2" ht="15.75" customHeight="1" x14ac:dyDescent="0.35">
      <c r="B361" s="20"/>
    </row>
    <row r="362" spans="2:2" ht="15.75" customHeight="1" x14ac:dyDescent="0.35">
      <c r="B362" s="20"/>
    </row>
    <row r="363" spans="2:2" ht="15.75" customHeight="1" x14ac:dyDescent="0.35">
      <c r="B363" s="20"/>
    </row>
    <row r="364" spans="2:2" ht="15.75" customHeight="1" x14ac:dyDescent="0.35">
      <c r="B364" s="20"/>
    </row>
    <row r="365" spans="2:2" ht="15.75" customHeight="1" x14ac:dyDescent="0.35">
      <c r="B365" s="20"/>
    </row>
    <row r="366" spans="2:2" ht="15.75" customHeight="1" x14ac:dyDescent="0.35">
      <c r="B366" s="20"/>
    </row>
    <row r="367" spans="2:2" ht="15.75" customHeight="1" x14ac:dyDescent="0.35">
      <c r="B367" s="20"/>
    </row>
    <row r="368" spans="2:2" ht="15.75" customHeight="1" x14ac:dyDescent="0.35">
      <c r="B368" s="20"/>
    </row>
    <row r="369" spans="2:2" ht="15.75" customHeight="1" x14ac:dyDescent="0.35">
      <c r="B369" s="20"/>
    </row>
    <row r="370" spans="2:2" ht="15.75" customHeight="1" x14ac:dyDescent="0.35">
      <c r="B370" s="20"/>
    </row>
    <row r="371" spans="2:2" ht="15.75" customHeight="1" x14ac:dyDescent="0.35">
      <c r="B371" s="20"/>
    </row>
    <row r="372" spans="2:2" ht="15.75" customHeight="1" x14ac:dyDescent="0.35">
      <c r="B372" s="20"/>
    </row>
    <row r="373" spans="2:2" ht="15.75" customHeight="1" x14ac:dyDescent="0.35">
      <c r="B373" s="20"/>
    </row>
    <row r="374" spans="2:2" ht="15.75" customHeight="1" x14ac:dyDescent="0.35">
      <c r="B374" s="20"/>
    </row>
    <row r="375" spans="2:2" ht="15.75" customHeight="1" x14ac:dyDescent="0.35">
      <c r="B375" s="20"/>
    </row>
    <row r="376" spans="2:2" ht="15.75" customHeight="1" x14ac:dyDescent="0.35">
      <c r="B376" s="20"/>
    </row>
    <row r="377" spans="2:2" ht="15.75" customHeight="1" x14ac:dyDescent="0.35">
      <c r="B377" s="20"/>
    </row>
    <row r="378" spans="2:2" ht="15.75" customHeight="1" x14ac:dyDescent="0.35">
      <c r="B378" s="20"/>
    </row>
    <row r="379" spans="2:2" ht="15.75" customHeight="1" x14ac:dyDescent="0.35">
      <c r="B379" s="20"/>
    </row>
    <row r="380" spans="2:2" ht="15.75" customHeight="1" x14ac:dyDescent="0.35">
      <c r="B380" s="20"/>
    </row>
    <row r="381" spans="2:2" ht="15.75" customHeight="1" x14ac:dyDescent="0.35">
      <c r="B381" s="20"/>
    </row>
    <row r="382" spans="2:2" ht="15.75" customHeight="1" x14ac:dyDescent="0.35">
      <c r="B382" s="20"/>
    </row>
    <row r="383" spans="2:2" ht="15.75" customHeight="1" x14ac:dyDescent="0.35">
      <c r="B383" s="20"/>
    </row>
    <row r="384" spans="2:2" ht="15.75" customHeight="1" x14ac:dyDescent="0.35">
      <c r="B384" s="20"/>
    </row>
    <row r="385" spans="2:2" ht="15.75" customHeight="1" x14ac:dyDescent="0.35">
      <c r="B385" s="20"/>
    </row>
    <row r="386" spans="2:2" ht="15.75" customHeight="1" x14ac:dyDescent="0.35">
      <c r="B386" s="20"/>
    </row>
    <row r="387" spans="2:2" ht="15.75" customHeight="1" x14ac:dyDescent="0.35">
      <c r="B387" s="20"/>
    </row>
    <row r="388" spans="2:2" ht="15.75" customHeight="1" x14ac:dyDescent="0.35">
      <c r="B388" s="20"/>
    </row>
    <row r="389" spans="2:2" ht="15.75" customHeight="1" x14ac:dyDescent="0.35">
      <c r="B389" s="20"/>
    </row>
    <row r="390" spans="2:2" ht="15.75" customHeight="1" x14ac:dyDescent="0.35">
      <c r="B390" s="20"/>
    </row>
    <row r="391" spans="2:2" ht="15.75" customHeight="1" x14ac:dyDescent="0.35">
      <c r="B391" s="20"/>
    </row>
    <row r="392" spans="2:2" ht="15.75" customHeight="1" x14ac:dyDescent="0.35">
      <c r="B392" s="20"/>
    </row>
    <row r="393" spans="2:2" ht="15.75" customHeight="1" x14ac:dyDescent="0.35">
      <c r="B393" s="20"/>
    </row>
    <row r="394" spans="2:2" ht="15.75" customHeight="1" x14ac:dyDescent="0.35">
      <c r="B394" s="20"/>
    </row>
    <row r="395" spans="2:2" ht="15.75" customHeight="1" x14ac:dyDescent="0.35">
      <c r="B395" s="20"/>
    </row>
    <row r="396" spans="2:2" ht="15.75" customHeight="1" x14ac:dyDescent="0.35">
      <c r="B396" s="20"/>
    </row>
    <row r="397" spans="2:2" ht="15.75" customHeight="1" x14ac:dyDescent="0.35">
      <c r="B397" s="20"/>
    </row>
    <row r="398" spans="2:2" ht="15.75" customHeight="1" x14ac:dyDescent="0.35">
      <c r="B398" s="20"/>
    </row>
    <row r="399" spans="2:2" ht="15.75" customHeight="1" x14ac:dyDescent="0.35">
      <c r="B399" s="20"/>
    </row>
    <row r="400" spans="2:2" ht="15.75" customHeight="1" x14ac:dyDescent="0.35">
      <c r="B400" s="20"/>
    </row>
    <row r="401" spans="2:2" ht="15.75" customHeight="1" x14ac:dyDescent="0.35">
      <c r="B401" s="20"/>
    </row>
    <row r="402" spans="2:2" ht="15.75" customHeight="1" x14ac:dyDescent="0.35">
      <c r="B402" s="20"/>
    </row>
    <row r="403" spans="2:2" ht="15.75" customHeight="1" x14ac:dyDescent="0.35">
      <c r="B403" s="20"/>
    </row>
    <row r="404" spans="2:2" ht="15.75" customHeight="1" x14ac:dyDescent="0.35">
      <c r="B404" s="20"/>
    </row>
    <row r="405" spans="2:2" ht="15.75" customHeight="1" x14ac:dyDescent="0.35">
      <c r="B405" s="20"/>
    </row>
    <row r="406" spans="2:2" ht="15.75" customHeight="1" x14ac:dyDescent="0.35">
      <c r="B406" s="20"/>
    </row>
    <row r="407" spans="2:2" ht="15.75" customHeight="1" x14ac:dyDescent="0.35">
      <c r="B407" s="20"/>
    </row>
    <row r="408" spans="2:2" ht="15.75" customHeight="1" x14ac:dyDescent="0.35">
      <c r="B408" s="20"/>
    </row>
    <row r="409" spans="2:2" ht="15.75" customHeight="1" x14ac:dyDescent="0.35">
      <c r="B409" s="20"/>
    </row>
    <row r="410" spans="2:2" ht="15.75" customHeight="1" x14ac:dyDescent="0.35">
      <c r="B410" s="20"/>
    </row>
    <row r="411" spans="2:2" ht="15.75" customHeight="1" x14ac:dyDescent="0.35">
      <c r="B411" s="20"/>
    </row>
    <row r="412" spans="2:2" ht="15.75" customHeight="1" x14ac:dyDescent="0.35">
      <c r="B412" s="20"/>
    </row>
    <row r="413" spans="2:2" ht="15.75" customHeight="1" x14ac:dyDescent="0.35">
      <c r="B413" s="20"/>
    </row>
    <row r="414" spans="2:2" ht="15.75" customHeight="1" x14ac:dyDescent="0.35">
      <c r="B414" s="20"/>
    </row>
    <row r="415" spans="2:2" ht="15.75" customHeight="1" x14ac:dyDescent="0.35">
      <c r="B415" s="20"/>
    </row>
    <row r="416" spans="2:2" ht="15.75" customHeight="1" x14ac:dyDescent="0.35">
      <c r="B416" s="20"/>
    </row>
    <row r="417" spans="2:2" ht="15.75" customHeight="1" x14ac:dyDescent="0.35">
      <c r="B417" s="20"/>
    </row>
    <row r="418" spans="2:2" ht="15.75" customHeight="1" x14ac:dyDescent="0.35">
      <c r="B418" s="20"/>
    </row>
    <row r="419" spans="2:2" ht="15.75" customHeight="1" x14ac:dyDescent="0.35">
      <c r="B419" s="20"/>
    </row>
    <row r="420" spans="2:2" ht="15.75" customHeight="1" x14ac:dyDescent="0.35">
      <c r="B420" s="20"/>
    </row>
    <row r="421" spans="2:2" ht="15.75" customHeight="1" x14ac:dyDescent="0.35">
      <c r="B421" s="20"/>
    </row>
    <row r="422" spans="2:2" ht="15.75" customHeight="1" x14ac:dyDescent="0.35">
      <c r="B422" s="20"/>
    </row>
    <row r="423" spans="2:2" ht="15.75" customHeight="1" x14ac:dyDescent="0.35">
      <c r="B423" s="20"/>
    </row>
    <row r="424" spans="2:2" ht="15.75" customHeight="1" x14ac:dyDescent="0.35">
      <c r="B424" s="20"/>
    </row>
    <row r="425" spans="2:2" ht="15.75" customHeight="1" x14ac:dyDescent="0.35">
      <c r="B425" s="20"/>
    </row>
    <row r="426" spans="2:2" ht="15.75" customHeight="1" x14ac:dyDescent="0.35">
      <c r="B426" s="20"/>
    </row>
    <row r="427" spans="2:2" ht="15.75" customHeight="1" x14ac:dyDescent="0.35">
      <c r="B427" s="20"/>
    </row>
    <row r="428" spans="2:2" ht="15.75" customHeight="1" x14ac:dyDescent="0.35">
      <c r="B428" s="20"/>
    </row>
    <row r="429" spans="2:2" ht="15.75" customHeight="1" x14ac:dyDescent="0.35">
      <c r="B429" s="20"/>
    </row>
    <row r="430" spans="2:2" ht="15.75" customHeight="1" x14ac:dyDescent="0.35">
      <c r="B430" s="20"/>
    </row>
    <row r="431" spans="2:2" ht="15.75" customHeight="1" x14ac:dyDescent="0.35">
      <c r="B431" s="20"/>
    </row>
    <row r="432" spans="2:2" ht="15.75" customHeight="1" x14ac:dyDescent="0.35">
      <c r="B432" s="20"/>
    </row>
    <row r="433" spans="2:2" ht="15.75" customHeight="1" x14ac:dyDescent="0.35">
      <c r="B433" s="20"/>
    </row>
    <row r="434" spans="2:2" ht="15.75" customHeight="1" x14ac:dyDescent="0.35">
      <c r="B434" s="20"/>
    </row>
    <row r="435" spans="2:2" ht="15.75" customHeight="1" x14ac:dyDescent="0.35">
      <c r="B435" s="20"/>
    </row>
    <row r="436" spans="2:2" ht="15.75" customHeight="1" x14ac:dyDescent="0.35">
      <c r="B436" s="20"/>
    </row>
    <row r="437" spans="2:2" ht="15.75" customHeight="1" x14ac:dyDescent="0.35">
      <c r="B437" s="20"/>
    </row>
    <row r="438" spans="2:2" ht="15.75" customHeight="1" x14ac:dyDescent="0.35">
      <c r="B438" s="20"/>
    </row>
    <row r="439" spans="2:2" ht="15.75" customHeight="1" x14ac:dyDescent="0.35">
      <c r="B439" s="20"/>
    </row>
    <row r="440" spans="2:2" ht="15.75" customHeight="1" x14ac:dyDescent="0.35">
      <c r="B440" s="20"/>
    </row>
    <row r="441" spans="2:2" ht="15.75" customHeight="1" x14ac:dyDescent="0.35">
      <c r="B441" s="20"/>
    </row>
    <row r="442" spans="2:2" ht="15.75" customHeight="1" x14ac:dyDescent="0.35">
      <c r="B442" s="20"/>
    </row>
    <row r="443" spans="2:2" ht="15.75" customHeight="1" x14ac:dyDescent="0.35">
      <c r="B443" s="20"/>
    </row>
    <row r="444" spans="2:2" ht="15.75" customHeight="1" x14ac:dyDescent="0.35">
      <c r="B444" s="20"/>
    </row>
    <row r="445" spans="2:2" ht="15.75" customHeight="1" x14ac:dyDescent="0.35">
      <c r="B445" s="20"/>
    </row>
    <row r="446" spans="2:2" ht="15.75" customHeight="1" x14ac:dyDescent="0.35">
      <c r="B446" s="20"/>
    </row>
    <row r="447" spans="2:2" ht="15.75" customHeight="1" x14ac:dyDescent="0.35">
      <c r="B447" s="20"/>
    </row>
    <row r="448" spans="2:2" ht="15.75" customHeight="1" x14ac:dyDescent="0.35">
      <c r="B448" s="20"/>
    </row>
    <row r="449" spans="2:2" ht="15.75" customHeight="1" x14ac:dyDescent="0.35">
      <c r="B449" s="20"/>
    </row>
    <row r="450" spans="2:2" ht="15.75" customHeight="1" x14ac:dyDescent="0.35">
      <c r="B450" s="20"/>
    </row>
    <row r="451" spans="2:2" ht="15.75" customHeight="1" x14ac:dyDescent="0.35">
      <c r="B451" s="20"/>
    </row>
    <row r="452" spans="2:2" ht="15.75" customHeight="1" x14ac:dyDescent="0.35">
      <c r="B452" s="20"/>
    </row>
    <row r="453" spans="2:2" ht="15.75" customHeight="1" x14ac:dyDescent="0.35">
      <c r="B453" s="20"/>
    </row>
    <row r="454" spans="2:2" ht="15.75" customHeight="1" x14ac:dyDescent="0.35">
      <c r="B454" s="20"/>
    </row>
    <row r="455" spans="2:2" ht="15.75" customHeight="1" x14ac:dyDescent="0.35">
      <c r="B455" s="20"/>
    </row>
    <row r="456" spans="2:2" ht="15.75" customHeight="1" x14ac:dyDescent="0.35">
      <c r="B456" s="20"/>
    </row>
    <row r="457" spans="2:2" ht="15.75" customHeight="1" x14ac:dyDescent="0.35">
      <c r="B457" s="20"/>
    </row>
    <row r="458" spans="2:2" ht="15.75" customHeight="1" x14ac:dyDescent="0.35">
      <c r="B458" s="20"/>
    </row>
    <row r="459" spans="2:2" ht="15.75" customHeight="1" x14ac:dyDescent="0.35">
      <c r="B459" s="20"/>
    </row>
    <row r="460" spans="2:2" ht="15.75" customHeight="1" x14ac:dyDescent="0.35">
      <c r="B460" s="20"/>
    </row>
    <row r="461" spans="2:2" ht="15.75" customHeight="1" x14ac:dyDescent="0.35">
      <c r="B461" s="20"/>
    </row>
    <row r="462" spans="2:2" ht="15.75" customHeight="1" x14ac:dyDescent="0.35">
      <c r="B462" s="20"/>
    </row>
    <row r="463" spans="2:2" ht="15.75" customHeight="1" x14ac:dyDescent="0.35">
      <c r="B463" s="20"/>
    </row>
    <row r="464" spans="2:2" ht="15.75" customHeight="1" x14ac:dyDescent="0.35">
      <c r="B464" s="20"/>
    </row>
    <row r="465" spans="2:2" ht="15.75" customHeight="1" x14ac:dyDescent="0.35">
      <c r="B465" s="20"/>
    </row>
    <row r="466" spans="2:2" ht="15.75" customHeight="1" x14ac:dyDescent="0.35">
      <c r="B466" s="20"/>
    </row>
    <row r="467" spans="2:2" ht="15.75" customHeight="1" x14ac:dyDescent="0.35">
      <c r="B467" s="20"/>
    </row>
    <row r="468" spans="2:2" ht="15.75" customHeight="1" x14ac:dyDescent="0.35">
      <c r="B468" s="20"/>
    </row>
    <row r="469" spans="2:2" ht="15.75" customHeight="1" x14ac:dyDescent="0.35">
      <c r="B469" s="20"/>
    </row>
    <row r="470" spans="2:2" ht="15.75" customHeight="1" x14ac:dyDescent="0.35">
      <c r="B470" s="20"/>
    </row>
    <row r="471" spans="2:2" ht="15.75" customHeight="1" x14ac:dyDescent="0.35">
      <c r="B471" s="20"/>
    </row>
    <row r="472" spans="2:2" ht="15.75" customHeight="1" x14ac:dyDescent="0.35">
      <c r="B472" s="20"/>
    </row>
    <row r="473" spans="2:2" ht="15.75" customHeight="1" x14ac:dyDescent="0.35">
      <c r="B473" s="20"/>
    </row>
    <row r="474" spans="2:2" ht="15.75" customHeight="1" x14ac:dyDescent="0.35">
      <c r="B474" s="20"/>
    </row>
    <row r="475" spans="2:2" ht="15.75" customHeight="1" x14ac:dyDescent="0.35">
      <c r="B475" s="20"/>
    </row>
    <row r="476" spans="2:2" ht="15.75" customHeight="1" x14ac:dyDescent="0.35">
      <c r="B476" s="20"/>
    </row>
    <row r="477" spans="2:2" ht="15.75" customHeight="1" x14ac:dyDescent="0.35">
      <c r="B477" s="20"/>
    </row>
    <row r="478" spans="2:2" ht="15.75" customHeight="1" x14ac:dyDescent="0.35">
      <c r="B478" s="20"/>
    </row>
    <row r="479" spans="2:2" ht="15.75" customHeight="1" x14ac:dyDescent="0.35">
      <c r="B479" s="20"/>
    </row>
    <row r="480" spans="2:2" ht="15.75" customHeight="1" x14ac:dyDescent="0.35">
      <c r="B480" s="20"/>
    </row>
    <row r="481" spans="2:2" ht="15.75" customHeight="1" x14ac:dyDescent="0.35">
      <c r="B481" s="20"/>
    </row>
    <row r="482" spans="2:2" ht="15.75" customHeight="1" x14ac:dyDescent="0.35">
      <c r="B482" s="20"/>
    </row>
    <row r="483" spans="2:2" ht="15.75" customHeight="1" x14ac:dyDescent="0.35">
      <c r="B483" s="20"/>
    </row>
    <row r="484" spans="2:2" ht="15.75" customHeight="1" x14ac:dyDescent="0.35">
      <c r="B484" s="20"/>
    </row>
    <row r="485" spans="2:2" ht="15.75" customHeight="1" x14ac:dyDescent="0.35">
      <c r="B485" s="20"/>
    </row>
    <row r="486" spans="2:2" ht="15.75" customHeight="1" x14ac:dyDescent="0.35">
      <c r="B486" s="20"/>
    </row>
    <row r="487" spans="2:2" ht="15.75" customHeight="1" x14ac:dyDescent="0.35">
      <c r="B487" s="20"/>
    </row>
    <row r="488" spans="2:2" ht="15.75" customHeight="1" x14ac:dyDescent="0.35">
      <c r="B488" s="20"/>
    </row>
    <row r="489" spans="2:2" ht="15.75" customHeight="1" x14ac:dyDescent="0.35">
      <c r="B489" s="20"/>
    </row>
    <row r="490" spans="2:2" ht="15.75" customHeight="1" x14ac:dyDescent="0.35">
      <c r="B490" s="20"/>
    </row>
    <row r="491" spans="2:2" ht="15.75" customHeight="1" x14ac:dyDescent="0.35">
      <c r="B491" s="20"/>
    </row>
    <row r="492" spans="2:2" ht="15.75" customHeight="1" x14ac:dyDescent="0.35">
      <c r="B492" s="20"/>
    </row>
    <row r="493" spans="2:2" ht="15.75" customHeight="1" x14ac:dyDescent="0.35">
      <c r="B493" s="20"/>
    </row>
    <row r="494" spans="2:2" ht="15.75" customHeight="1" x14ac:dyDescent="0.35">
      <c r="B494" s="20"/>
    </row>
    <row r="495" spans="2:2" ht="15.75" customHeight="1" x14ac:dyDescent="0.35">
      <c r="B495" s="20"/>
    </row>
    <row r="496" spans="2:2" ht="15.75" customHeight="1" x14ac:dyDescent="0.35">
      <c r="B496" s="20"/>
    </row>
    <row r="497" spans="2:2" ht="15.75" customHeight="1" x14ac:dyDescent="0.35">
      <c r="B497" s="20"/>
    </row>
    <row r="498" spans="2:2" ht="15.75" customHeight="1" x14ac:dyDescent="0.35">
      <c r="B498" s="20"/>
    </row>
    <row r="499" spans="2:2" ht="15.75" customHeight="1" x14ac:dyDescent="0.35">
      <c r="B499" s="20"/>
    </row>
    <row r="500" spans="2:2" ht="15.75" customHeight="1" x14ac:dyDescent="0.35">
      <c r="B500" s="20"/>
    </row>
    <row r="501" spans="2:2" ht="15.75" customHeight="1" x14ac:dyDescent="0.35">
      <c r="B501" s="20"/>
    </row>
    <row r="502" spans="2:2" ht="15.75" customHeight="1" x14ac:dyDescent="0.35">
      <c r="B502" s="20"/>
    </row>
    <row r="503" spans="2:2" ht="15.75" customHeight="1" x14ac:dyDescent="0.35">
      <c r="B503" s="20"/>
    </row>
    <row r="504" spans="2:2" ht="15.75" customHeight="1" x14ac:dyDescent="0.35">
      <c r="B504" s="20"/>
    </row>
    <row r="505" spans="2:2" ht="15.75" customHeight="1" x14ac:dyDescent="0.35">
      <c r="B505" s="20"/>
    </row>
    <row r="506" spans="2:2" ht="15.75" customHeight="1" x14ac:dyDescent="0.35">
      <c r="B506" s="20"/>
    </row>
    <row r="507" spans="2:2" ht="15.75" customHeight="1" x14ac:dyDescent="0.35">
      <c r="B507" s="20"/>
    </row>
    <row r="508" spans="2:2" ht="15.75" customHeight="1" x14ac:dyDescent="0.35">
      <c r="B508" s="20"/>
    </row>
    <row r="509" spans="2:2" ht="15.75" customHeight="1" x14ac:dyDescent="0.35">
      <c r="B509" s="20"/>
    </row>
    <row r="510" spans="2:2" ht="15.75" customHeight="1" x14ac:dyDescent="0.35">
      <c r="B510" s="20"/>
    </row>
    <row r="511" spans="2:2" ht="15.75" customHeight="1" x14ac:dyDescent="0.35">
      <c r="B511" s="20"/>
    </row>
    <row r="512" spans="2:2" ht="15.75" customHeight="1" x14ac:dyDescent="0.35">
      <c r="B512" s="20"/>
    </row>
    <row r="513" spans="2:2" ht="15.75" customHeight="1" x14ac:dyDescent="0.35">
      <c r="B513" s="20"/>
    </row>
    <row r="514" spans="2:2" ht="15.75" customHeight="1" x14ac:dyDescent="0.35">
      <c r="B514" s="20"/>
    </row>
    <row r="515" spans="2:2" ht="15.75" customHeight="1" x14ac:dyDescent="0.35">
      <c r="B515" s="20"/>
    </row>
    <row r="516" spans="2:2" ht="15.75" customHeight="1" x14ac:dyDescent="0.35">
      <c r="B516" s="20"/>
    </row>
    <row r="517" spans="2:2" ht="15.75" customHeight="1" x14ac:dyDescent="0.35">
      <c r="B517" s="20"/>
    </row>
    <row r="518" spans="2:2" ht="15.75" customHeight="1" x14ac:dyDescent="0.35">
      <c r="B518" s="20"/>
    </row>
    <row r="519" spans="2:2" ht="15.75" customHeight="1" x14ac:dyDescent="0.35">
      <c r="B519" s="20"/>
    </row>
    <row r="520" spans="2:2" ht="15.75" customHeight="1" x14ac:dyDescent="0.35">
      <c r="B520" s="20"/>
    </row>
    <row r="521" spans="2:2" ht="15.75" customHeight="1" x14ac:dyDescent="0.35">
      <c r="B521" s="20"/>
    </row>
    <row r="522" spans="2:2" ht="15.75" customHeight="1" x14ac:dyDescent="0.35">
      <c r="B522" s="20"/>
    </row>
    <row r="523" spans="2:2" ht="15.75" customHeight="1" x14ac:dyDescent="0.35">
      <c r="B523" s="20"/>
    </row>
    <row r="524" spans="2:2" ht="15.75" customHeight="1" x14ac:dyDescent="0.35">
      <c r="B524" s="20"/>
    </row>
    <row r="525" spans="2:2" ht="15.75" customHeight="1" x14ac:dyDescent="0.35">
      <c r="B525" s="20"/>
    </row>
    <row r="526" spans="2:2" ht="15.75" customHeight="1" x14ac:dyDescent="0.35">
      <c r="B526" s="20"/>
    </row>
    <row r="527" spans="2:2" ht="15.75" customHeight="1" x14ac:dyDescent="0.35">
      <c r="B527" s="20"/>
    </row>
    <row r="528" spans="2:2" ht="15.75" customHeight="1" x14ac:dyDescent="0.35">
      <c r="B528" s="20"/>
    </row>
    <row r="529" spans="2:2" ht="15.75" customHeight="1" x14ac:dyDescent="0.35">
      <c r="B529" s="20"/>
    </row>
    <row r="530" spans="2:2" ht="15.75" customHeight="1" x14ac:dyDescent="0.35">
      <c r="B530" s="20"/>
    </row>
    <row r="531" spans="2:2" ht="15.75" customHeight="1" x14ac:dyDescent="0.35">
      <c r="B531" s="20"/>
    </row>
    <row r="532" spans="2:2" ht="15.75" customHeight="1" x14ac:dyDescent="0.35">
      <c r="B532" s="20"/>
    </row>
    <row r="533" spans="2:2" ht="15.75" customHeight="1" x14ac:dyDescent="0.35">
      <c r="B533" s="20"/>
    </row>
    <row r="534" spans="2:2" ht="15.75" customHeight="1" x14ac:dyDescent="0.35">
      <c r="B534" s="20"/>
    </row>
    <row r="535" spans="2:2" ht="15.75" customHeight="1" x14ac:dyDescent="0.35">
      <c r="B535" s="20"/>
    </row>
    <row r="536" spans="2:2" ht="15.75" customHeight="1" x14ac:dyDescent="0.35">
      <c r="B536" s="20"/>
    </row>
    <row r="537" spans="2:2" ht="15.75" customHeight="1" x14ac:dyDescent="0.35">
      <c r="B537" s="20"/>
    </row>
    <row r="538" spans="2:2" ht="15.75" customHeight="1" x14ac:dyDescent="0.35">
      <c r="B538" s="20"/>
    </row>
    <row r="539" spans="2:2" ht="15.75" customHeight="1" x14ac:dyDescent="0.35">
      <c r="B539" s="20"/>
    </row>
    <row r="540" spans="2:2" ht="15.75" customHeight="1" x14ac:dyDescent="0.35">
      <c r="B540" s="20"/>
    </row>
    <row r="541" spans="2:2" ht="15.75" customHeight="1" x14ac:dyDescent="0.35">
      <c r="B541" s="20"/>
    </row>
    <row r="542" spans="2:2" ht="15.75" customHeight="1" x14ac:dyDescent="0.35">
      <c r="B542" s="20"/>
    </row>
    <row r="543" spans="2:2" ht="15.75" customHeight="1" x14ac:dyDescent="0.35">
      <c r="B543" s="20"/>
    </row>
    <row r="544" spans="2:2" ht="15.75" customHeight="1" x14ac:dyDescent="0.35">
      <c r="B544" s="20"/>
    </row>
    <row r="545" spans="2:2" ht="15.75" customHeight="1" x14ac:dyDescent="0.35">
      <c r="B545" s="20"/>
    </row>
    <row r="546" spans="2:2" ht="15.75" customHeight="1" x14ac:dyDescent="0.35">
      <c r="B546" s="20"/>
    </row>
    <row r="547" spans="2:2" ht="15.75" customHeight="1" x14ac:dyDescent="0.35">
      <c r="B547" s="20"/>
    </row>
    <row r="548" spans="2:2" ht="15.75" customHeight="1" x14ac:dyDescent="0.35">
      <c r="B548" s="20"/>
    </row>
    <row r="549" spans="2:2" ht="15.75" customHeight="1" x14ac:dyDescent="0.35">
      <c r="B549" s="20"/>
    </row>
    <row r="550" spans="2:2" ht="15.75" customHeight="1" x14ac:dyDescent="0.35">
      <c r="B550" s="20"/>
    </row>
    <row r="551" spans="2:2" ht="15.75" customHeight="1" x14ac:dyDescent="0.35">
      <c r="B551" s="20"/>
    </row>
    <row r="552" spans="2:2" ht="15.75" customHeight="1" x14ac:dyDescent="0.35">
      <c r="B552" s="20"/>
    </row>
    <row r="553" spans="2:2" ht="15.75" customHeight="1" x14ac:dyDescent="0.35">
      <c r="B553" s="20"/>
    </row>
    <row r="554" spans="2:2" ht="15.75" customHeight="1" x14ac:dyDescent="0.35">
      <c r="B554" s="20"/>
    </row>
    <row r="555" spans="2:2" ht="15.75" customHeight="1" x14ac:dyDescent="0.35">
      <c r="B555" s="20"/>
    </row>
    <row r="556" spans="2:2" ht="15.75" customHeight="1" x14ac:dyDescent="0.35">
      <c r="B556" s="20"/>
    </row>
    <row r="557" spans="2:2" ht="15.75" customHeight="1" x14ac:dyDescent="0.35">
      <c r="B557" s="20"/>
    </row>
    <row r="558" spans="2:2" ht="15.75" customHeight="1" x14ac:dyDescent="0.35">
      <c r="B558" s="20"/>
    </row>
    <row r="559" spans="2:2" ht="15.75" customHeight="1" x14ac:dyDescent="0.35">
      <c r="B559" s="20"/>
    </row>
    <row r="560" spans="2:2" ht="15.75" customHeight="1" x14ac:dyDescent="0.35">
      <c r="B560" s="20"/>
    </row>
    <row r="561" spans="2:2" ht="15.75" customHeight="1" x14ac:dyDescent="0.35">
      <c r="B561" s="20"/>
    </row>
    <row r="562" spans="2:2" ht="15.75" customHeight="1" x14ac:dyDescent="0.35">
      <c r="B562" s="20"/>
    </row>
    <row r="563" spans="2:2" ht="15.75" customHeight="1" x14ac:dyDescent="0.35">
      <c r="B563" s="20"/>
    </row>
    <row r="564" spans="2:2" ht="15.75" customHeight="1" x14ac:dyDescent="0.35">
      <c r="B564" s="20"/>
    </row>
    <row r="565" spans="2:2" ht="15.75" customHeight="1" x14ac:dyDescent="0.35">
      <c r="B565" s="20"/>
    </row>
    <row r="566" spans="2:2" ht="15.75" customHeight="1" x14ac:dyDescent="0.35">
      <c r="B566" s="20"/>
    </row>
    <row r="567" spans="2:2" ht="15.75" customHeight="1" x14ac:dyDescent="0.35">
      <c r="B567" s="20"/>
    </row>
    <row r="568" spans="2:2" ht="15.75" customHeight="1" x14ac:dyDescent="0.35">
      <c r="B568" s="20"/>
    </row>
    <row r="569" spans="2:2" ht="15.75" customHeight="1" x14ac:dyDescent="0.35">
      <c r="B569" s="20"/>
    </row>
    <row r="570" spans="2:2" ht="15.75" customHeight="1" x14ac:dyDescent="0.35">
      <c r="B570" s="20"/>
    </row>
    <row r="571" spans="2:2" ht="15.75" customHeight="1" x14ac:dyDescent="0.35">
      <c r="B571" s="20"/>
    </row>
    <row r="572" spans="2:2" ht="15.75" customHeight="1" x14ac:dyDescent="0.35">
      <c r="B572" s="20"/>
    </row>
    <row r="573" spans="2:2" ht="15.75" customHeight="1" x14ac:dyDescent="0.35">
      <c r="B573" s="20"/>
    </row>
    <row r="574" spans="2:2" ht="15.75" customHeight="1" x14ac:dyDescent="0.35">
      <c r="B574" s="20"/>
    </row>
    <row r="575" spans="2:2" ht="15.75" customHeight="1" x14ac:dyDescent="0.35">
      <c r="B575" s="20"/>
    </row>
    <row r="576" spans="2:2" ht="15.75" customHeight="1" x14ac:dyDescent="0.35">
      <c r="B576" s="20"/>
    </row>
    <row r="577" spans="2:2" ht="15.75" customHeight="1" x14ac:dyDescent="0.35">
      <c r="B577" s="20"/>
    </row>
    <row r="578" spans="2:2" ht="15.75" customHeight="1" x14ac:dyDescent="0.35">
      <c r="B578" s="20"/>
    </row>
    <row r="579" spans="2:2" ht="15.75" customHeight="1" x14ac:dyDescent="0.35">
      <c r="B579" s="20"/>
    </row>
    <row r="580" spans="2:2" ht="15.75" customHeight="1" x14ac:dyDescent="0.35">
      <c r="B580" s="20"/>
    </row>
    <row r="581" spans="2:2" ht="15.75" customHeight="1" x14ac:dyDescent="0.35">
      <c r="B581" s="20"/>
    </row>
    <row r="582" spans="2:2" ht="15.75" customHeight="1" x14ac:dyDescent="0.35">
      <c r="B582" s="20"/>
    </row>
    <row r="583" spans="2:2" ht="15.75" customHeight="1" x14ac:dyDescent="0.35">
      <c r="B583" s="20"/>
    </row>
    <row r="584" spans="2:2" ht="15.75" customHeight="1" x14ac:dyDescent="0.35">
      <c r="B584" s="20"/>
    </row>
    <row r="585" spans="2:2" ht="15.75" customHeight="1" x14ac:dyDescent="0.35">
      <c r="B585" s="20"/>
    </row>
    <row r="586" spans="2:2" ht="15.75" customHeight="1" x14ac:dyDescent="0.35">
      <c r="B586" s="20"/>
    </row>
    <row r="587" spans="2:2" ht="15.75" customHeight="1" x14ac:dyDescent="0.35">
      <c r="B587" s="20"/>
    </row>
    <row r="588" spans="2:2" ht="15.75" customHeight="1" x14ac:dyDescent="0.35">
      <c r="B588" s="20"/>
    </row>
    <row r="589" spans="2:2" ht="15.75" customHeight="1" x14ac:dyDescent="0.35">
      <c r="B589" s="20"/>
    </row>
    <row r="590" spans="2:2" ht="15.75" customHeight="1" x14ac:dyDescent="0.35">
      <c r="B590" s="20"/>
    </row>
    <row r="591" spans="2:2" ht="15.75" customHeight="1" x14ac:dyDescent="0.35">
      <c r="B591" s="20"/>
    </row>
    <row r="592" spans="2:2" ht="15.75" customHeight="1" x14ac:dyDescent="0.35">
      <c r="B592" s="20"/>
    </row>
    <row r="593" spans="2:2" ht="15.75" customHeight="1" x14ac:dyDescent="0.35">
      <c r="B593" s="20"/>
    </row>
    <row r="594" spans="2:2" ht="15.75" customHeight="1" x14ac:dyDescent="0.35">
      <c r="B594" s="20"/>
    </row>
    <row r="595" spans="2:2" ht="15.75" customHeight="1" x14ac:dyDescent="0.35">
      <c r="B595" s="20"/>
    </row>
    <row r="596" spans="2:2" ht="15.75" customHeight="1" x14ac:dyDescent="0.35">
      <c r="B596" s="20"/>
    </row>
    <row r="597" spans="2:2" ht="15.75" customHeight="1" x14ac:dyDescent="0.35">
      <c r="B597" s="20"/>
    </row>
    <row r="598" spans="2:2" ht="15.75" customHeight="1" x14ac:dyDescent="0.35">
      <c r="B598" s="20"/>
    </row>
    <row r="599" spans="2:2" ht="15.75" customHeight="1" x14ac:dyDescent="0.35">
      <c r="B599" s="20"/>
    </row>
    <row r="600" spans="2:2" ht="15.75" customHeight="1" x14ac:dyDescent="0.35">
      <c r="B600" s="20"/>
    </row>
    <row r="601" spans="2:2" ht="15.75" customHeight="1" x14ac:dyDescent="0.35">
      <c r="B601" s="20"/>
    </row>
    <row r="602" spans="2:2" ht="15.75" customHeight="1" x14ac:dyDescent="0.35">
      <c r="B602" s="20"/>
    </row>
    <row r="603" spans="2:2" ht="15.75" customHeight="1" x14ac:dyDescent="0.35">
      <c r="B603" s="20"/>
    </row>
    <row r="604" spans="2:2" ht="15.75" customHeight="1" x14ac:dyDescent="0.35">
      <c r="B604" s="20"/>
    </row>
    <row r="605" spans="2:2" ht="15.75" customHeight="1" x14ac:dyDescent="0.35">
      <c r="B605" s="20"/>
    </row>
    <row r="606" spans="2:2" ht="15.75" customHeight="1" x14ac:dyDescent="0.35">
      <c r="B606" s="20"/>
    </row>
    <row r="607" spans="2:2" ht="15.75" customHeight="1" x14ac:dyDescent="0.35">
      <c r="B607" s="20"/>
    </row>
    <row r="608" spans="2:2" ht="15.75" customHeight="1" x14ac:dyDescent="0.35">
      <c r="B608" s="20"/>
    </row>
    <row r="609" spans="2:2" ht="15.75" customHeight="1" x14ac:dyDescent="0.35">
      <c r="B609" s="20"/>
    </row>
    <row r="610" spans="2:2" ht="15.75" customHeight="1" x14ac:dyDescent="0.35">
      <c r="B610" s="20"/>
    </row>
    <row r="611" spans="2:2" ht="15.75" customHeight="1" x14ac:dyDescent="0.35">
      <c r="B611" s="20"/>
    </row>
    <row r="612" spans="2:2" ht="15.75" customHeight="1" x14ac:dyDescent="0.35">
      <c r="B612" s="20"/>
    </row>
    <row r="613" spans="2:2" ht="15.75" customHeight="1" x14ac:dyDescent="0.35">
      <c r="B613" s="20"/>
    </row>
    <row r="614" spans="2:2" ht="15.75" customHeight="1" x14ac:dyDescent="0.35">
      <c r="B614" s="20"/>
    </row>
    <row r="615" spans="2:2" ht="15.75" customHeight="1" x14ac:dyDescent="0.35">
      <c r="B615" s="20"/>
    </row>
    <row r="616" spans="2:2" ht="15.75" customHeight="1" x14ac:dyDescent="0.35">
      <c r="B616" s="20"/>
    </row>
    <row r="617" spans="2:2" ht="15.75" customHeight="1" x14ac:dyDescent="0.35">
      <c r="B617" s="20"/>
    </row>
    <row r="618" spans="2:2" ht="15.75" customHeight="1" x14ac:dyDescent="0.35">
      <c r="B618" s="20"/>
    </row>
    <row r="619" spans="2:2" ht="15.75" customHeight="1" x14ac:dyDescent="0.35">
      <c r="B619" s="20"/>
    </row>
    <row r="620" spans="2:2" ht="15.75" customHeight="1" x14ac:dyDescent="0.35">
      <c r="B620" s="20"/>
    </row>
    <row r="621" spans="2:2" ht="15.75" customHeight="1" x14ac:dyDescent="0.35">
      <c r="B621" s="20"/>
    </row>
    <row r="622" spans="2:2" ht="15.75" customHeight="1" x14ac:dyDescent="0.35">
      <c r="B622" s="20"/>
    </row>
    <row r="623" spans="2:2" ht="15.75" customHeight="1" x14ac:dyDescent="0.35">
      <c r="B623" s="20"/>
    </row>
    <row r="624" spans="2:2" ht="15.75" customHeight="1" x14ac:dyDescent="0.35">
      <c r="B624" s="20"/>
    </row>
    <row r="625" spans="2:2" ht="15.75" customHeight="1" x14ac:dyDescent="0.35">
      <c r="B625" s="20"/>
    </row>
    <row r="626" spans="2:2" ht="15.75" customHeight="1" x14ac:dyDescent="0.35">
      <c r="B626" s="20"/>
    </row>
    <row r="627" spans="2:2" ht="15.75" customHeight="1" x14ac:dyDescent="0.35">
      <c r="B627" s="20"/>
    </row>
    <row r="628" spans="2:2" ht="15.75" customHeight="1" x14ac:dyDescent="0.35">
      <c r="B628" s="20"/>
    </row>
    <row r="629" spans="2:2" ht="15.75" customHeight="1" x14ac:dyDescent="0.35">
      <c r="B629" s="20"/>
    </row>
    <row r="630" spans="2:2" ht="15.75" customHeight="1" x14ac:dyDescent="0.35">
      <c r="B630" s="20"/>
    </row>
    <row r="631" spans="2:2" ht="15.75" customHeight="1" x14ac:dyDescent="0.35">
      <c r="B631" s="20"/>
    </row>
    <row r="632" spans="2:2" ht="15.75" customHeight="1" x14ac:dyDescent="0.35">
      <c r="B632" s="20"/>
    </row>
    <row r="633" spans="2:2" ht="15.75" customHeight="1" x14ac:dyDescent="0.35">
      <c r="B633" s="20"/>
    </row>
    <row r="634" spans="2:2" ht="15.75" customHeight="1" x14ac:dyDescent="0.35">
      <c r="B634" s="20"/>
    </row>
    <row r="635" spans="2:2" ht="15.75" customHeight="1" x14ac:dyDescent="0.35">
      <c r="B635" s="20"/>
    </row>
    <row r="636" spans="2:2" ht="15.75" customHeight="1" x14ac:dyDescent="0.35">
      <c r="B636" s="20"/>
    </row>
    <row r="637" spans="2:2" ht="15.75" customHeight="1" x14ac:dyDescent="0.35">
      <c r="B637" s="20"/>
    </row>
    <row r="638" spans="2:2" ht="15.75" customHeight="1" x14ac:dyDescent="0.35">
      <c r="B638" s="20"/>
    </row>
    <row r="639" spans="2:2" ht="15.75" customHeight="1" x14ac:dyDescent="0.35">
      <c r="B639" s="20"/>
    </row>
    <row r="640" spans="2:2" ht="15.75" customHeight="1" x14ac:dyDescent="0.35">
      <c r="B640" s="20"/>
    </row>
    <row r="641" spans="2:2" ht="15.75" customHeight="1" x14ac:dyDescent="0.35">
      <c r="B641" s="20"/>
    </row>
    <row r="642" spans="2:2" ht="15.75" customHeight="1" x14ac:dyDescent="0.35">
      <c r="B642" s="20"/>
    </row>
    <row r="643" spans="2:2" ht="15.75" customHeight="1" x14ac:dyDescent="0.35">
      <c r="B643" s="20"/>
    </row>
    <row r="644" spans="2:2" ht="15.75" customHeight="1" x14ac:dyDescent="0.35">
      <c r="B644" s="20"/>
    </row>
    <row r="645" spans="2:2" ht="15.75" customHeight="1" x14ac:dyDescent="0.35">
      <c r="B645" s="20"/>
    </row>
    <row r="646" spans="2:2" ht="15.75" customHeight="1" x14ac:dyDescent="0.35">
      <c r="B646" s="20"/>
    </row>
    <row r="647" spans="2:2" ht="15.75" customHeight="1" x14ac:dyDescent="0.35">
      <c r="B647" s="20"/>
    </row>
    <row r="648" spans="2:2" ht="15.75" customHeight="1" x14ac:dyDescent="0.35">
      <c r="B648" s="20"/>
    </row>
    <row r="649" spans="2:2" ht="15.75" customHeight="1" x14ac:dyDescent="0.35">
      <c r="B649" s="20"/>
    </row>
    <row r="650" spans="2:2" ht="15.75" customHeight="1" x14ac:dyDescent="0.35">
      <c r="B650" s="20"/>
    </row>
    <row r="651" spans="2:2" ht="15.75" customHeight="1" x14ac:dyDescent="0.35">
      <c r="B651" s="20"/>
    </row>
    <row r="652" spans="2:2" ht="15.75" customHeight="1" x14ac:dyDescent="0.35">
      <c r="B652" s="20"/>
    </row>
    <row r="653" spans="2:2" ht="15.75" customHeight="1" x14ac:dyDescent="0.35">
      <c r="B653" s="20"/>
    </row>
    <row r="654" spans="2:2" ht="15.75" customHeight="1" x14ac:dyDescent="0.35">
      <c r="B654" s="20"/>
    </row>
    <row r="655" spans="2:2" ht="15.75" customHeight="1" x14ac:dyDescent="0.35">
      <c r="B655" s="20"/>
    </row>
    <row r="656" spans="2:2" ht="15.75" customHeight="1" x14ac:dyDescent="0.35">
      <c r="B656" s="20"/>
    </row>
    <row r="657" spans="2:2" ht="15.75" customHeight="1" x14ac:dyDescent="0.35">
      <c r="B657" s="20"/>
    </row>
    <row r="658" spans="2:2" ht="15.75" customHeight="1" x14ac:dyDescent="0.35">
      <c r="B658" s="20"/>
    </row>
    <row r="659" spans="2:2" ht="15.75" customHeight="1" x14ac:dyDescent="0.35">
      <c r="B659" s="20"/>
    </row>
    <row r="660" spans="2:2" ht="15.75" customHeight="1" x14ac:dyDescent="0.35">
      <c r="B660" s="20"/>
    </row>
    <row r="661" spans="2:2" ht="15.75" customHeight="1" x14ac:dyDescent="0.35">
      <c r="B661" s="20"/>
    </row>
    <row r="662" spans="2:2" ht="15.75" customHeight="1" x14ac:dyDescent="0.35">
      <c r="B662" s="20"/>
    </row>
    <row r="663" spans="2:2" ht="15.75" customHeight="1" x14ac:dyDescent="0.35">
      <c r="B663" s="20"/>
    </row>
    <row r="664" spans="2:2" ht="15.75" customHeight="1" x14ac:dyDescent="0.35">
      <c r="B664" s="20"/>
    </row>
    <row r="665" spans="2:2" ht="15.75" customHeight="1" x14ac:dyDescent="0.35">
      <c r="B665" s="20"/>
    </row>
    <row r="666" spans="2:2" ht="15.75" customHeight="1" x14ac:dyDescent="0.35">
      <c r="B666" s="20"/>
    </row>
    <row r="667" spans="2:2" ht="15.75" customHeight="1" x14ac:dyDescent="0.35">
      <c r="B667" s="20"/>
    </row>
    <row r="668" spans="2:2" ht="15.75" customHeight="1" x14ac:dyDescent="0.35">
      <c r="B668" s="20"/>
    </row>
    <row r="669" spans="2:2" ht="15.75" customHeight="1" x14ac:dyDescent="0.35">
      <c r="B669" s="20"/>
    </row>
    <row r="670" spans="2:2" ht="15.75" customHeight="1" x14ac:dyDescent="0.35">
      <c r="B670" s="20"/>
    </row>
    <row r="671" spans="2:2" ht="15.75" customHeight="1" x14ac:dyDescent="0.35">
      <c r="B671" s="20"/>
    </row>
    <row r="672" spans="2:2" ht="15.75" customHeight="1" x14ac:dyDescent="0.35">
      <c r="B672" s="20"/>
    </row>
    <row r="673" spans="2:2" ht="15.75" customHeight="1" x14ac:dyDescent="0.35">
      <c r="B673" s="20"/>
    </row>
    <row r="674" spans="2:2" ht="15.75" customHeight="1" x14ac:dyDescent="0.35">
      <c r="B674" s="20"/>
    </row>
    <row r="675" spans="2:2" ht="15.75" customHeight="1" x14ac:dyDescent="0.35">
      <c r="B675" s="20"/>
    </row>
    <row r="676" spans="2:2" ht="15.75" customHeight="1" x14ac:dyDescent="0.35">
      <c r="B676" s="20"/>
    </row>
    <row r="677" spans="2:2" ht="15.75" customHeight="1" x14ac:dyDescent="0.35">
      <c r="B677" s="20"/>
    </row>
    <row r="678" spans="2:2" ht="15.75" customHeight="1" x14ac:dyDescent="0.35">
      <c r="B678" s="20"/>
    </row>
    <row r="679" spans="2:2" ht="15.75" customHeight="1" x14ac:dyDescent="0.35">
      <c r="B679" s="20"/>
    </row>
    <row r="680" spans="2:2" ht="15.75" customHeight="1" x14ac:dyDescent="0.35">
      <c r="B680" s="20"/>
    </row>
    <row r="681" spans="2:2" ht="15.75" customHeight="1" x14ac:dyDescent="0.35">
      <c r="B681" s="20"/>
    </row>
    <row r="682" spans="2:2" ht="15.75" customHeight="1" x14ac:dyDescent="0.35">
      <c r="B682" s="20"/>
    </row>
    <row r="683" spans="2:2" ht="15.75" customHeight="1" x14ac:dyDescent="0.35">
      <c r="B683" s="20"/>
    </row>
    <row r="684" spans="2:2" ht="15.75" customHeight="1" x14ac:dyDescent="0.35">
      <c r="B684" s="20"/>
    </row>
    <row r="685" spans="2:2" ht="15.75" customHeight="1" x14ac:dyDescent="0.35">
      <c r="B685" s="20"/>
    </row>
    <row r="686" spans="2:2" ht="15.75" customHeight="1" x14ac:dyDescent="0.35">
      <c r="B686" s="20"/>
    </row>
    <row r="687" spans="2:2" ht="15.75" customHeight="1" x14ac:dyDescent="0.35">
      <c r="B687" s="20"/>
    </row>
    <row r="688" spans="2:2" ht="15.75" customHeight="1" x14ac:dyDescent="0.35">
      <c r="B688" s="20"/>
    </row>
    <row r="689" spans="2:2" ht="15.75" customHeight="1" x14ac:dyDescent="0.35">
      <c r="B689" s="20"/>
    </row>
    <row r="690" spans="2:2" ht="15.75" customHeight="1" x14ac:dyDescent="0.35">
      <c r="B690" s="20"/>
    </row>
    <row r="691" spans="2:2" ht="15.75" customHeight="1" x14ac:dyDescent="0.35">
      <c r="B691" s="20"/>
    </row>
    <row r="692" spans="2:2" ht="15.75" customHeight="1" x14ac:dyDescent="0.35">
      <c r="B692" s="20"/>
    </row>
    <row r="693" spans="2:2" ht="15.75" customHeight="1" x14ac:dyDescent="0.35">
      <c r="B693" s="20"/>
    </row>
    <row r="694" spans="2:2" ht="15.75" customHeight="1" x14ac:dyDescent="0.35">
      <c r="B694" s="20"/>
    </row>
    <row r="695" spans="2:2" ht="15.75" customHeight="1" x14ac:dyDescent="0.35">
      <c r="B695" s="20"/>
    </row>
    <row r="696" spans="2:2" ht="15.75" customHeight="1" x14ac:dyDescent="0.35">
      <c r="B696" s="20"/>
    </row>
    <row r="697" spans="2:2" ht="15.75" customHeight="1" x14ac:dyDescent="0.35">
      <c r="B697" s="20"/>
    </row>
    <row r="698" spans="2:2" ht="15.75" customHeight="1" x14ac:dyDescent="0.35">
      <c r="B698" s="20"/>
    </row>
    <row r="699" spans="2:2" ht="15.75" customHeight="1" x14ac:dyDescent="0.35">
      <c r="B699" s="20"/>
    </row>
    <row r="700" spans="2:2" ht="15.75" customHeight="1" x14ac:dyDescent="0.35">
      <c r="B700" s="20"/>
    </row>
    <row r="701" spans="2:2" ht="15.75" customHeight="1" x14ac:dyDescent="0.35">
      <c r="B701" s="20"/>
    </row>
    <row r="702" spans="2:2" ht="15.75" customHeight="1" x14ac:dyDescent="0.35">
      <c r="B702" s="20"/>
    </row>
    <row r="703" spans="2:2" ht="15.75" customHeight="1" x14ac:dyDescent="0.35">
      <c r="B703" s="20"/>
    </row>
    <row r="704" spans="2:2" ht="15.75" customHeight="1" x14ac:dyDescent="0.35">
      <c r="B704" s="20"/>
    </row>
    <row r="705" spans="2:2" ht="15.75" customHeight="1" x14ac:dyDescent="0.35">
      <c r="B705" s="20"/>
    </row>
    <row r="706" spans="2:2" ht="15.75" customHeight="1" x14ac:dyDescent="0.35">
      <c r="B706" s="20"/>
    </row>
    <row r="707" spans="2:2" ht="15.75" customHeight="1" x14ac:dyDescent="0.35">
      <c r="B707" s="20"/>
    </row>
    <row r="708" spans="2:2" ht="15.75" customHeight="1" x14ac:dyDescent="0.35">
      <c r="B708" s="20"/>
    </row>
    <row r="709" spans="2:2" ht="15.75" customHeight="1" x14ac:dyDescent="0.35">
      <c r="B709" s="20"/>
    </row>
    <row r="710" spans="2:2" ht="15.75" customHeight="1" x14ac:dyDescent="0.35">
      <c r="B710" s="20"/>
    </row>
    <row r="711" spans="2:2" ht="15.75" customHeight="1" x14ac:dyDescent="0.35">
      <c r="B711" s="20"/>
    </row>
    <row r="712" spans="2:2" ht="15.75" customHeight="1" x14ac:dyDescent="0.35">
      <c r="B712" s="20"/>
    </row>
    <row r="713" spans="2:2" ht="15.75" customHeight="1" x14ac:dyDescent="0.35">
      <c r="B713" s="20"/>
    </row>
    <row r="714" spans="2:2" ht="15.75" customHeight="1" x14ac:dyDescent="0.35">
      <c r="B714" s="20"/>
    </row>
    <row r="715" spans="2:2" ht="15.75" customHeight="1" x14ac:dyDescent="0.35">
      <c r="B715" s="20"/>
    </row>
    <row r="716" spans="2:2" ht="15.75" customHeight="1" x14ac:dyDescent="0.35">
      <c r="B716" s="20"/>
    </row>
    <row r="717" spans="2:2" ht="15.75" customHeight="1" x14ac:dyDescent="0.35">
      <c r="B717" s="20"/>
    </row>
    <row r="718" spans="2:2" ht="15.75" customHeight="1" x14ac:dyDescent="0.35">
      <c r="B718" s="20"/>
    </row>
    <row r="719" spans="2:2" ht="15.75" customHeight="1" x14ac:dyDescent="0.35">
      <c r="B719" s="20"/>
    </row>
    <row r="720" spans="2:2" ht="15.75" customHeight="1" x14ac:dyDescent="0.35">
      <c r="B720" s="20"/>
    </row>
    <row r="721" spans="2:2" ht="15.75" customHeight="1" x14ac:dyDescent="0.35">
      <c r="B721" s="20"/>
    </row>
    <row r="722" spans="2:2" ht="15.75" customHeight="1" x14ac:dyDescent="0.35">
      <c r="B722" s="20"/>
    </row>
    <row r="723" spans="2:2" ht="15.75" customHeight="1" x14ac:dyDescent="0.35">
      <c r="B723" s="20"/>
    </row>
    <row r="724" spans="2:2" ht="15.75" customHeight="1" x14ac:dyDescent="0.35">
      <c r="B724" s="20"/>
    </row>
    <row r="725" spans="2:2" ht="15.75" customHeight="1" x14ac:dyDescent="0.35">
      <c r="B725" s="20"/>
    </row>
    <row r="726" spans="2:2" ht="15.75" customHeight="1" x14ac:dyDescent="0.35">
      <c r="B726" s="20"/>
    </row>
    <row r="727" spans="2:2" ht="15.75" customHeight="1" x14ac:dyDescent="0.35">
      <c r="B727" s="20"/>
    </row>
    <row r="728" spans="2:2" ht="15.75" customHeight="1" x14ac:dyDescent="0.35">
      <c r="B728" s="20"/>
    </row>
    <row r="729" spans="2:2" ht="15.75" customHeight="1" x14ac:dyDescent="0.35">
      <c r="B729" s="20"/>
    </row>
    <row r="730" spans="2:2" ht="15.75" customHeight="1" x14ac:dyDescent="0.35">
      <c r="B730" s="20"/>
    </row>
    <row r="731" spans="2:2" ht="15.75" customHeight="1" x14ac:dyDescent="0.35">
      <c r="B731" s="20"/>
    </row>
    <row r="732" spans="2:2" ht="15.75" customHeight="1" x14ac:dyDescent="0.35">
      <c r="B732" s="20"/>
    </row>
    <row r="733" spans="2:2" ht="15.75" customHeight="1" x14ac:dyDescent="0.35">
      <c r="B733" s="20"/>
    </row>
    <row r="734" spans="2:2" ht="15.75" customHeight="1" x14ac:dyDescent="0.35">
      <c r="B734" s="20"/>
    </row>
    <row r="735" spans="2:2" ht="15.75" customHeight="1" x14ac:dyDescent="0.35">
      <c r="B735" s="20"/>
    </row>
    <row r="736" spans="2:2" ht="15.75" customHeight="1" x14ac:dyDescent="0.35">
      <c r="B736" s="20"/>
    </row>
    <row r="737" spans="2:2" ht="15.75" customHeight="1" x14ac:dyDescent="0.35">
      <c r="B737" s="20"/>
    </row>
    <row r="738" spans="2:2" ht="15.75" customHeight="1" x14ac:dyDescent="0.35">
      <c r="B738" s="20"/>
    </row>
    <row r="739" spans="2:2" ht="15.75" customHeight="1" x14ac:dyDescent="0.35">
      <c r="B739" s="20"/>
    </row>
    <row r="740" spans="2:2" ht="15.75" customHeight="1" x14ac:dyDescent="0.35">
      <c r="B740" s="20"/>
    </row>
    <row r="741" spans="2:2" ht="15.75" customHeight="1" x14ac:dyDescent="0.35">
      <c r="B741" s="20"/>
    </row>
    <row r="742" spans="2:2" ht="15.75" customHeight="1" x14ac:dyDescent="0.35">
      <c r="B742" s="20"/>
    </row>
    <row r="743" spans="2:2" ht="15.75" customHeight="1" x14ac:dyDescent="0.35">
      <c r="B743" s="20"/>
    </row>
    <row r="744" spans="2:2" ht="15.75" customHeight="1" x14ac:dyDescent="0.35">
      <c r="B744" s="20"/>
    </row>
    <row r="745" spans="2:2" ht="15.75" customHeight="1" x14ac:dyDescent="0.35">
      <c r="B745" s="20"/>
    </row>
    <row r="746" spans="2:2" ht="15.75" customHeight="1" x14ac:dyDescent="0.35">
      <c r="B746" s="20"/>
    </row>
    <row r="747" spans="2:2" ht="15.75" customHeight="1" x14ac:dyDescent="0.35">
      <c r="B747" s="20"/>
    </row>
    <row r="748" spans="2:2" ht="15.75" customHeight="1" x14ac:dyDescent="0.35">
      <c r="B748" s="20"/>
    </row>
    <row r="749" spans="2:2" ht="15.75" customHeight="1" x14ac:dyDescent="0.35">
      <c r="B749" s="20"/>
    </row>
    <row r="750" spans="2:2" ht="15.75" customHeight="1" x14ac:dyDescent="0.35">
      <c r="B750" s="20"/>
    </row>
    <row r="751" spans="2:2" ht="15.75" customHeight="1" x14ac:dyDescent="0.35">
      <c r="B751" s="20"/>
    </row>
    <row r="752" spans="2:2" ht="15.75" customHeight="1" x14ac:dyDescent="0.35">
      <c r="B752" s="20"/>
    </row>
    <row r="753" spans="2:2" ht="15.75" customHeight="1" x14ac:dyDescent="0.35">
      <c r="B753" s="20"/>
    </row>
    <row r="754" spans="2:2" ht="15.75" customHeight="1" x14ac:dyDescent="0.35">
      <c r="B754" s="20"/>
    </row>
    <row r="755" spans="2:2" ht="15.75" customHeight="1" x14ac:dyDescent="0.35">
      <c r="B755" s="20"/>
    </row>
    <row r="756" spans="2:2" ht="15.75" customHeight="1" x14ac:dyDescent="0.35">
      <c r="B756" s="20"/>
    </row>
    <row r="757" spans="2:2" ht="15.75" customHeight="1" x14ac:dyDescent="0.35">
      <c r="B757" s="20"/>
    </row>
    <row r="758" spans="2:2" ht="15.75" customHeight="1" x14ac:dyDescent="0.35">
      <c r="B758" s="20"/>
    </row>
    <row r="759" spans="2:2" ht="15.75" customHeight="1" x14ac:dyDescent="0.35">
      <c r="B759" s="20"/>
    </row>
    <row r="760" spans="2:2" ht="15.75" customHeight="1" x14ac:dyDescent="0.35">
      <c r="B760" s="20"/>
    </row>
    <row r="761" spans="2:2" ht="15.75" customHeight="1" x14ac:dyDescent="0.35">
      <c r="B761" s="20"/>
    </row>
    <row r="762" spans="2:2" ht="15.75" customHeight="1" x14ac:dyDescent="0.35">
      <c r="B762" s="20"/>
    </row>
    <row r="763" spans="2:2" ht="15.75" customHeight="1" x14ac:dyDescent="0.35">
      <c r="B763" s="20"/>
    </row>
    <row r="764" spans="2:2" ht="15.75" customHeight="1" x14ac:dyDescent="0.35">
      <c r="B764" s="20"/>
    </row>
    <row r="765" spans="2:2" ht="15.75" customHeight="1" x14ac:dyDescent="0.35">
      <c r="B765" s="20"/>
    </row>
    <row r="766" spans="2:2" ht="15.75" customHeight="1" x14ac:dyDescent="0.35">
      <c r="B766" s="20"/>
    </row>
    <row r="767" spans="2:2" ht="15.75" customHeight="1" x14ac:dyDescent="0.35">
      <c r="B767" s="20"/>
    </row>
    <row r="768" spans="2:2" ht="15.75" customHeight="1" x14ac:dyDescent="0.35">
      <c r="B768" s="20"/>
    </row>
    <row r="769" spans="2:2" ht="15.75" customHeight="1" x14ac:dyDescent="0.35">
      <c r="B769" s="20"/>
    </row>
    <row r="770" spans="2:2" ht="15.75" customHeight="1" x14ac:dyDescent="0.35">
      <c r="B770" s="20"/>
    </row>
    <row r="771" spans="2:2" ht="15.75" customHeight="1" x14ac:dyDescent="0.35">
      <c r="B771" s="20"/>
    </row>
    <row r="772" spans="2:2" ht="15.75" customHeight="1" x14ac:dyDescent="0.35">
      <c r="B772" s="20"/>
    </row>
    <row r="773" spans="2:2" ht="15.75" customHeight="1" x14ac:dyDescent="0.35">
      <c r="B773" s="20"/>
    </row>
    <row r="774" spans="2:2" ht="15.75" customHeight="1" x14ac:dyDescent="0.35">
      <c r="B774" s="20"/>
    </row>
    <row r="775" spans="2:2" ht="15.75" customHeight="1" x14ac:dyDescent="0.35">
      <c r="B775" s="20"/>
    </row>
    <row r="776" spans="2:2" ht="15.75" customHeight="1" x14ac:dyDescent="0.35">
      <c r="B776" s="20"/>
    </row>
    <row r="777" spans="2:2" ht="15.75" customHeight="1" x14ac:dyDescent="0.35">
      <c r="B777" s="20"/>
    </row>
    <row r="778" spans="2:2" ht="15.75" customHeight="1" x14ac:dyDescent="0.35">
      <c r="B778" s="20"/>
    </row>
    <row r="779" spans="2:2" ht="15.75" customHeight="1" x14ac:dyDescent="0.35">
      <c r="B779" s="20"/>
    </row>
    <row r="780" spans="2:2" ht="15.75" customHeight="1" x14ac:dyDescent="0.35">
      <c r="B780" s="20"/>
    </row>
    <row r="781" spans="2:2" ht="15.75" customHeight="1" x14ac:dyDescent="0.35">
      <c r="B781" s="20"/>
    </row>
    <row r="782" spans="2:2" ht="15.75" customHeight="1" x14ac:dyDescent="0.35">
      <c r="B782" s="20"/>
    </row>
    <row r="783" spans="2:2" ht="15.75" customHeight="1" x14ac:dyDescent="0.35">
      <c r="B783" s="20"/>
    </row>
    <row r="784" spans="2:2" ht="15.75" customHeight="1" x14ac:dyDescent="0.35">
      <c r="B784" s="20"/>
    </row>
    <row r="785" spans="2:2" ht="15.75" customHeight="1" x14ac:dyDescent="0.35">
      <c r="B785" s="20"/>
    </row>
    <row r="786" spans="2:2" ht="15.75" customHeight="1" x14ac:dyDescent="0.35">
      <c r="B786" s="20"/>
    </row>
    <row r="787" spans="2:2" ht="15.75" customHeight="1" x14ac:dyDescent="0.35">
      <c r="B787" s="20"/>
    </row>
    <row r="788" spans="2:2" ht="15.75" customHeight="1" x14ac:dyDescent="0.35">
      <c r="B788" s="20"/>
    </row>
    <row r="789" spans="2:2" ht="15.75" customHeight="1" x14ac:dyDescent="0.35">
      <c r="B789" s="20"/>
    </row>
    <row r="790" spans="2:2" ht="15.75" customHeight="1" x14ac:dyDescent="0.35">
      <c r="B790" s="20"/>
    </row>
    <row r="791" spans="2:2" ht="15.75" customHeight="1" x14ac:dyDescent="0.35">
      <c r="B791" s="20"/>
    </row>
    <row r="792" spans="2:2" ht="15.75" customHeight="1" x14ac:dyDescent="0.35">
      <c r="B792" s="20"/>
    </row>
    <row r="793" spans="2:2" ht="15.75" customHeight="1" x14ac:dyDescent="0.35">
      <c r="B793" s="20"/>
    </row>
    <row r="794" spans="2:2" ht="15.75" customHeight="1" x14ac:dyDescent="0.35">
      <c r="B794" s="20"/>
    </row>
    <row r="795" spans="2:2" ht="15.75" customHeight="1" x14ac:dyDescent="0.35">
      <c r="B795" s="20"/>
    </row>
    <row r="796" spans="2:2" ht="15.75" customHeight="1" x14ac:dyDescent="0.35">
      <c r="B796" s="20"/>
    </row>
    <row r="797" spans="2:2" ht="15.75" customHeight="1" x14ac:dyDescent="0.35">
      <c r="B797" s="20"/>
    </row>
    <row r="798" spans="2:2" ht="15.75" customHeight="1" x14ac:dyDescent="0.35">
      <c r="B798" s="20"/>
    </row>
    <row r="799" spans="2:2" ht="15.75" customHeight="1" x14ac:dyDescent="0.35">
      <c r="B799" s="20"/>
    </row>
    <row r="800" spans="2:2" ht="15.75" customHeight="1" x14ac:dyDescent="0.35">
      <c r="B800" s="20"/>
    </row>
    <row r="801" spans="2:2" ht="15.75" customHeight="1" x14ac:dyDescent="0.35">
      <c r="B801" s="20"/>
    </row>
    <row r="802" spans="2:2" ht="15.75" customHeight="1" x14ac:dyDescent="0.35">
      <c r="B802" s="20"/>
    </row>
    <row r="803" spans="2:2" ht="15.75" customHeight="1" x14ac:dyDescent="0.35">
      <c r="B803" s="20"/>
    </row>
    <row r="804" spans="2:2" ht="15.75" customHeight="1" x14ac:dyDescent="0.35">
      <c r="B804" s="20"/>
    </row>
    <row r="805" spans="2:2" ht="15.75" customHeight="1" x14ac:dyDescent="0.35">
      <c r="B805" s="20"/>
    </row>
    <row r="806" spans="2:2" ht="15.75" customHeight="1" x14ac:dyDescent="0.35">
      <c r="B806" s="20"/>
    </row>
    <row r="807" spans="2:2" ht="15.75" customHeight="1" x14ac:dyDescent="0.35">
      <c r="B807" s="20"/>
    </row>
    <row r="808" spans="2:2" ht="15.75" customHeight="1" x14ac:dyDescent="0.35">
      <c r="B808" s="20"/>
    </row>
    <row r="809" spans="2:2" ht="15.75" customHeight="1" x14ac:dyDescent="0.35">
      <c r="B809" s="20"/>
    </row>
    <row r="810" spans="2:2" ht="15.75" customHeight="1" x14ac:dyDescent="0.35">
      <c r="B810" s="20"/>
    </row>
    <row r="811" spans="2:2" ht="15.75" customHeight="1" x14ac:dyDescent="0.35">
      <c r="B811" s="20"/>
    </row>
    <row r="812" spans="2:2" ht="15.75" customHeight="1" x14ac:dyDescent="0.35">
      <c r="B812" s="20"/>
    </row>
    <row r="813" spans="2:2" ht="15.75" customHeight="1" x14ac:dyDescent="0.35">
      <c r="B813" s="20"/>
    </row>
    <row r="814" spans="2:2" ht="15.75" customHeight="1" x14ac:dyDescent="0.35">
      <c r="B814" s="20"/>
    </row>
    <row r="815" spans="2:2" ht="15.75" customHeight="1" x14ac:dyDescent="0.35">
      <c r="B815" s="20"/>
    </row>
    <row r="816" spans="2:2" ht="15.75" customHeight="1" x14ac:dyDescent="0.35">
      <c r="B816" s="20"/>
    </row>
    <row r="817" spans="2:2" ht="15.75" customHeight="1" x14ac:dyDescent="0.35">
      <c r="B817" s="20"/>
    </row>
    <row r="818" spans="2:2" ht="15.75" customHeight="1" x14ac:dyDescent="0.35">
      <c r="B818" s="20"/>
    </row>
    <row r="819" spans="2:2" ht="15.75" customHeight="1" x14ac:dyDescent="0.35">
      <c r="B819" s="20"/>
    </row>
    <row r="820" spans="2:2" ht="15.75" customHeight="1" x14ac:dyDescent="0.35">
      <c r="B820" s="20"/>
    </row>
    <row r="821" spans="2:2" ht="15.75" customHeight="1" x14ac:dyDescent="0.35">
      <c r="B821" s="20"/>
    </row>
    <row r="822" spans="2:2" ht="15.75" customHeight="1" x14ac:dyDescent="0.35">
      <c r="B822" s="20"/>
    </row>
    <row r="823" spans="2:2" ht="15.75" customHeight="1" x14ac:dyDescent="0.35">
      <c r="B823" s="20"/>
    </row>
    <row r="824" spans="2:2" ht="15.75" customHeight="1" x14ac:dyDescent="0.35">
      <c r="B824" s="20"/>
    </row>
    <row r="825" spans="2:2" ht="15.75" customHeight="1" x14ac:dyDescent="0.35">
      <c r="B825" s="20"/>
    </row>
    <row r="826" spans="2:2" ht="15.75" customHeight="1" x14ac:dyDescent="0.35">
      <c r="B826" s="20"/>
    </row>
    <row r="827" spans="2:2" ht="15.75" customHeight="1" x14ac:dyDescent="0.35">
      <c r="B827" s="20"/>
    </row>
    <row r="828" spans="2:2" ht="15.75" customHeight="1" x14ac:dyDescent="0.35">
      <c r="B828" s="20"/>
    </row>
    <row r="829" spans="2:2" ht="15.75" customHeight="1" x14ac:dyDescent="0.35">
      <c r="B829" s="20"/>
    </row>
    <row r="830" spans="2:2" ht="15.75" customHeight="1" x14ac:dyDescent="0.35">
      <c r="B830" s="20"/>
    </row>
    <row r="831" spans="2:2" ht="15.75" customHeight="1" x14ac:dyDescent="0.35">
      <c r="B831" s="20"/>
    </row>
    <row r="832" spans="2:2" ht="15.75" customHeight="1" x14ac:dyDescent="0.35">
      <c r="B832" s="20"/>
    </row>
    <row r="833" spans="2:2" ht="15.75" customHeight="1" x14ac:dyDescent="0.35">
      <c r="B833" s="20"/>
    </row>
    <row r="834" spans="2:2" ht="15.75" customHeight="1" x14ac:dyDescent="0.35">
      <c r="B834" s="20"/>
    </row>
    <row r="835" spans="2:2" ht="15.75" customHeight="1" x14ac:dyDescent="0.35">
      <c r="B835" s="20"/>
    </row>
    <row r="836" spans="2:2" ht="15.75" customHeight="1" x14ac:dyDescent="0.35">
      <c r="B836" s="20"/>
    </row>
    <row r="837" spans="2:2" ht="15.75" customHeight="1" x14ac:dyDescent="0.35">
      <c r="B837" s="20"/>
    </row>
    <row r="838" spans="2:2" ht="15.75" customHeight="1" x14ac:dyDescent="0.35">
      <c r="B838" s="20"/>
    </row>
    <row r="839" spans="2:2" ht="15.75" customHeight="1" x14ac:dyDescent="0.35">
      <c r="B839" s="20"/>
    </row>
    <row r="840" spans="2:2" ht="15.75" customHeight="1" x14ac:dyDescent="0.35">
      <c r="B840" s="20"/>
    </row>
    <row r="841" spans="2:2" ht="15.75" customHeight="1" x14ac:dyDescent="0.35">
      <c r="B841" s="20"/>
    </row>
    <row r="842" spans="2:2" ht="15.75" customHeight="1" x14ac:dyDescent="0.35">
      <c r="B842" s="20"/>
    </row>
    <row r="843" spans="2:2" ht="15.75" customHeight="1" x14ac:dyDescent="0.35">
      <c r="B843" s="20"/>
    </row>
    <row r="844" spans="2:2" ht="15.75" customHeight="1" x14ac:dyDescent="0.35">
      <c r="B844" s="20"/>
    </row>
    <row r="845" spans="2:2" ht="15.75" customHeight="1" x14ac:dyDescent="0.35">
      <c r="B845" s="20"/>
    </row>
    <row r="846" spans="2:2" ht="15.75" customHeight="1" x14ac:dyDescent="0.35">
      <c r="B846" s="20"/>
    </row>
    <row r="847" spans="2:2" ht="15.75" customHeight="1" x14ac:dyDescent="0.35">
      <c r="B847" s="20"/>
    </row>
    <row r="848" spans="2:2" ht="15.75" customHeight="1" x14ac:dyDescent="0.35">
      <c r="B848" s="20"/>
    </row>
    <row r="849" spans="2:2" ht="15.75" customHeight="1" x14ac:dyDescent="0.35">
      <c r="B849" s="20"/>
    </row>
    <row r="850" spans="2:2" ht="15.75" customHeight="1" x14ac:dyDescent="0.35">
      <c r="B850" s="20"/>
    </row>
    <row r="851" spans="2:2" ht="15.75" customHeight="1" x14ac:dyDescent="0.35">
      <c r="B851" s="20"/>
    </row>
    <row r="852" spans="2:2" ht="15.75" customHeight="1" x14ac:dyDescent="0.35">
      <c r="B852" s="20"/>
    </row>
    <row r="853" spans="2:2" ht="15.75" customHeight="1" x14ac:dyDescent="0.35">
      <c r="B853" s="20"/>
    </row>
    <row r="854" spans="2:2" ht="15.75" customHeight="1" x14ac:dyDescent="0.35">
      <c r="B854" s="20"/>
    </row>
    <row r="855" spans="2:2" ht="15.75" customHeight="1" x14ac:dyDescent="0.35">
      <c r="B855" s="20"/>
    </row>
    <row r="856" spans="2:2" ht="15.75" customHeight="1" x14ac:dyDescent="0.35">
      <c r="B856" s="20"/>
    </row>
    <row r="857" spans="2:2" ht="15.75" customHeight="1" x14ac:dyDescent="0.35">
      <c r="B857" s="20"/>
    </row>
    <row r="858" spans="2:2" ht="15.75" customHeight="1" x14ac:dyDescent="0.35">
      <c r="B858" s="20"/>
    </row>
    <row r="859" spans="2:2" ht="15.75" customHeight="1" x14ac:dyDescent="0.35">
      <c r="B859" s="20"/>
    </row>
    <row r="860" spans="2:2" ht="15.75" customHeight="1" x14ac:dyDescent="0.35">
      <c r="B860" s="20"/>
    </row>
    <row r="861" spans="2:2" ht="15.75" customHeight="1" x14ac:dyDescent="0.35">
      <c r="B861" s="20"/>
    </row>
    <row r="862" spans="2:2" ht="15.75" customHeight="1" x14ac:dyDescent="0.35">
      <c r="B862" s="20"/>
    </row>
    <row r="863" spans="2:2" ht="15.75" customHeight="1" x14ac:dyDescent="0.35">
      <c r="B863" s="20"/>
    </row>
    <row r="864" spans="2:2" ht="15.75" customHeight="1" x14ac:dyDescent="0.35">
      <c r="B864" s="20"/>
    </row>
    <row r="865" spans="2:2" ht="15.75" customHeight="1" x14ac:dyDescent="0.35">
      <c r="B865" s="20"/>
    </row>
    <row r="866" spans="2:2" ht="15.75" customHeight="1" x14ac:dyDescent="0.35">
      <c r="B866" s="20"/>
    </row>
    <row r="867" spans="2:2" ht="15.75" customHeight="1" x14ac:dyDescent="0.35">
      <c r="B867" s="20"/>
    </row>
    <row r="868" spans="2:2" ht="15.75" customHeight="1" x14ac:dyDescent="0.35">
      <c r="B868" s="20"/>
    </row>
    <row r="869" spans="2:2" ht="15.75" customHeight="1" x14ac:dyDescent="0.35">
      <c r="B869" s="20"/>
    </row>
    <row r="870" spans="2:2" ht="15.75" customHeight="1" x14ac:dyDescent="0.35">
      <c r="B870" s="20"/>
    </row>
    <row r="871" spans="2:2" ht="15.75" customHeight="1" x14ac:dyDescent="0.35">
      <c r="B871" s="20"/>
    </row>
    <row r="872" spans="2:2" ht="15.75" customHeight="1" x14ac:dyDescent="0.35">
      <c r="B872" s="20"/>
    </row>
    <row r="873" spans="2:2" ht="15.75" customHeight="1" x14ac:dyDescent="0.35">
      <c r="B873" s="20"/>
    </row>
    <row r="874" spans="2:2" ht="15.75" customHeight="1" x14ac:dyDescent="0.35">
      <c r="B874" s="20"/>
    </row>
    <row r="875" spans="2:2" ht="15.75" customHeight="1" x14ac:dyDescent="0.35">
      <c r="B875" s="20"/>
    </row>
    <row r="876" spans="2:2" ht="15.75" customHeight="1" x14ac:dyDescent="0.35">
      <c r="B876" s="20"/>
    </row>
    <row r="877" spans="2:2" ht="15.75" customHeight="1" x14ac:dyDescent="0.35">
      <c r="B877" s="20"/>
    </row>
    <row r="878" spans="2:2" ht="15.75" customHeight="1" x14ac:dyDescent="0.35">
      <c r="B878" s="20"/>
    </row>
    <row r="879" spans="2:2" ht="15.75" customHeight="1" x14ac:dyDescent="0.35">
      <c r="B879" s="20"/>
    </row>
    <row r="880" spans="2:2" ht="15.75" customHeight="1" x14ac:dyDescent="0.35">
      <c r="B880" s="20"/>
    </row>
    <row r="881" spans="2:2" ht="15.75" customHeight="1" x14ac:dyDescent="0.35">
      <c r="B881" s="20"/>
    </row>
    <row r="882" spans="2:2" ht="15.75" customHeight="1" x14ac:dyDescent="0.35">
      <c r="B882" s="20"/>
    </row>
    <row r="883" spans="2:2" ht="15.75" customHeight="1" x14ac:dyDescent="0.35">
      <c r="B883" s="20"/>
    </row>
    <row r="884" spans="2:2" ht="15.75" customHeight="1" x14ac:dyDescent="0.35">
      <c r="B884" s="20"/>
    </row>
    <row r="885" spans="2:2" ht="15.75" customHeight="1" x14ac:dyDescent="0.35">
      <c r="B885" s="20"/>
    </row>
    <row r="886" spans="2:2" ht="15.75" customHeight="1" x14ac:dyDescent="0.35">
      <c r="B886" s="20"/>
    </row>
    <row r="887" spans="2:2" ht="15.75" customHeight="1" x14ac:dyDescent="0.35">
      <c r="B887" s="20"/>
    </row>
    <row r="888" spans="2:2" ht="15.75" customHeight="1" x14ac:dyDescent="0.35">
      <c r="B888" s="20"/>
    </row>
    <row r="889" spans="2:2" ht="15.75" customHeight="1" x14ac:dyDescent="0.35">
      <c r="B889" s="20"/>
    </row>
    <row r="890" spans="2:2" ht="15.75" customHeight="1" x14ac:dyDescent="0.35">
      <c r="B890" s="20"/>
    </row>
    <row r="891" spans="2:2" ht="15.75" customHeight="1" x14ac:dyDescent="0.35">
      <c r="B891" s="20"/>
    </row>
    <row r="892" spans="2:2" ht="15.75" customHeight="1" x14ac:dyDescent="0.35">
      <c r="B892" s="20"/>
    </row>
    <row r="893" spans="2:2" ht="15.75" customHeight="1" x14ac:dyDescent="0.35">
      <c r="B893" s="20"/>
    </row>
    <row r="894" spans="2:2" ht="15.75" customHeight="1" x14ac:dyDescent="0.35">
      <c r="B894" s="20"/>
    </row>
    <row r="895" spans="2:2" ht="15.75" customHeight="1" x14ac:dyDescent="0.35">
      <c r="B895" s="20"/>
    </row>
    <row r="896" spans="2:2" ht="15.75" customHeight="1" x14ac:dyDescent="0.35">
      <c r="B896" s="20"/>
    </row>
    <row r="897" spans="2:2" ht="15.75" customHeight="1" x14ac:dyDescent="0.35">
      <c r="B897" s="20"/>
    </row>
    <row r="898" spans="2:2" ht="15.75" customHeight="1" x14ac:dyDescent="0.35">
      <c r="B898" s="20"/>
    </row>
    <row r="899" spans="2:2" ht="15.75" customHeight="1" x14ac:dyDescent="0.35">
      <c r="B899" s="20"/>
    </row>
    <row r="900" spans="2:2" ht="15.75" customHeight="1" x14ac:dyDescent="0.35">
      <c r="B900" s="20"/>
    </row>
    <row r="901" spans="2:2" ht="15.75" customHeight="1" x14ac:dyDescent="0.35">
      <c r="B901" s="20"/>
    </row>
    <row r="902" spans="2:2" ht="15.75" customHeight="1" x14ac:dyDescent="0.35">
      <c r="B902" s="20"/>
    </row>
    <row r="903" spans="2:2" ht="15.75" customHeight="1" x14ac:dyDescent="0.35">
      <c r="B903" s="20"/>
    </row>
    <row r="904" spans="2:2" ht="15.75" customHeight="1" x14ac:dyDescent="0.35">
      <c r="B904" s="20"/>
    </row>
    <row r="905" spans="2:2" ht="15.75" customHeight="1" x14ac:dyDescent="0.35">
      <c r="B905" s="20"/>
    </row>
    <row r="906" spans="2:2" ht="15.75" customHeight="1" x14ac:dyDescent="0.35">
      <c r="B906" s="20"/>
    </row>
    <row r="907" spans="2:2" ht="15.75" customHeight="1" x14ac:dyDescent="0.35">
      <c r="B907" s="20"/>
    </row>
    <row r="908" spans="2:2" ht="15.75" customHeight="1" x14ac:dyDescent="0.35">
      <c r="B908" s="20"/>
    </row>
    <row r="909" spans="2:2" ht="15.75" customHeight="1" x14ac:dyDescent="0.35">
      <c r="B909" s="20"/>
    </row>
    <row r="910" spans="2:2" ht="15.75" customHeight="1" x14ac:dyDescent="0.35">
      <c r="B910" s="20"/>
    </row>
    <row r="911" spans="2:2" ht="15.75" customHeight="1" x14ac:dyDescent="0.35">
      <c r="B911" s="20"/>
    </row>
    <row r="912" spans="2:2" ht="15.75" customHeight="1" x14ac:dyDescent="0.35">
      <c r="B912" s="20"/>
    </row>
    <row r="913" spans="2:2" ht="15.75" customHeight="1" x14ac:dyDescent="0.35">
      <c r="B913" s="20"/>
    </row>
    <row r="914" spans="2:2" ht="15.75" customHeight="1" x14ac:dyDescent="0.35">
      <c r="B914" s="20"/>
    </row>
    <row r="915" spans="2:2" ht="15.75" customHeight="1" x14ac:dyDescent="0.35">
      <c r="B915" s="20"/>
    </row>
    <row r="916" spans="2:2" ht="15.75" customHeight="1" x14ac:dyDescent="0.35">
      <c r="B916" s="20"/>
    </row>
    <row r="917" spans="2:2" ht="15.75" customHeight="1" x14ac:dyDescent="0.35">
      <c r="B917" s="20"/>
    </row>
    <row r="918" spans="2:2" ht="15.75" customHeight="1" x14ac:dyDescent="0.35">
      <c r="B918" s="20"/>
    </row>
    <row r="919" spans="2:2" ht="15.75" customHeight="1" x14ac:dyDescent="0.35">
      <c r="B919" s="20"/>
    </row>
    <row r="920" spans="2:2" ht="15.75" customHeight="1" x14ac:dyDescent="0.35">
      <c r="B920" s="20"/>
    </row>
    <row r="921" spans="2:2" ht="15.75" customHeight="1" x14ac:dyDescent="0.35">
      <c r="B921" s="20"/>
    </row>
    <row r="922" spans="2:2" ht="15.75" customHeight="1" x14ac:dyDescent="0.35">
      <c r="B922" s="20"/>
    </row>
    <row r="923" spans="2:2" ht="15.75" customHeight="1" x14ac:dyDescent="0.35">
      <c r="B923" s="20"/>
    </row>
    <row r="924" spans="2:2" ht="15.75" customHeight="1" x14ac:dyDescent="0.35">
      <c r="B924" s="20"/>
    </row>
    <row r="925" spans="2:2" ht="15.75" customHeight="1" x14ac:dyDescent="0.35">
      <c r="B925" s="20"/>
    </row>
    <row r="926" spans="2:2" ht="15.75" customHeight="1" x14ac:dyDescent="0.35">
      <c r="B926" s="20"/>
    </row>
    <row r="927" spans="2:2" ht="15.75" customHeight="1" x14ac:dyDescent="0.35">
      <c r="B927" s="20"/>
    </row>
    <row r="928" spans="2:2" ht="15.75" customHeight="1" x14ac:dyDescent="0.35">
      <c r="B928" s="20"/>
    </row>
    <row r="929" spans="2:2" ht="15.75" customHeight="1" x14ac:dyDescent="0.35">
      <c r="B929" s="20"/>
    </row>
    <row r="930" spans="2:2" ht="15.75" customHeight="1" x14ac:dyDescent="0.35">
      <c r="B930" s="20"/>
    </row>
    <row r="931" spans="2:2" ht="15.75" customHeight="1" x14ac:dyDescent="0.35">
      <c r="B931" s="20"/>
    </row>
    <row r="932" spans="2:2" ht="15.75" customHeight="1" x14ac:dyDescent="0.35">
      <c r="B932" s="20"/>
    </row>
    <row r="933" spans="2:2" ht="15.75" customHeight="1" x14ac:dyDescent="0.35">
      <c r="B933" s="20"/>
    </row>
    <row r="934" spans="2:2" ht="15.75" customHeight="1" x14ac:dyDescent="0.35">
      <c r="B934" s="20"/>
    </row>
    <row r="935" spans="2:2" ht="15.75" customHeight="1" x14ac:dyDescent="0.35">
      <c r="B935" s="20"/>
    </row>
    <row r="936" spans="2:2" ht="15.75" customHeight="1" x14ac:dyDescent="0.35">
      <c r="B936" s="20"/>
    </row>
    <row r="937" spans="2:2" ht="15.75" customHeight="1" x14ac:dyDescent="0.35">
      <c r="B937" s="20"/>
    </row>
    <row r="938" spans="2:2" ht="15.75" customHeight="1" x14ac:dyDescent="0.35">
      <c r="B938" s="20"/>
    </row>
    <row r="939" spans="2:2" ht="15.75" customHeight="1" x14ac:dyDescent="0.35">
      <c r="B939" s="20"/>
    </row>
    <row r="940" spans="2:2" ht="15.75" customHeight="1" x14ac:dyDescent="0.35">
      <c r="B940" s="20"/>
    </row>
    <row r="941" spans="2:2" ht="15.75" customHeight="1" x14ac:dyDescent="0.35">
      <c r="B941" s="20"/>
    </row>
    <row r="942" spans="2:2" ht="15.75" customHeight="1" x14ac:dyDescent="0.35">
      <c r="B942" s="20"/>
    </row>
    <row r="943" spans="2:2" ht="15.75" customHeight="1" x14ac:dyDescent="0.35">
      <c r="B943" s="20"/>
    </row>
    <row r="944" spans="2:2" ht="15.75" customHeight="1" x14ac:dyDescent="0.35">
      <c r="B944" s="20"/>
    </row>
    <row r="945" spans="2:2" ht="15.75" customHeight="1" x14ac:dyDescent="0.35">
      <c r="B945" s="20"/>
    </row>
    <row r="946" spans="2:2" ht="15.75" customHeight="1" x14ac:dyDescent="0.35">
      <c r="B946" s="20"/>
    </row>
    <row r="947" spans="2:2" ht="15.75" customHeight="1" x14ac:dyDescent="0.35">
      <c r="B947" s="20"/>
    </row>
    <row r="948" spans="2:2" ht="15.75" customHeight="1" x14ac:dyDescent="0.35">
      <c r="B948" s="20"/>
    </row>
    <row r="949" spans="2:2" ht="15.75" customHeight="1" x14ac:dyDescent="0.35">
      <c r="B949" s="20"/>
    </row>
    <row r="950" spans="2:2" ht="15.75" customHeight="1" x14ac:dyDescent="0.35">
      <c r="B950" s="20"/>
    </row>
    <row r="951" spans="2:2" ht="15.75" customHeight="1" x14ac:dyDescent="0.35">
      <c r="B951" s="20"/>
    </row>
    <row r="952" spans="2:2" ht="15.75" customHeight="1" x14ac:dyDescent="0.35">
      <c r="B952" s="20"/>
    </row>
    <row r="953" spans="2:2" ht="15.75" customHeight="1" x14ac:dyDescent="0.35">
      <c r="B953" s="20"/>
    </row>
    <row r="954" spans="2:2" ht="15.75" customHeight="1" x14ac:dyDescent="0.35">
      <c r="B954" s="20"/>
    </row>
    <row r="955" spans="2:2" ht="15.75" customHeight="1" x14ac:dyDescent="0.35">
      <c r="B955" s="20"/>
    </row>
    <row r="956" spans="2:2" ht="15.75" customHeight="1" x14ac:dyDescent="0.35">
      <c r="B956" s="20"/>
    </row>
    <row r="957" spans="2:2" ht="15.75" customHeight="1" x14ac:dyDescent="0.35">
      <c r="B957" s="20"/>
    </row>
    <row r="958" spans="2:2" ht="15.75" customHeight="1" x14ac:dyDescent="0.35">
      <c r="B958" s="20"/>
    </row>
    <row r="959" spans="2:2" ht="15.75" customHeight="1" x14ac:dyDescent="0.35">
      <c r="B959" s="20"/>
    </row>
    <row r="960" spans="2:2" ht="15.75" customHeight="1" x14ac:dyDescent="0.35">
      <c r="B960" s="20"/>
    </row>
    <row r="961" spans="2:2" ht="15.75" customHeight="1" x14ac:dyDescent="0.35">
      <c r="B961" s="20"/>
    </row>
    <row r="962" spans="2:2" ht="15.75" customHeight="1" x14ac:dyDescent="0.35">
      <c r="B962" s="20"/>
    </row>
    <row r="963" spans="2:2" ht="15.75" customHeight="1" x14ac:dyDescent="0.35">
      <c r="B963" s="20"/>
    </row>
    <row r="964" spans="2:2" ht="15.75" customHeight="1" x14ac:dyDescent="0.35">
      <c r="B964" s="20"/>
    </row>
    <row r="965" spans="2:2" ht="15.75" customHeight="1" x14ac:dyDescent="0.35">
      <c r="B965" s="20"/>
    </row>
    <row r="966" spans="2:2" ht="15.75" customHeight="1" x14ac:dyDescent="0.35">
      <c r="B966" s="20"/>
    </row>
    <row r="967" spans="2:2" ht="15.75" customHeight="1" x14ac:dyDescent="0.35">
      <c r="B967" s="20"/>
    </row>
    <row r="968" spans="2:2" ht="15.75" customHeight="1" x14ac:dyDescent="0.35">
      <c r="B968" s="20"/>
    </row>
    <row r="969" spans="2:2" ht="15.75" customHeight="1" x14ac:dyDescent="0.35">
      <c r="B969" s="20"/>
    </row>
    <row r="970" spans="2:2" ht="15.75" customHeight="1" x14ac:dyDescent="0.35">
      <c r="B970" s="20"/>
    </row>
    <row r="971" spans="2:2" ht="15.75" customHeight="1" x14ac:dyDescent="0.35">
      <c r="B971" s="20"/>
    </row>
    <row r="972" spans="2:2" ht="15.75" customHeight="1" x14ac:dyDescent="0.35">
      <c r="B972" s="20"/>
    </row>
    <row r="973" spans="2:2" ht="15.75" customHeight="1" x14ac:dyDescent="0.35">
      <c r="B973" s="20"/>
    </row>
    <row r="974" spans="2:2" ht="15.75" customHeight="1" x14ac:dyDescent="0.35">
      <c r="B974" s="20"/>
    </row>
    <row r="975" spans="2:2" ht="15.75" customHeight="1" x14ac:dyDescent="0.35">
      <c r="B975" s="20"/>
    </row>
    <row r="976" spans="2:2" ht="15.75" customHeight="1" x14ac:dyDescent="0.35">
      <c r="B976" s="20"/>
    </row>
    <row r="977" spans="2:2" ht="15.75" customHeight="1" x14ac:dyDescent="0.35">
      <c r="B977" s="20"/>
    </row>
    <row r="978" spans="2:2" ht="15.75" customHeight="1" x14ac:dyDescent="0.35">
      <c r="B978" s="20"/>
    </row>
    <row r="979" spans="2:2" ht="15.75" customHeight="1" x14ac:dyDescent="0.35">
      <c r="B979" s="20"/>
    </row>
    <row r="980" spans="2:2" ht="15.75" customHeight="1" x14ac:dyDescent="0.35">
      <c r="B980" s="20"/>
    </row>
    <row r="981" spans="2:2" ht="15.75" customHeight="1" x14ac:dyDescent="0.35">
      <c r="B981" s="20"/>
    </row>
    <row r="982" spans="2:2" ht="15.75" customHeight="1" x14ac:dyDescent="0.35">
      <c r="B982" s="20"/>
    </row>
    <row r="983" spans="2:2" ht="15.75" customHeight="1" x14ac:dyDescent="0.35">
      <c r="B983" s="20"/>
    </row>
    <row r="984" spans="2:2" ht="15.75" customHeight="1" x14ac:dyDescent="0.35">
      <c r="B984" s="20"/>
    </row>
    <row r="985" spans="2:2" ht="15.75" customHeight="1" x14ac:dyDescent="0.35">
      <c r="B985" s="20"/>
    </row>
    <row r="986" spans="2:2" ht="15.75" customHeight="1" x14ac:dyDescent="0.35">
      <c r="B986" s="20"/>
    </row>
    <row r="987" spans="2:2" ht="15.75" customHeight="1" x14ac:dyDescent="0.35">
      <c r="B987" s="20"/>
    </row>
    <row r="988" spans="2:2" ht="15.75" customHeight="1" x14ac:dyDescent="0.35">
      <c r="B988" s="20"/>
    </row>
    <row r="989" spans="2:2" ht="15.75" customHeight="1" x14ac:dyDescent="0.35">
      <c r="B989" s="20"/>
    </row>
    <row r="990" spans="2:2" ht="15.75" customHeight="1" x14ac:dyDescent="0.35">
      <c r="B990" s="20"/>
    </row>
    <row r="991" spans="2:2" ht="15.75" customHeight="1" x14ac:dyDescent="0.35">
      <c r="B991" s="20"/>
    </row>
    <row r="992" spans="2:2" ht="15.75" customHeight="1" x14ac:dyDescent="0.35">
      <c r="B992" s="20"/>
    </row>
    <row r="993" spans="2:2" ht="15.75" customHeight="1" x14ac:dyDescent="0.35">
      <c r="B993" s="20"/>
    </row>
    <row r="994" spans="2:2" ht="15.75" customHeight="1" x14ac:dyDescent="0.35">
      <c r="B994" s="20"/>
    </row>
    <row r="995" spans="2:2" ht="15.75" customHeight="1" x14ac:dyDescent="0.35">
      <c r="B995" s="20"/>
    </row>
    <row r="996" spans="2:2" ht="15.75" customHeight="1" x14ac:dyDescent="0.35">
      <c r="B996" s="20"/>
    </row>
    <row r="997" spans="2:2" ht="15.75" customHeight="1" x14ac:dyDescent="0.35">
      <c r="B997" s="20"/>
    </row>
    <row r="998" spans="2:2" ht="15.75" customHeight="1" x14ac:dyDescent="0.35">
      <c r="B998" s="20"/>
    </row>
    <row r="999" spans="2:2" ht="15.75" customHeight="1" x14ac:dyDescent="0.35">
      <c r="B999" s="20"/>
    </row>
    <row r="1000" spans="2:2" ht="15.75" customHeight="1" x14ac:dyDescent="0.35">
      <c r="B1000" s="20"/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calcs!D30</f>
        <v>0</v>
      </c>
      <c r="C2" s="20">
        <f>calcs!E30</f>
        <v>0</v>
      </c>
      <c r="D2" s="20">
        <f>calcs!F30</f>
        <v>0</v>
      </c>
      <c r="E2" s="20">
        <f>calcs!G30</f>
        <v>0</v>
      </c>
      <c r="F2" s="20">
        <f>calcs!H30</f>
        <v>0</v>
      </c>
      <c r="G2" s="20">
        <f>calcs!I30</f>
        <v>0</v>
      </c>
      <c r="H2" s="20">
        <f>calcs!J30</f>
        <v>0</v>
      </c>
      <c r="I2" s="20">
        <f>calcs!K30</f>
        <v>0</v>
      </c>
      <c r="J2" s="20">
        <f>calcs!L30</f>
        <v>0</v>
      </c>
      <c r="K2" s="20">
        <f>calcs!M30</f>
        <v>0</v>
      </c>
      <c r="L2" s="20">
        <f>calcs!N30</f>
        <v>0</v>
      </c>
      <c r="M2" s="20">
        <f>calcs!O30</f>
        <v>0</v>
      </c>
      <c r="N2" s="20">
        <f>calcs!P30</f>
        <v>0</v>
      </c>
      <c r="O2" s="20">
        <f>calcs!Q30</f>
        <v>0</v>
      </c>
      <c r="P2" s="20">
        <f>calcs!R30</f>
        <v>0</v>
      </c>
      <c r="Q2" s="20">
        <f>calcs!S30</f>
        <v>0</v>
      </c>
      <c r="R2" s="20">
        <f>calcs!T30</f>
        <v>0</v>
      </c>
      <c r="S2" s="20">
        <f>calcs!U30</f>
        <v>0</v>
      </c>
      <c r="T2" s="20">
        <f>calcs!V30</f>
        <v>0</v>
      </c>
      <c r="U2" s="20">
        <f>calcs!W30</f>
        <v>0</v>
      </c>
      <c r="V2" s="20">
        <f>calcs!X30</f>
        <v>0</v>
      </c>
      <c r="W2" s="20">
        <f>calcs!Y30</f>
        <v>0</v>
      </c>
      <c r="X2" s="20">
        <f>calcs!Z30</f>
        <v>0</v>
      </c>
      <c r="Y2" s="20">
        <f>calcs!AA30</f>
        <v>0</v>
      </c>
      <c r="Z2" s="20">
        <f>calcs!AB30</f>
        <v>0</v>
      </c>
      <c r="AA2" s="20">
        <f>calcs!AC30</f>
        <v>0</v>
      </c>
      <c r="AB2" s="20">
        <f>calcs!AD30</f>
        <v>0</v>
      </c>
      <c r="AC2" s="20">
        <f>calcs!AE30</f>
        <v>0</v>
      </c>
      <c r="AD2" s="20">
        <f>calcs!AF30</f>
        <v>0</v>
      </c>
      <c r="AE2" s="20">
        <f>calcs!AG30</f>
        <v>0</v>
      </c>
      <c r="AF2" s="20">
        <f>calcs!AH30</f>
        <v>0</v>
      </c>
    </row>
    <row r="3" spans="1:35" ht="14.5" x14ac:dyDescent="0.35">
      <c r="A3" s="3" t="s">
        <v>79</v>
      </c>
      <c r="B3" s="20">
        <f>calcs!D31</f>
        <v>108574478895835.89</v>
      </c>
      <c r="C3" s="20">
        <f>calcs!E31</f>
        <v>113402701426349.2</v>
      </c>
      <c r="D3" s="20">
        <f>calcs!F31</f>
        <v>118230923956864.22</v>
      </c>
      <c r="E3" s="20">
        <f>calcs!G31</f>
        <v>123059146487377.55</v>
      </c>
      <c r="F3" s="20">
        <f>calcs!H31</f>
        <v>127887369017892.55</v>
      </c>
      <c r="G3" s="20">
        <f>calcs!I31</f>
        <v>132715591548405.86</v>
      </c>
      <c r="H3" s="20">
        <f>calcs!J31</f>
        <v>137543814078920.88</v>
      </c>
      <c r="I3" s="20">
        <f>calcs!K31</f>
        <v>142372036609434.22</v>
      </c>
      <c r="J3" s="20">
        <f>calcs!L31</f>
        <v>147200259139949.22</v>
      </c>
      <c r="K3" s="20">
        <f>calcs!M31</f>
        <v>152028481670462.53</v>
      </c>
      <c r="L3" s="20">
        <f>calcs!N31</f>
        <v>156856704200975.84</v>
      </c>
      <c r="M3" s="20">
        <f>calcs!O31</f>
        <v>161684926731490.84</v>
      </c>
      <c r="N3" s="20">
        <f>calcs!P31</f>
        <v>166513149262004.16</v>
      </c>
      <c r="O3" s="20">
        <f>calcs!Q31</f>
        <v>171341371792519.19</v>
      </c>
      <c r="P3" s="20">
        <f>calcs!R31</f>
        <v>176169594323032.5</v>
      </c>
      <c r="Q3" s="20">
        <f>calcs!S31</f>
        <v>180997816853547.53</v>
      </c>
      <c r="R3" s="20">
        <f>calcs!T31</f>
        <v>185826039384060.84</v>
      </c>
      <c r="S3" s="20">
        <f>calcs!U31</f>
        <v>190654261914575.84</v>
      </c>
      <c r="T3" s="20">
        <f>calcs!V31</f>
        <v>195482484445089.19</v>
      </c>
      <c r="U3" s="20">
        <f>calcs!W31</f>
        <v>200310706975604.19</v>
      </c>
      <c r="V3" s="20">
        <f>calcs!X31</f>
        <v>205138929506117.5</v>
      </c>
      <c r="W3" s="20">
        <f>calcs!Y31</f>
        <v>209967152036632.5</v>
      </c>
      <c r="X3" s="20">
        <f>calcs!Z31</f>
        <v>214795374567145.84</v>
      </c>
      <c r="Y3" s="20">
        <f>calcs!AA31</f>
        <v>219623597097660.88</v>
      </c>
      <c r="Z3" s="20">
        <f>calcs!AB31</f>
        <v>224451819628174.22</v>
      </c>
      <c r="AA3" s="20">
        <f>calcs!AC31</f>
        <v>229280042158689.22</v>
      </c>
      <c r="AB3" s="20">
        <f>calcs!AD31</f>
        <v>234108264689202.53</v>
      </c>
      <c r="AC3" s="20">
        <f>calcs!AE31</f>
        <v>238936487219717.5</v>
      </c>
      <c r="AD3" s="20">
        <f>calcs!AF31</f>
        <v>243764709750230.84</v>
      </c>
      <c r="AE3" s="20">
        <f>calcs!AG31</f>
        <v>248592932280744.16</v>
      </c>
      <c r="AF3" s="20">
        <f>calcs!AH31</f>
        <v>253421154811259.16</v>
      </c>
    </row>
    <row r="4" spans="1:35" ht="14.5" x14ac:dyDescent="0.35">
      <c r="A4" s="3" t="s">
        <v>83</v>
      </c>
      <c r="B4" s="20">
        <f>calcs!D32</f>
        <v>134490054220366.23</v>
      </c>
      <c r="C4" s="20">
        <f>calcs!E32</f>
        <v>140470722205332.58</v>
      </c>
      <c r="D4" s="20">
        <f>calcs!F32</f>
        <v>146451390190301.03</v>
      </c>
      <c r="E4" s="20">
        <f>calcs!G32</f>
        <v>152432058175267.38</v>
      </c>
      <c r="F4" s="20">
        <f>calcs!H32</f>
        <v>158412726160235.78</v>
      </c>
      <c r="G4" s="20">
        <f>calcs!I32</f>
        <v>164393394145202.13</v>
      </c>
      <c r="H4" s="20">
        <f>calcs!J32</f>
        <v>170374062130170.56</v>
      </c>
      <c r="I4" s="20">
        <f>calcs!K32</f>
        <v>176354730115136.94</v>
      </c>
      <c r="J4" s="20">
        <f>calcs!L32</f>
        <v>182335398100105.38</v>
      </c>
      <c r="K4" s="20">
        <f>calcs!M32</f>
        <v>188316066085071.72</v>
      </c>
      <c r="L4" s="20">
        <f>calcs!N32</f>
        <v>194296734070038.06</v>
      </c>
      <c r="M4" s="20">
        <f>calcs!O32</f>
        <v>200277402055006.5</v>
      </c>
      <c r="N4" s="20">
        <f>calcs!P32</f>
        <v>206258070039972.84</v>
      </c>
      <c r="O4" s="20">
        <f>calcs!Q32</f>
        <v>212238738024941.31</v>
      </c>
      <c r="P4" s="20">
        <f>calcs!R32</f>
        <v>218219406009907.66</v>
      </c>
      <c r="Q4" s="20">
        <f>calcs!S32</f>
        <v>224200073994876.13</v>
      </c>
      <c r="R4" s="20">
        <f>calcs!T32</f>
        <v>230180741979842.47</v>
      </c>
      <c r="S4" s="20">
        <f>calcs!U32</f>
        <v>236161409964810.91</v>
      </c>
      <c r="T4" s="20">
        <f>calcs!V32</f>
        <v>242142077949777.28</v>
      </c>
      <c r="U4" s="20">
        <f>calcs!W32</f>
        <v>248122745934745.69</v>
      </c>
      <c r="V4" s="20">
        <f>calcs!X32</f>
        <v>254103413919712.03</v>
      </c>
      <c r="W4" s="20">
        <f>calcs!Y32</f>
        <v>260084081904680.47</v>
      </c>
      <c r="X4" s="20">
        <f>calcs!Z32</f>
        <v>266064749889646.84</v>
      </c>
      <c r="Y4" s="20">
        <f>calcs!AA32</f>
        <v>272045417874615.31</v>
      </c>
      <c r="Z4" s="20">
        <f>calcs!AB32</f>
        <v>278026085859581.66</v>
      </c>
      <c r="AA4" s="20">
        <f>calcs!AC32</f>
        <v>284006753844550.13</v>
      </c>
      <c r="AB4" s="20">
        <f>calcs!AD32</f>
        <v>289987421829516.44</v>
      </c>
      <c r="AC4" s="20">
        <f>calcs!AE32</f>
        <v>295968089814484.88</v>
      </c>
      <c r="AD4" s="20">
        <f>calcs!AF32</f>
        <v>301948757799451.25</v>
      </c>
      <c r="AE4" s="20">
        <f>calcs!AG32</f>
        <v>307929425784417.56</v>
      </c>
      <c r="AF4" s="20">
        <f>calcs!AH32</f>
        <v>313910093769386</v>
      </c>
    </row>
    <row r="5" spans="1:35" ht="14.5" x14ac:dyDescent="0.35">
      <c r="A5" s="3" t="s">
        <v>98</v>
      </c>
      <c r="B5" s="20">
        <f>calcs!D33</f>
        <v>0</v>
      </c>
      <c r="C5" s="20">
        <f>calcs!E33</f>
        <v>0</v>
      </c>
      <c r="D5" s="20">
        <f>calcs!F33</f>
        <v>0</v>
      </c>
      <c r="E5" s="20">
        <f>calcs!G33</f>
        <v>0</v>
      </c>
      <c r="F5" s="20">
        <f>calcs!H33</f>
        <v>0</v>
      </c>
      <c r="G5" s="20">
        <f>calcs!I33</f>
        <v>0</v>
      </c>
      <c r="H5" s="20">
        <f>calcs!J33</f>
        <v>0</v>
      </c>
      <c r="I5" s="20">
        <f>calcs!K33</f>
        <v>0</v>
      </c>
      <c r="J5" s="20">
        <f>calcs!L33</f>
        <v>0</v>
      </c>
      <c r="K5" s="20">
        <f>calcs!M33</f>
        <v>0</v>
      </c>
      <c r="L5" s="20">
        <f>calcs!N33</f>
        <v>0</v>
      </c>
      <c r="M5" s="20">
        <f>calcs!O33</f>
        <v>0</v>
      </c>
      <c r="N5" s="20">
        <f>calcs!P33</f>
        <v>0</v>
      </c>
      <c r="O5" s="20">
        <f>calcs!Q33</f>
        <v>0</v>
      </c>
      <c r="P5" s="20">
        <f>calcs!R33</f>
        <v>0</v>
      </c>
      <c r="Q5" s="20">
        <f>calcs!S33</f>
        <v>0</v>
      </c>
      <c r="R5" s="20">
        <f>calcs!T33</f>
        <v>0</v>
      </c>
      <c r="S5" s="20">
        <f>calcs!U33</f>
        <v>0</v>
      </c>
      <c r="T5" s="20">
        <f>calcs!V33</f>
        <v>0</v>
      </c>
      <c r="U5" s="20">
        <f>calcs!W33</f>
        <v>0</v>
      </c>
      <c r="V5" s="20">
        <f>calcs!X33</f>
        <v>0</v>
      </c>
      <c r="W5" s="20">
        <f>calcs!Y33</f>
        <v>0</v>
      </c>
      <c r="X5" s="20">
        <f>calcs!Z33</f>
        <v>0</v>
      </c>
      <c r="Y5" s="20">
        <f>calcs!AA33</f>
        <v>0</v>
      </c>
      <c r="Z5" s="20">
        <f>calcs!AB33</f>
        <v>0</v>
      </c>
      <c r="AA5" s="20">
        <f>calcs!AC33</f>
        <v>0</v>
      </c>
      <c r="AB5" s="20">
        <f>calcs!AD33</f>
        <v>0</v>
      </c>
      <c r="AC5" s="20">
        <f>calcs!AE33</f>
        <v>0</v>
      </c>
      <c r="AD5" s="20">
        <f>calcs!AF33</f>
        <v>0</v>
      </c>
      <c r="AE5" s="20">
        <f>calcs!AG33</f>
        <v>0</v>
      </c>
      <c r="AF5" s="20">
        <f>calcs!AH33</f>
        <v>0</v>
      </c>
    </row>
    <row r="6" spans="1:35" ht="14.5" x14ac:dyDescent="0.35">
      <c r="A6" s="3" t="s">
        <v>100</v>
      </c>
      <c r="B6" s="20">
        <f>calcs!D34</f>
        <v>1387661291882.9946</v>
      </c>
      <c r="C6" s="20">
        <f>calcs!E34</f>
        <v>1449927872289.7825</v>
      </c>
      <c r="D6" s="20">
        <f>calcs!F34</f>
        <v>1512194452696.5437</v>
      </c>
      <c r="E6" s="20">
        <f>calcs!G34</f>
        <v>1574461033103.3315</v>
      </c>
      <c r="F6" s="20">
        <f>calcs!H34</f>
        <v>1636727613510.1196</v>
      </c>
      <c r="G6" s="20">
        <f>calcs!I34</f>
        <v>1698994193916.9077</v>
      </c>
      <c r="H6" s="20">
        <f>calcs!J34</f>
        <v>1761260774323.6956</v>
      </c>
      <c r="I6" s="20">
        <f>calcs!K34</f>
        <v>1823527354730.4836</v>
      </c>
      <c r="J6" s="20">
        <f>calcs!L34</f>
        <v>1885793935137.2449</v>
      </c>
      <c r="K6" s="20">
        <f>calcs!M34</f>
        <v>1948060515544.0327</v>
      </c>
      <c r="L6" s="20">
        <f>calcs!N34</f>
        <v>2010327095950.8208</v>
      </c>
      <c r="M6" s="20">
        <f>calcs!O34</f>
        <v>2072593676357.6089</v>
      </c>
      <c r="N6" s="20">
        <f>calcs!P34</f>
        <v>2134860256764.3967</v>
      </c>
      <c r="O6" s="20">
        <f>calcs!Q34</f>
        <v>2197126837171.1846</v>
      </c>
      <c r="P6" s="20">
        <f>calcs!R34</f>
        <v>2259393417577.9458</v>
      </c>
      <c r="Q6" s="20">
        <f>calcs!S34</f>
        <v>2321659997984.7339</v>
      </c>
      <c r="R6" s="20">
        <f>calcs!T34</f>
        <v>2383926578391.522</v>
      </c>
      <c r="S6" s="20">
        <f>calcs!U34</f>
        <v>2446193158798.3101</v>
      </c>
      <c r="T6" s="20">
        <f>calcs!V34</f>
        <v>2508459739205.0981</v>
      </c>
      <c r="U6" s="20">
        <f>calcs!W34</f>
        <v>2570726319611.8862</v>
      </c>
      <c r="V6" s="20">
        <f>calcs!X34</f>
        <v>2632992900018.647</v>
      </c>
      <c r="W6" s="20">
        <f>calcs!Y34</f>
        <v>2695259480425.4351</v>
      </c>
      <c r="X6" s="20">
        <f>calcs!Z34</f>
        <v>2757526060832.2231</v>
      </c>
      <c r="Y6" s="20">
        <f>calcs!AA34</f>
        <v>2819792641239.0107</v>
      </c>
      <c r="Z6" s="20">
        <f>calcs!AB34</f>
        <v>2882059221645.7988</v>
      </c>
      <c r="AA6" s="20">
        <f>calcs!AC34</f>
        <v>2944325802052.5869</v>
      </c>
      <c r="AB6" s="20">
        <f>calcs!AD34</f>
        <v>3006592382459.3481</v>
      </c>
      <c r="AC6" s="20">
        <f>calcs!AE34</f>
        <v>3068858962866.1362</v>
      </c>
      <c r="AD6" s="20">
        <f>calcs!AF34</f>
        <v>3131125543272.9243</v>
      </c>
      <c r="AE6" s="20">
        <f>calcs!AG34</f>
        <v>3193392123679.7124</v>
      </c>
      <c r="AF6" s="20">
        <f>calcs!AH34</f>
        <v>3255658704086.5005</v>
      </c>
    </row>
    <row r="7" spans="1:35" ht="14.5" x14ac:dyDescent="0.35">
      <c r="A7" s="3" t="s">
        <v>41</v>
      </c>
      <c r="B7" s="20">
        <f>calcs!D35</f>
        <v>6976699269809.9424</v>
      </c>
      <c r="C7" s="20">
        <f>calcs!E35</f>
        <v>7282433960648.9033</v>
      </c>
      <c r="D7" s="20">
        <f>calcs!F35</f>
        <v>7588168651487.9707</v>
      </c>
      <c r="E7" s="20">
        <f>calcs!G35</f>
        <v>7893903342327.0381</v>
      </c>
      <c r="F7" s="20">
        <f>calcs!H35</f>
        <v>8199638033165.999</v>
      </c>
      <c r="G7" s="20">
        <f>calcs!I35</f>
        <v>8505372724005.0664</v>
      </c>
      <c r="H7" s="20">
        <f>calcs!J35</f>
        <v>8811107414844.1348</v>
      </c>
      <c r="I7" s="20">
        <f>calcs!K35</f>
        <v>9116842105683.2012</v>
      </c>
      <c r="J7" s="20">
        <f>calcs!L35</f>
        <v>9422576796522.1621</v>
      </c>
      <c r="K7" s="20">
        <f>calcs!M35</f>
        <v>9728311487361.2305</v>
      </c>
      <c r="L7" s="20">
        <f>calcs!N35</f>
        <v>10034046178200.297</v>
      </c>
      <c r="M7" s="20">
        <f>calcs!O35</f>
        <v>10339780869039.365</v>
      </c>
      <c r="N7" s="20">
        <f>calcs!P35</f>
        <v>10645515559878.326</v>
      </c>
      <c r="O7" s="20">
        <f>calcs!Q35</f>
        <v>10951250250717.393</v>
      </c>
      <c r="P7" s="20">
        <f>calcs!R35</f>
        <v>11256984941556.459</v>
      </c>
      <c r="Q7" s="20">
        <f>calcs!S35</f>
        <v>11562719632395.42</v>
      </c>
      <c r="R7" s="20">
        <f>calcs!T35</f>
        <v>11868454323234.488</v>
      </c>
      <c r="S7" s="20">
        <f>calcs!U35</f>
        <v>12174189014073.557</v>
      </c>
      <c r="T7" s="20">
        <f>calcs!V35</f>
        <v>12479923704912.625</v>
      </c>
      <c r="U7" s="20">
        <f>calcs!W35</f>
        <v>12785658395751.586</v>
      </c>
      <c r="V7" s="20">
        <f>calcs!X35</f>
        <v>13091393086590.654</v>
      </c>
      <c r="W7" s="20">
        <f>calcs!Y35</f>
        <v>13397127777429.723</v>
      </c>
      <c r="X7" s="20">
        <f>calcs!Z35</f>
        <v>13702862468268.789</v>
      </c>
      <c r="Y7" s="20">
        <f>calcs!AA35</f>
        <v>14008597159107.75</v>
      </c>
      <c r="Z7" s="20">
        <f>calcs!AB35</f>
        <v>14314331849946.816</v>
      </c>
      <c r="AA7" s="20">
        <f>calcs!AC35</f>
        <v>14620066540785.885</v>
      </c>
      <c r="AB7" s="20">
        <f>calcs!AD35</f>
        <v>14925801231624.951</v>
      </c>
      <c r="AC7" s="20">
        <f>calcs!AE35</f>
        <v>15231535922463.912</v>
      </c>
      <c r="AD7" s="20">
        <f>calcs!AF35</f>
        <v>15537270613302.979</v>
      </c>
      <c r="AE7" s="20">
        <f>calcs!AG35</f>
        <v>15843005304142.045</v>
      </c>
      <c r="AF7" s="20">
        <f>calcs!AH35</f>
        <v>16148739994981.004</v>
      </c>
    </row>
    <row r="8" spans="1:35" ht="14.5" x14ac:dyDescent="0.35">
      <c r="A8" s="3" t="s">
        <v>45</v>
      </c>
      <c r="B8" s="20">
        <f>calcs!D36</f>
        <v>107217703397.511</v>
      </c>
      <c r="C8" s="20">
        <f>calcs!E36</f>
        <v>112033094603.5143</v>
      </c>
      <c r="D8" s="20">
        <f>calcs!F36</f>
        <v>116848485809.51628</v>
      </c>
      <c r="E8" s="20">
        <f>calcs!G36</f>
        <v>121663877015.51956</v>
      </c>
      <c r="F8" s="20">
        <f>calcs!H36</f>
        <v>126479268221.52153</v>
      </c>
      <c r="G8" s="20">
        <f>calcs!I36</f>
        <v>131294659427.52481</v>
      </c>
      <c r="H8" s="20">
        <f>calcs!J36</f>
        <v>136110050633.52681</v>
      </c>
      <c r="I8" s="20">
        <f>calcs!K36</f>
        <v>140925441839.53009</v>
      </c>
      <c r="J8" s="20">
        <f>calcs!L36</f>
        <v>145740833045.53207</v>
      </c>
      <c r="K8" s="20">
        <f>calcs!M36</f>
        <v>150556224251.53537</v>
      </c>
      <c r="L8" s="20">
        <f>calcs!N36</f>
        <v>155371615457.53735</v>
      </c>
      <c r="M8" s="20">
        <f>calcs!O36</f>
        <v>160187006663.54062</v>
      </c>
      <c r="N8" s="20">
        <f>calcs!P36</f>
        <v>165002397869.54257</v>
      </c>
      <c r="O8" s="20">
        <f>calcs!Q36</f>
        <v>169817789075.54587</v>
      </c>
      <c r="P8" s="20">
        <f>calcs!R36</f>
        <v>174633180281.54785</v>
      </c>
      <c r="Q8" s="20">
        <f>calcs!S36</f>
        <v>179448571487.55112</v>
      </c>
      <c r="R8" s="20">
        <f>calcs!T36</f>
        <v>184263962693.55307</v>
      </c>
      <c r="S8" s="20">
        <f>calcs!U36</f>
        <v>189079353899.55637</v>
      </c>
      <c r="T8" s="20">
        <f>calcs!V36</f>
        <v>193894745105.55835</v>
      </c>
      <c r="U8" s="20">
        <f>calcs!W36</f>
        <v>198710136311.56165</v>
      </c>
      <c r="V8" s="20">
        <f>calcs!X36</f>
        <v>203525527517.56363</v>
      </c>
      <c r="W8" s="20">
        <f>calcs!Y36</f>
        <v>208340918723.56689</v>
      </c>
      <c r="X8" s="20">
        <f>calcs!Z36</f>
        <v>213156309929.56888</v>
      </c>
      <c r="Y8" s="20">
        <f>calcs!AA36</f>
        <v>217971701135.57217</v>
      </c>
      <c r="Z8" s="20">
        <f>calcs!AB36</f>
        <v>222787092341.57416</v>
      </c>
      <c r="AA8" s="20">
        <f>calcs!AC36</f>
        <v>227602483547.57745</v>
      </c>
      <c r="AB8" s="20">
        <f>calcs!AD36</f>
        <v>232417874753.57944</v>
      </c>
      <c r="AC8" s="20">
        <f>calcs!AE36</f>
        <v>237233265959.5827</v>
      </c>
      <c r="AD8" s="20">
        <f>calcs!AF36</f>
        <v>242048657165.58466</v>
      </c>
      <c r="AE8" s="20">
        <f>calcs!AG36</f>
        <v>246864048371.58664</v>
      </c>
      <c r="AF8" s="20">
        <f>calcs!AH36</f>
        <v>251679439577.58994</v>
      </c>
    </row>
    <row r="9" spans="1:35" ht="14.5" x14ac:dyDescent="0.35">
      <c r="A9" s="3" t="s">
        <v>47</v>
      </c>
      <c r="B9" s="20">
        <f>calcs!D37</f>
        <v>1946192838331.9832</v>
      </c>
      <c r="C9" s="20">
        <f>calcs!E37</f>
        <v>2034575191102.0325</v>
      </c>
      <c r="D9" s="20">
        <f>calcs!F37</f>
        <v>2122957543872.1111</v>
      </c>
      <c r="E9" s="20">
        <f>calcs!G37</f>
        <v>2211339896642.1602</v>
      </c>
      <c r="F9" s="20">
        <f>calcs!H37</f>
        <v>2299722249412.2095</v>
      </c>
      <c r="G9" s="20">
        <f>calcs!I37</f>
        <v>2388104602182.2881</v>
      </c>
      <c r="H9" s="20">
        <f>calcs!J37</f>
        <v>2476486954952.3374</v>
      </c>
      <c r="I9" s="20">
        <f>calcs!K37</f>
        <v>2564869307722.3867</v>
      </c>
      <c r="J9" s="20">
        <f>calcs!L37</f>
        <v>2653251660492.4355</v>
      </c>
      <c r="K9" s="20">
        <f>calcs!M37</f>
        <v>2741634013262.5142</v>
      </c>
      <c r="L9" s="20">
        <f>calcs!N37</f>
        <v>2830016366032.5635</v>
      </c>
      <c r="M9" s="20">
        <f>calcs!O37</f>
        <v>2918398718802.6128</v>
      </c>
      <c r="N9" s="20">
        <f>calcs!P37</f>
        <v>3006781071572.6914</v>
      </c>
      <c r="O9" s="20">
        <f>calcs!Q37</f>
        <v>3095163424342.7407</v>
      </c>
      <c r="P9" s="20">
        <f>calcs!R37</f>
        <v>3183545777112.79</v>
      </c>
      <c r="Q9" s="20">
        <f>calcs!S37</f>
        <v>3271928129882.8687</v>
      </c>
      <c r="R9" s="20">
        <f>calcs!T37</f>
        <v>3360310482652.918</v>
      </c>
      <c r="S9" s="20">
        <f>calcs!U37</f>
        <v>3448692835422.9668</v>
      </c>
      <c r="T9" s="20">
        <f>calcs!V37</f>
        <v>3537075188193.0449</v>
      </c>
      <c r="U9" s="20">
        <f>calcs!W37</f>
        <v>3625457540963.0938</v>
      </c>
      <c r="V9" s="20">
        <f>calcs!X37</f>
        <v>3713839893733.1431</v>
      </c>
      <c r="W9" s="20">
        <f>calcs!Y37</f>
        <v>3802222246503.2217</v>
      </c>
      <c r="X9" s="20">
        <f>calcs!Z37</f>
        <v>3890604599273.271</v>
      </c>
      <c r="Y9" s="20">
        <f>calcs!AA37</f>
        <v>3978986952043.3198</v>
      </c>
      <c r="Z9" s="20">
        <f>calcs!AB37</f>
        <v>4067369304813.3984</v>
      </c>
      <c r="AA9" s="20">
        <f>calcs!AC37</f>
        <v>4155751657583.4473</v>
      </c>
      <c r="AB9" s="20">
        <f>calcs!AD37</f>
        <v>4244134010353.4966</v>
      </c>
      <c r="AC9" s="20">
        <f>calcs!AE37</f>
        <v>4332516363123.5747</v>
      </c>
      <c r="AD9" s="20">
        <f>calcs!AF37</f>
        <v>4420898715893.624</v>
      </c>
      <c r="AE9" s="20">
        <f>calcs!AG37</f>
        <v>4509281068663.6729</v>
      </c>
      <c r="AF9" s="20">
        <f>calcs!AH37</f>
        <v>4597663421433.752</v>
      </c>
    </row>
    <row r="10" spans="1:35" ht="14.5" x14ac:dyDescent="0.35">
      <c r="A10" s="3" t="s">
        <v>50</v>
      </c>
      <c r="B10" s="20">
        <f>calcs!D38</f>
        <v>22580084848.899601</v>
      </c>
      <c r="C10" s="20">
        <f>calcs!E38</f>
        <v>23597289577.837387</v>
      </c>
      <c r="D10" s="20">
        <f>calcs!F38</f>
        <v>24614494306.775566</v>
      </c>
      <c r="E10" s="20">
        <f>calcs!G38</f>
        <v>25631699035.713352</v>
      </c>
      <c r="F10" s="20">
        <f>calcs!H38</f>
        <v>26648903764.651535</v>
      </c>
      <c r="G10" s="20">
        <f>calcs!I38</f>
        <v>27666108493.589718</v>
      </c>
      <c r="H10" s="20">
        <f>calcs!J38</f>
        <v>28683313222.527504</v>
      </c>
      <c r="I10" s="20">
        <f>calcs!K38</f>
        <v>29700517951.465687</v>
      </c>
      <c r="J10" s="20">
        <f>calcs!L38</f>
        <v>30717722680.403473</v>
      </c>
      <c r="K10" s="20">
        <f>calcs!M38</f>
        <v>31734927409.341656</v>
      </c>
      <c r="L10" s="20">
        <f>calcs!N38</f>
        <v>32752132138.279446</v>
      </c>
      <c r="M10" s="20">
        <f>calcs!O38</f>
        <v>33769336867.217628</v>
      </c>
      <c r="N10" s="20">
        <f>calcs!P38</f>
        <v>34786541596.155411</v>
      </c>
      <c r="O10" s="20">
        <f>calcs!Q38</f>
        <v>35803746325.09359</v>
      </c>
      <c r="P10" s="20">
        <f>calcs!R38</f>
        <v>36820951054.031372</v>
      </c>
      <c r="Q10" s="20">
        <f>calcs!S38</f>
        <v>37838155782.969551</v>
      </c>
      <c r="R10" s="20">
        <f>calcs!T38</f>
        <v>38855360511.907341</v>
      </c>
      <c r="S10" s="20">
        <f>calcs!U38</f>
        <v>39872565240.84552</v>
      </c>
      <c r="T10" s="20">
        <f>calcs!V38</f>
        <v>40889769969.783699</v>
      </c>
      <c r="U10" s="20">
        <f>calcs!W38</f>
        <v>41906974698.721489</v>
      </c>
      <c r="V10" s="20">
        <f>calcs!X38</f>
        <v>42924179427.659668</v>
      </c>
      <c r="W10" s="20">
        <f>calcs!Y38</f>
        <v>43941384156.597458</v>
      </c>
      <c r="X10" s="20">
        <f>calcs!Z38</f>
        <v>44958588885.535637</v>
      </c>
      <c r="Y10" s="20">
        <f>calcs!AA38</f>
        <v>45975793614.473419</v>
      </c>
      <c r="Z10" s="20">
        <f>calcs!AB38</f>
        <v>46992998343.411598</v>
      </c>
      <c r="AA10" s="20">
        <f>calcs!AC38</f>
        <v>48010203072.349388</v>
      </c>
      <c r="AB10" s="20">
        <f>calcs!AD38</f>
        <v>49027407801.287567</v>
      </c>
      <c r="AC10" s="20">
        <f>calcs!AE38</f>
        <v>50044612530.225357</v>
      </c>
      <c r="AD10" s="20">
        <f>calcs!AF38</f>
        <v>51061817259.163536</v>
      </c>
      <c r="AE10" s="20">
        <f>calcs!AG38</f>
        <v>52079021988.101715</v>
      </c>
      <c r="AF10" s="20">
        <f>calcs!AH38</f>
        <v>53096226717.039497</v>
      </c>
    </row>
    <row r="11" spans="1:35" ht="14.5" x14ac:dyDescent="0.35">
      <c r="A11" s="3" t="s">
        <v>106</v>
      </c>
      <c r="B11" s="20">
        <f>calcs!D39</f>
        <v>5560228397328.7334</v>
      </c>
      <c r="C11" s="20">
        <f>calcs!E39</f>
        <v>5809950907426.6045</v>
      </c>
      <c r="D11" s="20">
        <f>calcs!F39</f>
        <v>6059673417524.583</v>
      </c>
      <c r="E11" s="20">
        <f>calcs!G39</f>
        <v>6309395927622.5615</v>
      </c>
      <c r="F11" s="20">
        <f>calcs!H39</f>
        <v>6559118437720.4326</v>
      </c>
      <c r="G11" s="20">
        <f>calcs!I39</f>
        <v>6808840947818.4111</v>
      </c>
      <c r="H11" s="20">
        <f>calcs!J39</f>
        <v>7058563457916.3896</v>
      </c>
      <c r="I11" s="20">
        <f>calcs!K39</f>
        <v>7308285968014.2598</v>
      </c>
      <c r="J11" s="20">
        <f>calcs!L39</f>
        <v>7558008478112.2393</v>
      </c>
      <c r="K11" s="20">
        <f>calcs!M39</f>
        <v>7807730988210.2178</v>
      </c>
      <c r="L11" s="20">
        <f>calcs!N39</f>
        <v>8057453498308.0879</v>
      </c>
      <c r="M11" s="20">
        <f>calcs!O39</f>
        <v>8307176008406.0664</v>
      </c>
      <c r="N11" s="20">
        <f>calcs!P39</f>
        <v>8556898518503.9375</v>
      </c>
      <c r="O11" s="20">
        <f>calcs!Q39</f>
        <v>8806621028601.916</v>
      </c>
      <c r="P11" s="20">
        <f>calcs!R39</f>
        <v>9056343538699.8945</v>
      </c>
      <c r="Q11" s="20">
        <f>calcs!S39</f>
        <v>9306066048797.7637</v>
      </c>
      <c r="R11" s="20">
        <f>calcs!T39</f>
        <v>9555788558895.7422</v>
      </c>
      <c r="S11" s="20">
        <f>calcs!U39</f>
        <v>9805511068993.7207</v>
      </c>
      <c r="T11" s="20">
        <f>calcs!V39</f>
        <v>10055233579091.59</v>
      </c>
      <c r="U11" s="20">
        <f>calcs!W39</f>
        <v>10304956089189.568</v>
      </c>
      <c r="V11" s="20">
        <f>calcs!X39</f>
        <v>10554678599287.549</v>
      </c>
      <c r="W11" s="20">
        <f>calcs!Y39</f>
        <v>10804401109385.418</v>
      </c>
      <c r="X11" s="20">
        <f>calcs!Z39</f>
        <v>11054123619483.396</v>
      </c>
      <c r="Y11" s="20">
        <f>calcs!AA39</f>
        <v>11303846129581.375</v>
      </c>
      <c r="Z11" s="20">
        <f>calcs!AB39</f>
        <v>11553568639679.246</v>
      </c>
      <c r="AA11" s="20">
        <f>calcs!AC39</f>
        <v>11803291149777.225</v>
      </c>
      <c r="AB11" s="20">
        <f>calcs!AD39</f>
        <v>12053013659875.203</v>
      </c>
      <c r="AC11" s="20">
        <f>calcs!AE39</f>
        <v>12302736169973.074</v>
      </c>
      <c r="AD11" s="20">
        <f>calcs!AF39</f>
        <v>12552458680071.055</v>
      </c>
      <c r="AE11" s="20">
        <f>calcs!AG39</f>
        <v>12802181190169.035</v>
      </c>
      <c r="AF11" s="20">
        <f>calcs!AH39</f>
        <v>13051903700266.904</v>
      </c>
    </row>
    <row r="12" spans="1:35" ht="14.5" x14ac:dyDescent="0.35">
      <c r="A12" s="3" t="s">
        <v>108</v>
      </c>
      <c r="B12" s="20">
        <f>calcs!D40</f>
        <v>218544724849.99231</v>
      </c>
      <c r="C12" s="20">
        <f>calcs!E40</f>
        <v>228360080960.2861</v>
      </c>
      <c r="D12" s="20">
        <f>calcs!F40</f>
        <v>238175437070.58279</v>
      </c>
      <c r="E12" s="20">
        <f>calcs!G40</f>
        <v>247990793180.87659</v>
      </c>
      <c r="F12" s="20">
        <f>calcs!H40</f>
        <v>257806149291.17038</v>
      </c>
      <c r="G12" s="20">
        <f>calcs!I40</f>
        <v>267621505401.46417</v>
      </c>
      <c r="H12" s="20">
        <f>calcs!J40</f>
        <v>277436861511.75793</v>
      </c>
      <c r="I12" s="20">
        <f>calcs!K40</f>
        <v>287252217622.05463</v>
      </c>
      <c r="J12" s="20">
        <f>calcs!L40</f>
        <v>297067573732.34839</v>
      </c>
      <c r="K12" s="20">
        <f>calcs!M40</f>
        <v>306882929842.64221</v>
      </c>
      <c r="L12" s="20">
        <f>calcs!N40</f>
        <v>316698285952.93604</v>
      </c>
      <c r="M12" s="20">
        <f>calcs!O40</f>
        <v>326513642063.22986</v>
      </c>
      <c r="N12" s="20">
        <f>calcs!P40</f>
        <v>336328998173.52655</v>
      </c>
      <c r="O12" s="20">
        <f>calcs!Q40</f>
        <v>346144354283.82031</v>
      </c>
      <c r="P12" s="20">
        <f>calcs!R40</f>
        <v>355959710394.11407</v>
      </c>
      <c r="Q12" s="20">
        <f>calcs!S40</f>
        <v>365775066504.40784</v>
      </c>
      <c r="R12" s="20">
        <f>calcs!T40</f>
        <v>375590422614.70166</v>
      </c>
      <c r="S12" s="20">
        <f>calcs!U40</f>
        <v>385405778724.99829</v>
      </c>
      <c r="T12" s="20">
        <f>calcs!V40</f>
        <v>395221134835.29211</v>
      </c>
      <c r="U12" s="20">
        <f>calcs!W40</f>
        <v>405036490945.58594</v>
      </c>
      <c r="V12" s="20">
        <f>calcs!X40</f>
        <v>414851847055.87976</v>
      </c>
      <c r="W12" s="20">
        <f>calcs!Y40</f>
        <v>424667203166.17645</v>
      </c>
      <c r="X12" s="20">
        <f>calcs!Z40</f>
        <v>434482559276.47028</v>
      </c>
      <c r="Y12" s="20">
        <f>calcs!AA40</f>
        <v>444297915386.7641</v>
      </c>
      <c r="Z12" s="20">
        <f>calcs!AB40</f>
        <v>454113271497.05792</v>
      </c>
      <c r="AA12" s="20">
        <f>calcs!AC40</f>
        <v>463928627607.35175</v>
      </c>
      <c r="AB12" s="20">
        <f>calcs!AD40</f>
        <v>473743983717.64838</v>
      </c>
      <c r="AC12" s="20">
        <f>calcs!AE40</f>
        <v>483559339827.94226</v>
      </c>
      <c r="AD12" s="20">
        <f>calcs!AF40</f>
        <v>493374695938.23602</v>
      </c>
      <c r="AE12" s="20">
        <f>calcs!AG40</f>
        <v>503190052048.52985</v>
      </c>
      <c r="AF12" s="20">
        <f>calcs!AH40</f>
        <v>513005408158.82367</v>
      </c>
    </row>
    <row r="13" spans="1:35" ht="14.5" x14ac:dyDescent="0.35">
      <c r="A13" s="3" t="s">
        <v>110</v>
      </c>
      <c r="B13" s="20">
        <f>calcs!D41</f>
        <v>0</v>
      </c>
      <c r="C13" s="20">
        <f>calcs!E41</f>
        <v>0</v>
      </c>
      <c r="D13" s="20">
        <f>calcs!F41</f>
        <v>0</v>
      </c>
      <c r="E13" s="20">
        <f>calcs!G41</f>
        <v>0</v>
      </c>
      <c r="F13" s="20">
        <f>calcs!H41</f>
        <v>0</v>
      </c>
      <c r="G13" s="20">
        <f>calcs!I41</f>
        <v>0</v>
      </c>
      <c r="H13" s="20">
        <f>calcs!J41</f>
        <v>0</v>
      </c>
      <c r="I13" s="20">
        <f>calcs!K41</f>
        <v>0</v>
      </c>
      <c r="J13" s="20">
        <f>calcs!L41</f>
        <v>0</v>
      </c>
      <c r="K13" s="20">
        <f>calcs!M41</f>
        <v>0</v>
      </c>
      <c r="L13" s="20">
        <f>calcs!N41</f>
        <v>0</v>
      </c>
      <c r="M13" s="20">
        <f>calcs!O41</f>
        <v>0</v>
      </c>
      <c r="N13" s="20">
        <f>calcs!P41</f>
        <v>0</v>
      </c>
      <c r="O13" s="20">
        <f>calcs!Q41</f>
        <v>0</v>
      </c>
      <c r="P13" s="20">
        <f>calcs!R41</f>
        <v>0</v>
      </c>
      <c r="Q13" s="20">
        <f>calcs!S41</f>
        <v>0</v>
      </c>
      <c r="R13" s="20">
        <f>calcs!T41</f>
        <v>0</v>
      </c>
      <c r="S13" s="20">
        <f>calcs!U41</f>
        <v>0</v>
      </c>
      <c r="T13" s="20">
        <f>calcs!V41</f>
        <v>0</v>
      </c>
      <c r="U13" s="20">
        <f>calcs!W41</f>
        <v>0</v>
      </c>
      <c r="V13" s="20">
        <f>calcs!X41</f>
        <v>0</v>
      </c>
      <c r="W13" s="20">
        <f>calcs!Y41</f>
        <v>0</v>
      </c>
      <c r="X13" s="20">
        <f>calcs!Z41</f>
        <v>0</v>
      </c>
      <c r="Y13" s="20">
        <f>calcs!AA41</f>
        <v>0</v>
      </c>
      <c r="Z13" s="20">
        <f>calcs!AB41</f>
        <v>0</v>
      </c>
      <c r="AA13" s="20">
        <f>calcs!AC41</f>
        <v>0</v>
      </c>
      <c r="AB13" s="20">
        <f>calcs!AD41</f>
        <v>0</v>
      </c>
      <c r="AC13" s="20">
        <f>calcs!AE41</f>
        <v>0</v>
      </c>
      <c r="AD13" s="20">
        <f>calcs!AF41</f>
        <v>0</v>
      </c>
      <c r="AE13" s="20">
        <f>calcs!AG41</f>
        <v>0</v>
      </c>
      <c r="AF13" s="20">
        <f>calcs!AH41</f>
        <v>0</v>
      </c>
    </row>
    <row r="14" spans="1:35" ht="14.5" x14ac:dyDescent="0.35">
      <c r="A14" s="3" t="s">
        <v>112</v>
      </c>
      <c r="B14" s="20">
        <f>calcs!D42</f>
        <v>115903236480000</v>
      </c>
      <c r="C14" s="20">
        <f>calcs!E42</f>
        <v>121108731903188.08</v>
      </c>
      <c r="D14" s="20">
        <f>calcs!F42</f>
        <v>126314227326376.17</v>
      </c>
      <c r="E14" s="20">
        <f>calcs!G42</f>
        <v>131519722749565.63</v>
      </c>
      <c r="F14" s="20">
        <f>calcs!H42</f>
        <v>136725218172753.72</v>
      </c>
      <c r="G14" s="20">
        <f>calcs!I42</f>
        <v>141930713595941.81</v>
      </c>
      <c r="H14" s="20">
        <f>calcs!J42</f>
        <v>147136209019129.91</v>
      </c>
      <c r="I14" s="20">
        <f>calcs!K42</f>
        <v>152341704442319.38</v>
      </c>
      <c r="J14" s="20">
        <f>calcs!L42</f>
        <v>157547199865507.47</v>
      </c>
      <c r="K14" s="20">
        <f>calcs!M42</f>
        <v>162752695288695.53</v>
      </c>
      <c r="L14" s="20">
        <f>calcs!N42</f>
        <v>167958190711885</v>
      </c>
      <c r="M14" s="20">
        <f>calcs!O42</f>
        <v>173163686135073.09</v>
      </c>
      <c r="N14" s="20">
        <f>calcs!P42</f>
        <v>178369181558261.19</v>
      </c>
      <c r="O14" s="20">
        <f>calcs!Q42</f>
        <v>183574676981450.66</v>
      </c>
      <c r="P14" s="20">
        <f>calcs!R42</f>
        <v>188780172404638.75</v>
      </c>
      <c r="Q14" s="20">
        <f>calcs!S42</f>
        <v>193985667827826.84</v>
      </c>
      <c r="R14" s="20">
        <f>calcs!T42</f>
        <v>199191163251014.94</v>
      </c>
      <c r="S14" s="20">
        <f>calcs!U42</f>
        <v>204396658674204.38</v>
      </c>
      <c r="T14" s="20">
        <f>calcs!V42</f>
        <v>209602154097392.47</v>
      </c>
      <c r="U14" s="20">
        <f>calcs!W42</f>
        <v>214807649520580.56</v>
      </c>
      <c r="V14" s="20">
        <f>calcs!X42</f>
        <v>220013144943770.03</v>
      </c>
      <c r="W14" s="20">
        <f>calcs!Y42</f>
        <v>225218640366958.09</v>
      </c>
      <c r="X14" s="20">
        <f>calcs!Z42</f>
        <v>230424135790146.22</v>
      </c>
      <c r="Y14" s="20">
        <f>calcs!AA42</f>
        <v>235629631213335.69</v>
      </c>
      <c r="Z14" s="20">
        <f>calcs!AB42</f>
        <v>240835126636523.78</v>
      </c>
      <c r="AA14" s="20">
        <f>calcs!AC42</f>
        <v>246040622059711.84</v>
      </c>
      <c r="AB14" s="20">
        <f>calcs!AD42</f>
        <v>251246117482899.94</v>
      </c>
      <c r="AC14" s="20">
        <f>calcs!AE42</f>
        <v>256451612906089.38</v>
      </c>
      <c r="AD14" s="20">
        <f>calcs!AF42</f>
        <v>261657108329277.47</v>
      </c>
      <c r="AE14" s="20">
        <f>calcs!AG42</f>
        <v>266862603752465.56</v>
      </c>
      <c r="AF14" s="20">
        <f>calcs!AH42</f>
        <v>272068099175655</v>
      </c>
    </row>
    <row r="15" spans="1:35" ht="14.5" x14ac:dyDescent="0.35">
      <c r="A15" s="3" t="s">
        <v>59</v>
      </c>
      <c r="B15" s="20">
        <f>calcs!D43</f>
        <v>368405579264000</v>
      </c>
      <c r="C15" s="20">
        <f>calcs!E43</f>
        <v>384936452328065.38</v>
      </c>
      <c r="D15" s="20">
        <f>calcs!F43</f>
        <v>401467325392130.81</v>
      </c>
      <c r="E15" s="20">
        <f>calcs!G43</f>
        <v>417998198456196.25</v>
      </c>
      <c r="F15" s="20">
        <f>calcs!H43</f>
        <v>434529071520261.63</v>
      </c>
      <c r="G15" s="20">
        <f>calcs!I43</f>
        <v>451059944584327</v>
      </c>
      <c r="H15" s="20">
        <f>calcs!J43</f>
        <v>467590817648392.44</v>
      </c>
      <c r="I15" s="20">
        <f>calcs!K43</f>
        <v>484121690712452.06</v>
      </c>
      <c r="J15" s="20">
        <f>calcs!L43</f>
        <v>500652563776517.5</v>
      </c>
      <c r="K15" s="20">
        <f>calcs!M43</f>
        <v>517183436840582.88</v>
      </c>
      <c r="L15" s="20">
        <f>calcs!N43</f>
        <v>533714309904648.31</v>
      </c>
      <c r="M15" s="20">
        <f>calcs!O43</f>
        <v>550245182968713.69</v>
      </c>
      <c r="N15" s="20">
        <f>calcs!P43</f>
        <v>566776056032779.13</v>
      </c>
      <c r="O15" s="20">
        <f>calcs!Q43</f>
        <v>583306929096844.5</v>
      </c>
      <c r="P15" s="20">
        <f>calcs!R43</f>
        <v>599837802160909.88</v>
      </c>
      <c r="Q15" s="20">
        <f>calcs!S43</f>
        <v>616368675224969.5</v>
      </c>
      <c r="R15" s="20">
        <f>calcs!T43</f>
        <v>632899548289034.88</v>
      </c>
      <c r="S15" s="20">
        <f>calcs!U43</f>
        <v>649430421353100.25</v>
      </c>
      <c r="T15" s="20">
        <f>calcs!V43</f>
        <v>665961294417165.63</v>
      </c>
      <c r="U15" s="20">
        <f>calcs!W43</f>
        <v>682492167481231</v>
      </c>
      <c r="V15" s="20">
        <f>calcs!X43</f>
        <v>699023040545296.38</v>
      </c>
      <c r="W15" s="20">
        <f>calcs!Y43</f>
        <v>715553913609361.88</v>
      </c>
      <c r="X15" s="20">
        <f>calcs!Z43</f>
        <v>732084786673427.25</v>
      </c>
      <c r="Y15" s="20">
        <f>calcs!AA43</f>
        <v>748615659737492.63</v>
      </c>
      <c r="Z15" s="20">
        <f>calcs!AB43</f>
        <v>765146532801552.25</v>
      </c>
      <c r="AA15" s="20">
        <f>calcs!AC43</f>
        <v>781677405865617.63</v>
      </c>
      <c r="AB15" s="20">
        <f>calcs!AD43</f>
        <v>798208278929683.13</v>
      </c>
      <c r="AC15" s="20">
        <f>calcs!AE43</f>
        <v>814739151993748.5</v>
      </c>
      <c r="AD15" s="20">
        <f>calcs!AF43</f>
        <v>831270025057813.88</v>
      </c>
      <c r="AE15" s="20">
        <f>calcs!AG43</f>
        <v>847800898121879.25</v>
      </c>
      <c r="AF15" s="20">
        <f>calcs!AH43</f>
        <v>864331771185944.75</v>
      </c>
    </row>
    <row r="16" spans="1:35" ht="14.5" x14ac:dyDescent="0.35">
      <c r="A16" s="3" t="s">
        <v>84</v>
      </c>
      <c r="B16" s="20">
        <f>calcs!D44</f>
        <v>188640783360000</v>
      </c>
      <c r="C16" s="20">
        <f>calcs!E44</f>
        <v>197105358871206.81</v>
      </c>
      <c r="D16" s="20">
        <f>calcs!F44</f>
        <v>205569934382413.66</v>
      </c>
      <c r="E16" s="20">
        <f>calcs!G44</f>
        <v>214034509893620.5</v>
      </c>
      <c r="F16" s="20">
        <f>calcs!H44</f>
        <v>222499085404827.31</v>
      </c>
      <c r="G16" s="20">
        <f>calcs!I44</f>
        <v>230963660916034.16</v>
      </c>
      <c r="H16" s="20">
        <f>calcs!J44</f>
        <v>239428236427241</v>
      </c>
      <c r="I16" s="20">
        <f>calcs!K44</f>
        <v>247892811938444.88</v>
      </c>
      <c r="J16" s="20">
        <f>calcs!L44</f>
        <v>256357387449651.72</v>
      </c>
      <c r="K16" s="20">
        <f>calcs!M44</f>
        <v>264821962960858.56</v>
      </c>
      <c r="L16" s="20">
        <f>calcs!N44</f>
        <v>273286538472065.41</v>
      </c>
      <c r="M16" s="20">
        <f>calcs!O44</f>
        <v>281751113983272.25</v>
      </c>
      <c r="N16" s="20">
        <f>calcs!P44</f>
        <v>290215689494479.06</v>
      </c>
      <c r="O16" s="20">
        <f>calcs!Q44</f>
        <v>298680265005685.88</v>
      </c>
      <c r="P16" s="20">
        <f>calcs!R44</f>
        <v>307144840516892.69</v>
      </c>
      <c r="Q16" s="20">
        <f>calcs!S44</f>
        <v>315609416028096.56</v>
      </c>
      <c r="R16" s="20">
        <f>calcs!T44</f>
        <v>324073991539303.38</v>
      </c>
      <c r="S16" s="20">
        <f>calcs!U44</f>
        <v>332538567050510.19</v>
      </c>
      <c r="T16" s="20">
        <f>calcs!V44</f>
        <v>341003142561717</v>
      </c>
      <c r="U16" s="20">
        <f>calcs!W44</f>
        <v>349467718072923.81</v>
      </c>
      <c r="V16" s="20">
        <f>calcs!X44</f>
        <v>357932293584130.63</v>
      </c>
      <c r="W16" s="20">
        <f>calcs!Y44</f>
        <v>366396869095337.5</v>
      </c>
      <c r="X16" s="20">
        <f>calcs!Z44</f>
        <v>374861444606544.31</v>
      </c>
      <c r="Y16" s="20">
        <f>calcs!AA44</f>
        <v>383326020117751.13</v>
      </c>
      <c r="Z16" s="20">
        <f>calcs!AB44</f>
        <v>391790595628955</v>
      </c>
      <c r="AA16" s="20">
        <f>calcs!AC44</f>
        <v>400255171140161.81</v>
      </c>
      <c r="AB16" s="20">
        <f>calcs!AD44</f>
        <v>408719746651368.69</v>
      </c>
      <c r="AC16" s="20">
        <f>calcs!AE44</f>
        <v>417184322162575.5</v>
      </c>
      <c r="AD16" s="20">
        <f>calcs!AF44</f>
        <v>425648897673782.31</v>
      </c>
      <c r="AE16" s="20">
        <f>calcs!AG44</f>
        <v>434113473184989.19</v>
      </c>
      <c r="AF16" s="20">
        <f>calcs!AH44</f>
        <v>442578048696196.06</v>
      </c>
    </row>
    <row r="17" spans="1:32" ht="14.5" x14ac:dyDescent="0.35">
      <c r="A17" s="3" t="s">
        <v>116</v>
      </c>
      <c r="B17" s="20">
        <f>calcs!D45</f>
        <v>116228870893.02599</v>
      </c>
      <c r="C17" s="20">
        <f>calcs!E45</f>
        <v>121448979883.37874</v>
      </c>
      <c r="D17" s="20">
        <f>calcs!F45</f>
        <v>126669088873.73148</v>
      </c>
      <c r="E17" s="20">
        <f>calcs!G45</f>
        <v>131889197864.08597</v>
      </c>
      <c r="F17" s="20">
        <f>calcs!H45</f>
        <v>137109306854.43872</v>
      </c>
      <c r="G17" s="20">
        <f>calcs!I45</f>
        <v>142329415844.79147</v>
      </c>
      <c r="H17" s="20">
        <f>calcs!J45</f>
        <v>147549524835.14597</v>
      </c>
      <c r="I17" s="20">
        <f>calcs!K45</f>
        <v>152769633825.49869</v>
      </c>
      <c r="J17" s="20">
        <f>calcs!L45</f>
        <v>157989742815.85318</v>
      </c>
      <c r="K17" s="20">
        <f>calcs!M45</f>
        <v>163209851806.20593</v>
      </c>
      <c r="L17" s="20">
        <f>calcs!N45</f>
        <v>168429960796.55869</v>
      </c>
      <c r="M17" s="20">
        <f>calcs!O45</f>
        <v>173650069786.91318</v>
      </c>
      <c r="N17" s="20">
        <f>calcs!P45</f>
        <v>178870178777.26593</v>
      </c>
      <c r="O17" s="20">
        <f>calcs!Q45</f>
        <v>184090287767.61865</v>
      </c>
      <c r="P17" s="20">
        <f>calcs!R45</f>
        <v>189310396757.97314</v>
      </c>
      <c r="Q17" s="20">
        <f>calcs!S45</f>
        <v>194530505748.32587</v>
      </c>
      <c r="R17" s="20">
        <f>calcs!T45</f>
        <v>199750614738.68039</v>
      </c>
      <c r="S17" s="20">
        <f>calcs!U45</f>
        <v>204970723729.03314</v>
      </c>
      <c r="T17" s="20">
        <f>calcs!V45</f>
        <v>210190832719.38589</v>
      </c>
      <c r="U17" s="20">
        <f>calcs!W45</f>
        <v>215410941709.74039</v>
      </c>
      <c r="V17" s="20">
        <f>calcs!X45</f>
        <v>220631050700.09314</v>
      </c>
      <c r="W17" s="20">
        <f>calcs!Y45</f>
        <v>225851159690.44589</v>
      </c>
      <c r="X17" s="20">
        <f>calcs!Z45</f>
        <v>231071268680.80038</v>
      </c>
      <c r="Y17" s="20">
        <f>calcs!AA45</f>
        <v>236291377671.15311</v>
      </c>
      <c r="Z17" s="20">
        <f>calcs!AB45</f>
        <v>241511486661.50763</v>
      </c>
      <c r="AA17" s="20">
        <f>calcs!AC45</f>
        <v>246731595651.86038</v>
      </c>
      <c r="AB17" s="20">
        <f>calcs!AD45</f>
        <v>251951704642.21313</v>
      </c>
      <c r="AC17" s="20">
        <f>calcs!AE45</f>
        <v>257171813632.56763</v>
      </c>
      <c r="AD17" s="20">
        <f>calcs!AF45</f>
        <v>262391922622.92041</v>
      </c>
      <c r="AE17" s="20">
        <f>calcs!AG45</f>
        <v>267612031613.27316</v>
      </c>
      <c r="AF17" s="20">
        <f>calcs!AH45</f>
        <v>272832140603.62766</v>
      </c>
    </row>
    <row r="18" spans="1:32" ht="14.5" x14ac:dyDescent="0.35">
      <c r="A18" s="3" t="s">
        <v>118</v>
      </c>
      <c r="B18" s="20">
        <f>calcs!D46</f>
        <v>7845835040.1710997</v>
      </c>
      <c r="C18" s="20">
        <f>calcs!E46</f>
        <v>8169760270.6635494</v>
      </c>
      <c r="D18" s="20">
        <f>calcs!F46</f>
        <v>8493685501.1559992</v>
      </c>
      <c r="E18" s="20">
        <f>calcs!G46</f>
        <v>8817610731.648365</v>
      </c>
      <c r="F18" s="20">
        <f>calcs!H46</f>
        <v>9141535962.1408138</v>
      </c>
      <c r="G18" s="20">
        <f>calcs!I46</f>
        <v>9465461192.6332626</v>
      </c>
      <c r="H18" s="20">
        <f>calcs!J46</f>
        <v>9789386423.1256294</v>
      </c>
      <c r="I18" s="20">
        <f>calcs!K46</f>
        <v>10113311653.618078</v>
      </c>
      <c r="J18" s="20">
        <f>calcs!L46</f>
        <v>10437236884.110527</v>
      </c>
      <c r="K18" s="20">
        <f>calcs!M46</f>
        <v>10761162114.602892</v>
      </c>
      <c r="L18" s="20">
        <f>calcs!N46</f>
        <v>11085087345.095341</v>
      </c>
      <c r="M18" s="20">
        <f>calcs!O46</f>
        <v>11409012575.58779</v>
      </c>
      <c r="N18" s="20">
        <f>calcs!P46</f>
        <v>11732937806.080156</v>
      </c>
      <c r="O18" s="20">
        <f>calcs!Q46</f>
        <v>12056863036.572603</v>
      </c>
      <c r="P18" s="20">
        <f>calcs!R46</f>
        <v>12380788267.06505</v>
      </c>
      <c r="Q18" s="20">
        <f>calcs!S46</f>
        <v>12704713497.557417</v>
      </c>
      <c r="R18" s="20">
        <f>calcs!T46</f>
        <v>13028638728.049866</v>
      </c>
      <c r="S18" s="20">
        <f>calcs!U46</f>
        <v>13352563958.542313</v>
      </c>
      <c r="T18" s="20">
        <f>calcs!V46</f>
        <v>13676489189.034678</v>
      </c>
      <c r="U18" s="20">
        <f>calcs!W46</f>
        <v>14000414419.527126</v>
      </c>
      <c r="V18" s="20">
        <f>calcs!X46</f>
        <v>14324339650.019575</v>
      </c>
      <c r="W18" s="20">
        <f>calcs!Y46</f>
        <v>14648264880.51194</v>
      </c>
      <c r="X18" s="20">
        <f>calcs!Z46</f>
        <v>14972190111.004387</v>
      </c>
      <c r="Y18" s="20">
        <f>calcs!AA46</f>
        <v>15296115341.496834</v>
      </c>
      <c r="Z18" s="20">
        <f>calcs!AB46</f>
        <v>15620040571.989199</v>
      </c>
      <c r="AA18" s="20">
        <f>calcs!AC46</f>
        <v>15943965802.481647</v>
      </c>
      <c r="AB18" s="20">
        <f>calcs!AD46</f>
        <v>16267891032.974094</v>
      </c>
      <c r="AC18" s="20">
        <f>calcs!AE46</f>
        <v>16591816263.466457</v>
      </c>
      <c r="AD18" s="20">
        <f>calcs!AF46</f>
        <v>16915741493.958906</v>
      </c>
      <c r="AE18" s="20">
        <f>calcs!AG46</f>
        <v>17239666724.451355</v>
      </c>
      <c r="AF18" s="20">
        <f>calcs!AH46</f>
        <v>17563591954.943718</v>
      </c>
    </row>
    <row r="19" spans="1:32" ht="14.5" x14ac:dyDescent="0.35">
      <c r="A19" s="3" t="s">
        <v>120</v>
      </c>
      <c r="B19" s="20">
        <f>calcs!D47</f>
        <v>1909574.7462000002</v>
      </c>
      <c r="C19" s="20">
        <f>calcs!E47</f>
        <v>1996175.2813186727</v>
      </c>
      <c r="D19" s="20">
        <f>calcs!F47</f>
        <v>2082775.8164373452</v>
      </c>
      <c r="E19" s="20">
        <f>calcs!G47</f>
        <v>2169376.3515559924</v>
      </c>
      <c r="F19" s="20">
        <f>calcs!H47</f>
        <v>2255976.8866746649</v>
      </c>
      <c r="G19" s="20">
        <f>calcs!I47</f>
        <v>2342577.4217933374</v>
      </c>
      <c r="H19" s="20">
        <f>calcs!J47</f>
        <v>2429177.95691201</v>
      </c>
      <c r="I19" s="20">
        <f>calcs!K47</f>
        <v>2515778.4920306564</v>
      </c>
      <c r="J19" s="20">
        <f>calcs!L47</f>
        <v>2602379.027149329</v>
      </c>
      <c r="K19" s="20">
        <f>calcs!M47</f>
        <v>2688979.5622680015</v>
      </c>
      <c r="L19" s="20">
        <f>calcs!N47</f>
        <v>2775580.0973866736</v>
      </c>
      <c r="M19" s="20">
        <f>calcs!O47</f>
        <v>2862180.6325053205</v>
      </c>
      <c r="N19" s="20">
        <f>calcs!P47</f>
        <v>2948781.167623993</v>
      </c>
      <c r="O19" s="20">
        <f>calcs!Q47</f>
        <v>3035381.7027426655</v>
      </c>
      <c r="P19" s="20">
        <f>calcs!R47</f>
        <v>3121982.2378613381</v>
      </c>
      <c r="Q19" s="20">
        <f>calcs!S47</f>
        <v>3208582.772979985</v>
      </c>
      <c r="R19" s="20">
        <f>calcs!T47</f>
        <v>3295183.3080986575</v>
      </c>
      <c r="S19" s="20">
        <f>calcs!U47</f>
        <v>3381783.8432173301</v>
      </c>
      <c r="T19" s="20">
        <f>calcs!V47</f>
        <v>3468384.3783360021</v>
      </c>
      <c r="U19" s="20">
        <f>calcs!W47</f>
        <v>3554984.913454649</v>
      </c>
      <c r="V19" s="20">
        <f>calcs!X47</f>
        <v>3641585.4485733216</v>
      </c>
      <c r="W19" s="20">
        <f>calcs!Y47</f>
        <v>3728185.9836919941</v>
      </c>
      <c r="X19" s="20">
        <f>calcs!Z47</f>
        <v>3814786.5188106671</v>
      </c>
      <c r="Y19" s="20">
        <f>calcs!AA47</f>
        <v>3901387.0539293136</v>
      </c>
      <c r="Z19" s="20">
        <f>calcs!AB47</f>
        <v>3987987.5890479861</v>
      </c>
      <c r="AA19" s="20">
        <f>calcs!AC47</f>
        <v>4074588.1241666586</v>
      </c>
      <c r="AB19" s="20">
        <f>calcs!AD47</f>
        <v>4161188.6592853316</v>
      </c>
      <c r="AC19" s="20">
        <f>calcs!AE47</f>
        <v>4247789.194403979</v>
      </c>
      <c r="AD19" s="20">
        <f>calcs!AF47</f>
        <v>4334389.7295226511</v>
      </c>
      <c r="AE19" s="20">
        <f>calcs!AG47</f>
        <v>4420990.2646413241</v>
      </c>
      <c r="AF19" s="20">
        <f>calcs!AH47</f>
        <v>4507590.799759971</v>
      </c>
    </row>
    <row r="20" spans="1:32" ht="14.5" x14ac:dyDescent="0.35">
      <c r="A20" s="3" t="s">
        <v>122</v>
      </c>
      <c r="B20" s="20">
        <f>calcs!D48</f>
        <v>16313815319.244301</v>
      </c>
      <c r="C20" s="20">
        <f>calcs!E48</f>
        <v>17046508069.651602</v>
      </c>
      <c r="D20" s="20">
        <f>calcs!F48</f>
        <v>17779200820.058903</v>
      </c>
      <c r="E20" s="20">
        <f>calcs!G48</f>
        <v>18511893570.466476</v>
      </c>
      <c r="F20" s="20">
        <f>calcs!H48</f>
        <v>19244586320.873779</v>
      </c>
      <c r="G20" s="20">
        <f>calcs!I48</f>
        <v>19977279071.281078</v>
      </c>
      <c r="H20" s="20">
        <f>calcs!J48</f>
        <v>20709971821.688381</v>
      </c>
      <c r="I20" s="20">
        <f>calcs!K48</f>
        <v>21442664572.095684</v>
      </c>
      <c r="J20" s="20">
        <f>calcs!L48</f>
        <v>22175357322.502987</v>
      </c>
      <c r="K20" s="20">
        <f>calcs!M48</f>
        <v>22908050072.910564</v>
      </c>
      <c r="L20" s="20">
        <f>calcs!N48</f>
        <v>23640742823.317867</v>
      </c>
      <c r="M20" s="20">
        <f>calcs!O48</f>
        <v>24373435573.725166</v>
      </c>
      <c r="N20" s="20">
        <f>calcs!P48</f>
        <v>25106128324.132465</v>
      </c>
      <c r="O20" s="20">
        <f>calcs!Q48</f>
        <v>25838821074.539768</v>
      </c>
      <c r="P20" s="20">
        <f>calcs!R48</f>
        <v>26571513824.947346</v>
      </c>
      <c r="Q20" s="20">
        <f>calcs!S48</f>
        <v>27304206575.354649</v>
      </c>
      <c r="R20" s="20">
        <f>calcs!T48</f>
        <v>28036899325.761951</v>
      </c>
      <c r="S20" s="20">
        <f>calcs!U48</f>
        <v>28769592076.16925</v>
      </c>
      <c r="T20" s="20">
        <f>calcs!V48</f>
        <v>29502284826.57655</v>
      </c>
      <c r="U20" s="20">
        <f>calcs!W48</f>
        <v>30234977576.983852</v>
      </c>
      <c r="V20" s="20">
        <f>calcs!X48</f>
        <v>30967670327.39143</v>
      </c>
      <c r="W20" s="20">
        <f>calcs!Y48</f>
        <v>31700363077.798733</v>
      </c>
      <c r="X20" s="20">
        <f>calcs!Z48</f>
        <v>32433055828.206036</v>
      </c>
      <c r="Y20" s="20">
        <f>calcs!AA48</f>
        <v>33165748578.613338</v>
      </c>
      <c r="Z20" s="20">
        <f>calcs!AB48</f>
        <v>33898441329.020645</v>
      </c>
      <c r="AA20" s="20">
        <f>calcs!AC48</f>
        <v>34631134079.427948</v>
      </c>
      <c r="AB20" s="20">
        <f>calcs!AD48</f>
        <v>35363826829.835526</v>
      </c>
      <c r="AC20" s="20">
        <f>calcs!AE48</f>
        <v>36096519580.242828</v>
      </c>
      <c r="AD20" s="20">
        <f>calcs!AF48</f>
        <v>36829212330.650131</v>
      </c>
      <c r="AE20" s="20">
        <f>calcs!AG48</f>
        <v>37561905081.057434</v>
      </c>
      <c r="AF20" s="20">
        <f>calcs!AH48</f>
        <v>38294597831.464737</v>
      </c>
    </row>
    <row r="21" spans="1:32" ht="15.75" customHeight="1" x14ac:dyDescent="0.35">
      <c r="A21" s="3" t="s">
        <v>124</v>
      </c>
      <c r="B21" s="20">
        <f>calcs!D49</f>
        <v>0</v>
      </c>
      <c r="C21" s="20">
        <f>calcs!E49</f>
        <v>0</v>
      </c>
      <c r="D21" s="20">
        <f>calcs!F49</f>
        <v>0</v>
      </c>
      <c r="E21" s="20">
        <f>calcs!G49</f>
        <v>0</v>
      </c>
      <c r="F21" s="20">
        <f>calcs!H49</f>
        <v>0</v>
      </c>
      <c r="G21" s="20">
        <f>calcs!I49</f>
        <v>0</v>
      </c>
      <c r="H21" s="20">
        <f>calcs!J49</f>
        <v>0</v>
      </c>
      <c r="I21" s="20">
        <f>calcs!K49</f>
        <v>0</v>
      </c>
      <c r="J21" s="20">
        <f>calcs!L49</f>
        <v>0</v>
      </c>
      <c r="K21" s="20">
        <f>calcs!M49</f>
        <v>0</v>
      </c>
      <c r="L21" s="20">
        <f>calcs!N49</f>
        <v>0</v>
      </c>
      <c r="M21" s="20">
        <f>calcs!O49</f>
        <v>0</v>
      </c>
      <c r="N21" s="20">
        <f>calcs!P49</f>
        <v>0</v>
      </c>
      <c r="O21" s="20">
        <f>calcs!Q49</f>
        <v>0</v>
      </c>
      <c r="P21" s="20">
        <f>calcs!R49</f>
        <v>0</v>
      </c>
      <c r="Q21" s="20">
        <f>calcs!S49</f>
        <v>0</v>
      </c>
      <c r="R21" s="20">
        <f>calcs!T49</f>
        <v>0</v>
      </c>
      <c r="S21" s="20">
        <f>calcs!U49</f>
        <v>0</v>
      </c>
      <c r="T21" s="20">
        <f>calcs!V49</f>
        <v>0</v>
      </c>
      <c r="U21" s="20">
        <f>calcs!W49</f>
        <v>0</v>
      </c>
      <c r="V21" s="20">
        <f>calcs!X49</f>
        <v>0</v>
      </c>
      <c r="W21" s="20">
        <f>calcs!Y49</f>
        <v>0</v>
      </c>
      <c r="X21" s="20">
        <f>calcs!Z49</f>
        <v>0</v>
      </c>
      <c r="Y21" s="20">
        <f>calcs!AA49</f>
        <v>0</v>
      </c>
      <c r="Z21" s="20">
        <f>calcs!AB49</f>
        <v>0</v>
      </c>
      <c r="AA21" s="20">
        <f>calcs!AC49</f>
        <v>0</v>
      </c>
      <c r="AB21" s="20">
        <f>calcs!AD49</f>
        <v>0</v>
      </c>
      <c r="AC21" s="20">
        <f>calcs!AE49</f>
        <v>0</v>
      </c>
      <c r="AD21" s="20">
        <f>calcs!AF49</f>
        <v>0</v>
      </c>
      <c r="AE21" s="20">
        <f>calcs!AG49</f>
        <v>0</v>
      </c>
      <c r="AF21" s="20">
        <f>calcs!AH49</f>
        <v>0</v>
      </c>
    </row>
    <row r="22" spans="1:32" ht="15.75" customHeight="1" x14ac:dyDescent="0.35">
      <c r="A22" s="3" t="s">
        <v>126</v>
      </c>
      <c r="B22" s="20">
        <f>calcs!D50</f>
        <v>33359692.157100003</v>
      </c>
      <c r="C22" s="20">
        <f>calcs!E50</f>
        <v>34781970.365845978</v>
      </c>
      <c r="D22" s="20">
        <f>calcs!F50</f>
        <v>36204248.574592404</v>
      </c>
      <c r="E22" s="20">
        <f>calcs!G50</f>
        <v>37626526.783338375</v>
      </c>
      <c r="F22" s="20">
        <f>calcs!H50</f>
        <v>39048804.992084347</v>
      </c>
      <c r="G22" s="20">
        <f>calcs!I50</f>
        <v>40471083.200830318</v>
      </c>
      <c r="H22" s="20">
        <f>calcs!J50</f>
        <v>41893361.409576289</v>
      </c>
      <c r="I22" s="20">
        <f>calcs!K50</f>
        <v>43315639.618322261</v>
      </c>
      <c r="J22" s="20">
        <f>calcs!L50</f>
        <v>44737917.827068694</v>
      </c>
      <c r="K22" s="20">
        <f>calcs!M50</f>
        <v>46160196.035814665</v>
      </c>
      <c r="L22" s="20">
        <f>calcs!N50</f>
        <v>47582474.244560637</v>
      </c>
      <c r="M22" s="20">
        <f>calcs!O50</f>
        <v>49004752.453306608</v>
      </c>
      <c r="N22" s="20">
        <f>calcs!P50</f>
        <v>50427030.662052579</v>
      </c>
      <c r="O22" s="20">
        <f>calcs!Q50</f>
        <v>51849308.870798558</v>
      </c>
      <c r="P22" s="20">
        <f>calcs!R50</f>
        <v>53271587.079544984</v>
      </c>
      <c r="Q22" s="20">
        <f>calcs!S50</f>
        <v>54693865.288290955</v>
      </c>
      <c r="R22" s="20">
        <f>calcs!T50</f>
        <v>56116143.497036926</v>
      </c>
      <c r="S22" s="20">
        <f>calcs!U50</f>
        <v>57538421.70578289</v>
      </c>
      <c r="T22" s="20">
        <f>calcs!V50</f>
        <v>58960699.914528854</v>
      </c>
      <c r="U22" s="20">
        <f>calcs!W50</f>
        <v>60382978.123274826</v>
      </c>
      <c r="V22" s="20">
        <f>calcs!X50</f>
        <v>61805256.332021259</v>
      </c>
      <c r="W22" s="20">
        <f>calcs!Y50</f>
        <v>63227534.54076723</v>
      </c>
      <c r="X22" s="20">
        <f>calcs!Z50</f>
        <v>64649812.749513194</v>
      </c>
      <c r="Y22" s="20">
        <f>calcs!AA50</f>
        <v>66072090.958259173</v>
      </c>
      <c r="Z22" s="20">
        <f>calcs!AB50</f>
        <v>67494369.167005152</v>
      </c>
      <c r="AA22" s="20">
        <f>calcs!AC50</f>
        <v>68916647.375751123</v>
      </c>
      <c r="AB22" s="20">
        <f>calcs!AD50</f>
        <v>70338925.584497556</v>
      </c>
      <c r="AC22" s="20">
        <f>calcs!AE50</f>
        <v>71761203.793243527</v>
      </c>
      <c r="AD22" s="20">
        <f>calcs!AF50</f>
        <v>73183482.001989499</v>
      </c>
      <c r="AE22" s="20">
        <f>calcs!AG50</f>
        <v>74605760.21073547</v>
      </c>
      <c r="AF22" s="20">
        <f>calcs!AH50</f>
        <v>76028038.419481441</v>
      </c>
    </row>
    <row r="23" spans="1:32" ht="15.75" customHeight="1" x14ac:dyDescent="0.35">
      <c r="A23" s="3" t="s">
        <v>128</v>
      </c>
      <c r="B23" s="20">
        <f>calcs!D51</f>
        <v>7515131413.6701002</v>
      </c>
      <c r="C23" s="20">
        <f>calcs!E51</f>
        <v>7858035394.488554</v>
      </c>
      <c r="D23" s="20">
        <f>calcs!F51</f>
        <v>8200939375.3071289</v>
      </c>
      <c r="E23" s="20">
        <f>calcs!G51</f>
        <v>8543843356.1255817</v>
      </c>
      <c r="F23" s="20">
        <f>calcs!H51</f>
        <v>8886747336.9440346</v>
      </c>
      <c r="G23" s="20">
        <f>calcs!I51</f>
        <v>9229651317.7626114</v>
      </c>
      <c r="H23" s="20">
        <f>calcs!J51</f>
        <v>9572555298.5810661</v>
      </c>
      <c r="I23" s="20">
        <f>calcs!K51</f>
        <v>9915459279.3996429</v>
      </c>
      <c r="J23" s="20">
        <f>calcs!L51</f>
        <v>10258363260.218098</v>
      </c>
      <c r="K23" s="20">
        <f>calcs!M51</f>
        <v>10601267241.036551</v>
      </c>
      <c r="L23" s="20">
        <f>calcs!N51</f>
        <v>10944171221.855127</v>
      </c>
      <c r="M23" s="20">
        <f>calcs!O51</f>
        <v>11287075202.673582</v>
      </c>
      <c r="N23" s="20">
        <f>calcs!P51</f>
        <v>11629979183.492037</v>
      </c>
      <c r="O23" s="20">
        <f>calcs!Q51</f>
        <v>11972883164.310612</v>
      </c>
      <c r="P23" s="20">
        <f>calcs!R51</f>
        <v>12315787145.129066</v>
      </c>
      <c r="Q23" s="20">
        <f>calcs!S51</f>
        <v>12658691125.947519</v>
      </c>
      <c r="R23" s="20">
        <f>calcs!T51</f>
        <v>13001595106.766094</v>
      </c>
      <c r="S23" s="20">
        <f>calcs!U51</f>
        <v>13344499087.584549</v>
      </c>
      <c r="T23" s="20">
        <f>calcs!V51</f>
        <v>13687403068.403002</v>
      </c>
      <c r="U23" s="20">
        <f>calcs!W51</f>
        <v>14030307049.221577</v>
      </c>
      <c r="V23" s="20">
        <f>calcs!X51</f>
        <v>14373211030.040031</v>
      </c>
      <c r="W23" s="20">
        <f>calcs!Y51</f>
        <v>14716115010.858608</v>
      </c>
      <c r="X23" s="20">
        <f>calcs!Z51</f>
        <v>15059018991.677063</v>
      </c>
      <c r="Y23" s="20">
        <f>calcs!AA51</f>
        <v>15401922972.495518</v>
      </c>
      <c r="Z23" s="20">
        <f>calcs!AB51</f>
        <v>15744826953.314093</v>
      </c>
      <c r="AA23" s="20">
        <f>calcs!AC51</f>
        <v>16087730934.132545</v>
      </c>
      <c r="AB23" s="20">
        <f>calcs!AD51</f>
        <v>16430634914.950998</v>
      </c>
      <c r="AC23" s="20">
        <f>calcs!AE51</f>
        <v>16773538895.769573</v>
      </c>
      <c r="AD23" s="20">
        <f>calcs!AF51</f>
        <v>17116442876.588028</v>
      </c>
      <c r="AE23" s="20">
        <f>calcs!AG51</f>
        <v>17459346857.406483</v>
      </c>
      <c r="AF23" s="20">
        <f>calcs!AH51</f>
        <v>17802250838.22506</v>
      </c>
    </row>
    <row r="24" spans="1:32" ht="15.75" customHeight="1" x14ac:dyDescent="0.35">
      <c r="A24" s="3" t="s">
        <v>81</v>
      </c>
      <c r="B24" s="20">
        <f>calcs!D52</f>
        <v>0</v>
      </c>
      <c r="C24" s="20">
        <f>calcs!E52</f>
        <v>0</v>
      </c>
      <c r="D24" s="20">
        <f>calcs!F52</f>
        <v>0</v>
      </c>
      <c r="E24" s="20">
        <f>calcs!G52</f>
        <v>0</v>
      </c>
      <c r="F24" s="20">
        <f>calcs!H52</f>
        <v>0</v>
      </c>
      <c r="G24" s="20">
        <f>calcs!I52</f>
        <v>0</v>
      </c>
      <c r="H24" s="20">
        <f>calcs!J52</f>
        <v>0</v>
      </c>
      <c r="I24" s="20">
        <f>calcs!K52</f>
        <v>0</v>
      </c>
      <c r="J24" s="20">
        <f>calcs!L52</f>
        <v>0</v>
      </c>
      <c r="K24" s="20">
        <f>calcs!M52</f>
        <v>0</v>
      </c>
      <c r="L24" s="20">
        <f>calcs!N52</f>
        <v>0</v>
      </c>
      <c r="M24" s="20">
        <f>calcs!O52</f>
        <v>0</v>
      </c>
      <c r="N24" s="20">
        <f>calcs!P52</f>
        <v>0</v>
      </c>
      <c r="O24" s="20">
        <f>calcs!Q52</f>
        <v>0</v>
      </c>
      <c r="P24" s="20">
        <f>calcs!R52</f>
        <v>0</v>
      </c>
      <c r="Q24" s="20">
        <f>calcs!S52</f>
        <v>0</v>
      </c>
      <c r="R24" s="20">
        <f>calcs!T52</f>
        <v>0</v>
      </c>
      <c r="S24" s="20">
        <f>calcs!U52</f>
        <v>0</v>
      </c>
      <c r="T24" s="20">
        <f>calcs!V52</f>
        <v>0</v>
      </c>
      <c r="U24" s="20">
        <f>calcs!W52</f>
        <v>0</v>
      </c>
      <c r="V24" s="20">
        <f>calcs!X52</f>
        <v>0</v>
      </c>
      <c r="W24" s="20">
        <f>calcs!Y52</f>
        <v>0</v>
      </c>
      <c r="X24" s="20">
        <f>calcs!Z52</f>
        <v>0</v>
      </c>
      <c r="Y24" s="20">
        <f>calcs!AA52</f>
        <v>0</v>
      </c>
      <c r="Z24" s="20">
        <f>calcs!AB52</f>
        <v>0</v>
      </c>
      <c r="AA24" s="20">
        <f>calcs!AC52</f>
        <v>0</v>
      </c>
      <c r="AB24" s="20">
        <f>calcs!AD52</f>
        <v>0</v>
      </c>
      <c r="AC24" s="20">
        <f>calcs!AE52</f>
        <v>0</v>
      </c>
      <c r="AD24" s="20">
        <f>calcs!AF52</f>
        <v>0</v>
      </c>
      <c r="AE24" s="20">
        <f>calcs!AG52</f>
        <v>0</v>
      </c>
      <c r="AF24" s="20">
        <f>calcs!AH52</f>
        <v>0</v>
      </c>
    </row>
    <row r="25" spans="1:32" ht="15.75" customHeight="1" x14ac:dyDescent="0.35">
      <c r="A25" s="3" t="s">
        <v>131</v>
      </c>
      <c r="B25" s="20">
        <f>calcs!D53</f>
        <v>6208815792731.8086</v>
      </c>
      <c r="C25" s="20">
        <f>calcs!E53</f>
        <v>6482463472107.6758</v>
      </c>
      <c r="D25" s="20">
        <f>calcs!F53</f>
        <v>6756111151483.6484</v>
      </c>
      <c r="E25" s="20">
        <f>calcs!G53</f>
        <v>7029758830859.6201</v>
      </c>
      <c r="F25" s="20">
        <f>calcs!H53</f>
        <v>7303406510235.4873</v>
      </c>
      <c r="G25" s="20">
        <f>calcs!I53</f>
        <v>7577054189611.46</v>
      </c>
      <c r="H25" s="20">
        <f>calcs!J53</f>
        <v>7850701868987.4326</v>
      </c>
      <c r="I25" s="20">
        <f>calcs!K53</f>
        <v>8124349548363.4053</v>
      </c>
      <c r="J25" s="20">
        <f>calcs!L53</f>
        <v>8397997227739.2734</v>
      </c>
      <c r="K25" s="20">
        <f>calcs!M53</f>
        <v>8671644907115.2461</v>
      </c>
      <c r="L25" s="20">
        <f>calcs!N53</f>
        <v>8945292586491.2168</v>
      </c>
      <c r="M25" s="20">
        <f>calcs!O53</f>
        <v>9218940265867.1895</v>
      </c>
      <c r="N25" s="20">
        <f>calcs!P53</f>
        <v>9492587945243.0586</v>
      </c>
      <c r="O25" s="20">
        <f>calcs!Q53</f>
        <v>9766235624619.0313</v>
      </c>
      <c r="P25" s="20">
        <f>calcs!R53</f>
        <v>10039883303995.002</v>
      </c>
      <c r="Q25" s="20">
        <f>calcs!S53</f>
        <v>10313530983370.871</v>
      </c>
      <c r="R25" s="20">
        <f>calcs!T53</f>
        <v>10587178662746.844</v>
      </c>
      <c r="S25" s="20">
        <f>calcs!U53</f>
        <v>10860826342122.814</v>
      </c>
      <c r="T25" s="20">
        <f>calcs!V53</f>
        <v>11134474021498.787</v>
      </c>
      <c r="U25" s="20">
        <f>calcs!W53</f>
        <v>11408121700874.654</v>
      </c>
      <c r="V25" s="20">
        <f>calcs!X53</f>
        <v>11681769380250.625</v>
      </c>
      <c r="W25" s="20">
        <f>calcs!Y53</f>
        <v>11955417059626.598</v>
      </c>
      <c r="X25" s="20">
        <f>calcs!Z53</f>
        <v>12229064739002.57</v>
      </c>
      <c r="Y25" s="20">
        <f>calcs!AA53</f>
        <v>12502712418378.439</v>
      </c>
      <c r="Z25" s="20">
        <f>calcs!AB53</f>
        <v>12776360097754.41</v>
      </c>
      <c r="AA25" s="20">
        <f>calcs!AC53</f>
        <v>13050007777130.383</v>
      </c>
      <c r="AB25" s="20">
        <f>calcs!AD53</f>
        <v>13323655456506.355</v>
      </c>
      <c r="AC25" s="20">
        <f>calcs!AE53</f>
        <v>13597303135882.225</v>
      </c>
      <c r="AD25" s="20">
        <f>calcs!AF53</f>
        <v>13870950815258.195</v>
      </c>
      <c r="AE25" s="20">
        <f>calcs!AG53</f>
        <v>14144598494634.166</v>
      </c>
      <c r="AF25" s="20">
        <f>calcs!AH53</f>
        <v>14418246174010.035</v>
      </c>
    </row>
    <row r="26" spans="1:32" ht="15.75" customHeight="1" x14ac:dyDescent="0.35">
      <c r="A26" s="3" t="s">
        <v>80</v>
      </c>
      <c r="B26" s="20">
        <f>calcs!D54</f>
        <v>0</v>
      </c>
      <c r="C26" s="20">
        <f>calcs!E54</f>
        <v>0</v>
      </c>
      <c r="D26" s="20">
        <f>calcs!F54</f>
        <v>0</v>
      </c>
      <c r="E26" s="20">
        <f>calcs!G54</f>
        <v>0</v>
      </c>
      <c r="F26" s="20">
        <f>calcs!H54</f>
        <v>0</v>
      </c>
      <c r="G26" s="20">
        <f>calcs!I54</f>
        <v>0</v>
      </c>
      <c r="H26" s="20">
        <f>calcs!J54</f>
        <v>0</v>
      </c>
      <c r="I26" s="20">
        <f>calcs!K54</f>
        <v>0</v>
      </c>
      <c r="J26" s="20">
        <f>calcs!L54</f>
        <v>0</v>
      </c>
      <c r="K26" s="20">
        <f>calcs!M54</f>
        <v>0</v>
      </c>
      <c r="L26" s="20">
        <f>calcs!N54</f>
        <v>0</v>
      </c>
      <c r="M26" s="20">
        <f>calcs!O54</f>
        <v>0</v>
      </c>
      <c r="N26" s="20">
        <f>calcs!P54</f>
        <v>0</v>
      </c>
      <c r="O26" s="20">
        <f>calcs!Q54</f>
        <v>0</v>
      </c>
      <c r="P26" s="20">
        <f>calcs!R54</f>
        <v>0</v>
      </c>
      <c r="Q26" s="20">
        <f>calcs!S54</f>
        <v>0</v>
      </c>
      <c r="R26" s="20">
        <f>calcs!T54</f>
        <v>0</v>
      </c>
      <c r="S26" s="20">
        <f>calcs!U54</f>
        <v>0</v>
      </c>
      <c r="T26" s="20">
        <f>calcs!V54</f>
        <v>0</v>
      </c>
      <c r="U26" s="20">
        <f>calcs!W54</f>
        <v>0</v>
      </c>
      <c r="V26" s="20">
        <f>calcs!X54</f>
        <v>0</v>
      </c>
      <c r="W26" s="20">
        <f>calcs!Y54</f>
        <v>0</v>
      </c>
      <c r="X26" s="20">
        <f>calcs!Z54</f>
        <v>0</v>
      </c>
      <c r="Y26" s="20">
        <f>calcs!AA54</f>
        <v>0</v>
      </c>
      <c r="Z26" s="20">
        <f>calcs!AB54</f>
        <v>0</v>
      </c>
      <c r="AA26" s="20">
        <f>calcs!AC54</f>
        <v>0</v>
      </c>
      <c r="AB26" s="20">
        <f>calcs!AD54</f>
        <v>0</v>
      </c>
      <c r="AC26" s="20">
        <f>calcs!AE54</f>
        <v>0</v>
      </c>
      <c r="AD26" s="20">
        <f>calcs!AF54</f>
        <v>0</v>
      </c>
      <c r="AE26" s="20">
        <f>calcs!AG54</f>
        <v>0</v>
      </c>
      <c r="AF26" s="20">
        <f>calcs!AH54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spans="2:2" ht="15.75" customHeight="1" x14ac:dyDescent="0.35"/>
    <row r="50" spans="2:2" ht="15.75" customHeight="1" x14ac:dyDescent="0.35"/>
    <row r="51" spans="2:2" ht="15.75" customHeight="1" x14ac:dyDescent="0.35"/>
    <row r="52" spans="2:2" ht="15.75" customHeight="1" x14ac:dyDescent="0.35"/>
    <row r="53" spans="2:2" ht="15.75" customHeight="1" x14ac:dyDescent="0.35"/>
    <row r="54" spans="2:2" ht="15.75" customHeight="1" x14ac:dyDescent="0.35"/>
    <row r="55" spans="2:2" ht="15.75" customHeight="1" x14ac:dyDescent="0.35">
      <c r="B55" s="24"/>
    </row>
    <row r="56" spans="2:2" ht="15.75" customHeight="1" x14ac:dyDescent="0.35">
      <c r="B56" s="24"/>
    </row>
    <row r="57" spans="2:2" ht="15.75" customHeight="1" x14ac:dyDescent="0.35">
      <c r="B57" s="24"/>
    </row>
    <row r="58" spans="2:2" ht="15.75" customHeight="1" x14ac:dyDescent="0.35">
      <c r="B58" s="24"/>
    </row>
    <row r="59" spans="2:2" ht="15.75" customHeight="1" x14ac:dyDescent="0.35">
      <c r="B59" s="24"/>
    </row>
    <row r="60" spans="2:2" ht="15.75" customHeight="1" x14ac:dyDescent="0.35">
      <c r="B60" s="24"/>
    </row>
    <row r="61" spans="2:2" ht="15.75" customHeight="1" x14ac:dyDescent="0.35">
      <c r="B61" s="24"/>
    </row>
    <row r="62" spans="2:2" ht="15.75" customHeight="1" x14ac:dyDescent="0.35">
      <c r="B62" s="24"/>
    </row>
    <row r="63" spans="2:2" ht="15.75" customHeight="1" x14ac:dyDescent="0.35">
      <c r="B63" s="24"/>
    </row>
    <row r="64" spans="2:2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0.7265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calcs!D55</f>
        <v>0</v>
      </c>
      <c r="C2" s="20">
        <f>calcs!E55</f>
        <v>0</v>
      </c>
      <c r="D2" s="20">
        <f>calcs!F55</f>
        <v>0</v>
      </c>
      <c r="E2" s="20">
        <f>calcs!G55</f>
        <v>0</v>
      </c>
      <c r="F2" s="20">
        <f>calcs!H55</f>
        <v>0</v>
      </c>
      <c r="G2" s="20">
        <f>calcs!I55</f>
        <v>0</v>
      </c>
      <c r="H2" s="20">
        <f>calcs!J55</f>
        <v>0</v>
      </c>
      <c r="I2" s="20">
        <f>calcs!K55</f>
        <v>0</v>
      </c>
      <c r="J2" s="20">
        <f>calcs!L55</f>
        <v>0</v>
      </c>
      <c r="K2" s="20">
        <f>calcs!M55</f>
        <v>0</v>
      </c>
      <c r="L2" s="20">
        <f>calcs!N55</f>
        <v>0</v>
      </c>
      <c r="M2" s="20">
        <f>calcs!O55</f>
        <v>0</v>
      </c>
      <c r="N2" s="20">
        <f>calcs!P55</f>
        <v>0</v>
      </c>
      <c r="O2" s="20">
        <f>calcs!Q55</f>
        <v>0</v>
      </c>
      <c r="P2" s="20">
        <f>calcs!R55</f>
        <v>0</v>
      </c>
      <c r="Q2" s="20">
        <f>calcs!S55</f>
        <v>0</v>
      </c>
      <c r="R2" s="20">
        <f>calcs!T55</f>
        <v>0</v>
      </c>
      <c r="S2" s="20">
        <f>calcs!U55</f>
        <v>0</v>
      </c>
      <c r="T2" s="20">
        <f>calcs!V55</f>
        <v>0</v>
      </c>
      <c r="U2" s="20">
        <f>calcs!W55</f>
        <v>0</v>
      </c>
      <c r="V2" s="20">
        <f>calcs!X55</f>
        <v>0</v>
      </c>
      <c r="W2" s="20">
        <f>calcs!Y55</f>
        <v>0</v>
      </c>
      <c r="X2" s="20">
        <f>calcs!Z55</f>
        <v>0</v>
      </c>
      <c r="Y2" s="20">
        <f>calcs!AA55</f>
        <v>0</v>
      </c>
      <c r="Z2" s="20">
        <f>calcs!AB55</f>
        <v>0</v>
      </c>
      <c r="AA2" s="20">
        <f>calcs!AC55</f>
        <v>0</v>
      </c>
      <c r="AB2" s="20">
        <f>calcs!AD55</f>
        <v>0</v>
      </c>
      <c r="AC2" s="20">
        <f>calcs!AE55</f>
        <v>0</v>
      </c>
      <c r="AD2" s="20">
        <f>calcs!AF55</f>
        <v>0</v>
      </c>
      <c r="AE2" s="20">
        <f>calcs!AG55</f>
        <v>0</v>
      </c>
      <c r="AF2" s="20">
        <f>calcs!AH55</f>
        <v>0</v>
      </c>
    </row>
    <row r="3" spans="1:35" ht="14.5" x14ac:dyDescent="0.35">
      <c r="A3" s="3" t="s">
        <v>79</v>
      </c>
      <c r="B3" s="20">
        <f>calcs!D56</f>
        <v>7647038214603.833</v>
      </c>
      <c r="C3" s="20">
        <f>calcs!E56</f>
        <v>7987096049326.3779</v>
      </c>
      <c r="D3" s="20">
        <f>calcs!F56</f>
        <v>8327153884049.042</v>
      </c>
      <c r="E3" s="20">
        <f>calcs!G56</f>
        <v>8667211718771.5869</v>
      </c>
      <c r="F3" s="20">
        <f>calcs!H56</f>
        <v>9007269553494.25</v>
      </c>
      <c r="G3" s="20">
        <f>calcs!I56</f>
        <v>9347327388216.7949</v>
      </c>
      <c r="H3" s="20">
        <f>calcs!J56</f>
        <v>9687385222939.459</v>
      </c>
      <c r="I3" s="20">
        <f>calcs!K56</f>
        <v>10027443057662.004</v>
      </c>
      <c r="J3" s="20">
        <f>calcs!L56</f>
        <v>10367500892384.668</v>
      </c>
      <c r="K3" s="20">
        <f>calcs!M56</f>
        <v>10707558727107.213</v>
      </c>
      <c r="L3" s="20">
        <f>calcs!N56</f>
        <v>11047616561829.758</v>
      </c>
      <c r="M3" s="20">
        <f>calcs!O56</f>
        <v>11387674396552.422</v>
      </c>
      <c r="N3" s="20">
        <f>calcs!P56</f>
        <v>11727732231274.967</v>
      </c>
      <c r="O3" s="20">
        <f>calcs!Q56</f>
        <v>12067790065997.631</v>
      </c>
      <c r="P3" s="20">
        <f>calcs!R56</f>
        <v>12407847900720.174</v>
      </c>
      <c r="Q3" s="20">
        <f>calcs!S56</f>
        <v>12747905735442.838</v>
      </c>
      <c r="R3" s="20">
        <f>calcs!T56</f>
        <v>13087963570165.383</v>
      </c>
      <c r="S3" s="20">
        <f>calcs!U56</f>
        <v>13428021404888.047</v>
      </c>
      <c r="T3" s="20">
        <f>calcs!V56</f>
        <v>13768079239610.592</v>
      </c>
      <c r="U3" s="20">
        <f>calcs!W56</f>
        <v>14108137074333.254</v>
      </c>
      <c r="V3" s="20">
        <f>calcs!X56</f>
        <v>14448194909055.799</v>
      </c>
      <c r="W3" s="20">
        <f>calcs!Y56</f>
        <v>14788252743778.463</v>
      </c>
      <c r="X3" s="20">
        <f>calcs!Z56</f>
        <v>15128310578501.008</v>
      </c>
      <c r="Y3" s="20">
        <f>calcs!AA56</f>
        <v>15468368413223.672</v>
      </c>
      <c r="Z3" s="20">
        <f>calcs!AB56</f>
        <v>15808426247946.217</v>
      </c>
      <c r="AA3" s="20">
        <f>calcs!AC56</f>
        <v>16148484082668.881</v>
      </c>
      <c r="AB3" s="20">
        <f>calcs!AD56</f>
        <v>16488541917391.426</v>
      </c>
      <c r="AC3" s="20">
        <f>calcs!AE56</f>
        <v>16828599752114.088</v>
      </c>
      <c r="AD3" s="20">
        <f>calcs!AF56</f>
        <v>17168657586836.635</v>
      </c>
      <c r="AE3" s="20">
        <f>calcs!AG56</f>
        <v>17508715421559.178</v>
      </c>
      <c r="AF3" s="20">
        <f>calcs!AH56</f>
        <v>17848773256281.84</v>
      </c>
    </row>
    <row r="4" spans="1:35" ht="14.5" x14ac:dyDescent="0.35">
      <c r="A4" s="3" t="s">
        <v>83</v>
      </c>
      <c r="B4" s="20">
        <f>calcs!D57</f>
        <v>2180810168018842.5</v>
      </c>
      <c r="C4" s="20">
        <f>calcs!E57</f>
        <v>2277789098013089.5</v>
      </c>
      <c r="D4" s="20">
        <f>calcs!F57</f>
        <v>2374768028007370.5</v>
      </c>
      <c r="E4" s="20">
        <f>calcs!G57</f>
        <v>2471746958001617.5</v>
      </c>
      <c r="F4" s="20">
        <f>calcs!H57</f>
        <v>2568725887995898</v>
      </c>
      <c r="G4" s="20">
        <f>calcs!I57</f>
        <v>2665704817990145</v>
      </c>
      <c r="H4" s="20">
        <f>calcs!J57</f>
        <v>2762683747984426</v>
      </c>
      <c r="I4" s="20">
        <f>calcs!K57</f>
        <v>2859662677978673</v>
      </c>
      <c r="J4" s="20">
        <f>calcs!L57</f>
        <v>2956641607972954</v>
      </c>
      <c r="K4" s="20">
        <f>calcs!M57</f>
        <v>3053620537967201</v>
      </c>
      <c r="L4" s="20">
        <f>calcs!N57</f>
        <v>3150599467961448</v>
      </c>
      <c r="M4" s="20">
        <f>calcs!O57</f>
        <v>3247578397955729</v>
      </c>
      <c r="N4" s="20">
        <f>calcs!P57</f>
        <v>3344557327949976</v>
      </c>
      <c r="O4" s="20">
        <f>calcs!Q57</f>
        <v>3441536257944257</v>
      </c>
      <c r="P4" s="20">
        <f>calcs!R57</f>
        <v>3538515187938503.5</v>
      </c>
      <c r="Q4" s="20">
        <f>calcs!S57</f>
        <v>3635494117932784.5</v>
      </c>
      <c r="R4" s="20">
        <f>calcs!T57</f>
        <v>3732473047927031.5</v>
      </c>
      <c r="S4" s="20">
        <f>calcs!U57</f>
        <v>3829451977921312</v>
      </c>
      <c r="T4" s="20">
        <f>calcs!V57</f>
        <v>3926430907915559</v>
      </c>
      <c r="U4" s="20">
        <f>calcs!W57</f>
        <v>4023409837909839.5</v>
      </c>
      <c r="V4" s="20">
        <f>calcs!X57</f>
        <v>4120388767904086.5</v>
      </c>
      <c r="W4" s="20">
        <f>calcs!Y57</f>
        <v>4217367697898367.5</v>
      </c>
      <c r="X4" s="20">
        <f>calcs!Z57</f>
        <v>4314346627892614.5</v>
      </c>
      <c r="Y4" s="20">
        <f>calcs!AA57</f>
        <v>4411325557886895.5</v>
      </c>
      <c r="Z4" s="20">
        <f>calcs!AB57</f>
        <v>4508304487881143</v>
      </c>
      <c r="AA4" s="20">
        <f>calcs!AC57</f>
        <v>4605283417875424</v>
      </c>
      <c r="AB4" s="20">
        <f>calcs!AD57</f>
        <v>4702262347869671</v>
      </c>
      <c r="AC4" s="20">
        <f>calcs!AE57</f>
        <v>4799241277863951</v>
      </c>
      <c r="AD4" s="20">
        <f>calcs!AF57</f>
        <v>4896220207858198</v>
      </c>
      <c r="AE4" s="20">
        <f>calcs!AG57</f>
        <v>4993199137852445</v>
      </c>
      <c r="AF4" s="20">
        <f>calcs!AH57</f>
        <v>5090178067846725</v>
      </c>
    </row>
    <row r="5" spans="1:35" ht="14.5" x14ac:dyDescent="0.35">
      <c r="A5" s="3" t="s">
        <v>98</v>
      </c>
      <c r="B5" s="20">
        <f>calcs!D58</f>
        <v>0</v>
      </c>
      <c r="C5" s="20">
        <f>calcs!E58</f>
        <v>0</v>
      </c>
      <c r="D5" s="20">
        <f>calcs!F58</f>
        <v>0</v>
      </c>
      <c r="E5" s="20">
        <f>calcs!G58</f>
        <v>0</v>
      </c>
      <c r="F5" s="20">
        <f>calcs!H58</f>
        <v>0</v>
      </c>
      <c r="G5" s="20">
        <f>calcs!I58</f>
        <v>0</v>
      </c>
      <c r="H5" s="20">
        <f>calcs!J58</f>
        <v>0</v>
      </c>
      <c r="I5" s="20">
        <f>calcs!K58</f>
        <v>0</v>
      </c>
      <c r="J5" s="20">
        <f>calcs!L58</f>
        <v>0</v>
      </c>
      <c r="K5" s="20">
        <f>calcs!M58</f>
        <v>0</v>
      </c>
      <c r="L5" s="20">
        <f>calcs!N58</f>
        <v>0</v>
      </c>
      <c r="M5" s="20">
        <f>calcs!O58</f>
        <v>0</v>
      </c>
      <c r="N5" s="20">
        <f>calcs!P58</f>
        <v>0</v>
      </c>
      <c r="O5" s="20">
        <f>calcs!Q58</f>
        <v>0</v>
      </c>
      <c r="P5" s="20">
        <f>calcs!R58</f>
        <v>0</v>
      </c>
      <c r="Q5" s="20">
        <f>calcs!S58</f>
        <v>0</v>
      </c>
      <c r="R5" s="20">
        <f>calcs!T58</f>
        <v>0</v>
      </c>
      <c r="S5" s="20">
        <f>calcs!U58</f>
        <v>0</v>
      </c>
      <c r="T5" s="20">
        <f>calcs!V58</f>
        <v>0</v>
      </c>
      <c r="U5" s="20">
        <f>calcs!W58</f>
        <v>0</v>
      </c>
      <c r="V5" s="20">
        <f>calcs!X58</f>
        <v>0</v>
      </c>
      <c r="W5" s="20">
        <f>calcs!Y58</f>
        <v>0</v>
      </c>
      <c r="X5" s="20">
        <f>calcs!Z58</f>
        <v>0</v>
      </c>
      <c r="Y5" s="20">
        <f>calcs!AA58</f>
        <v>0</v>
      </c>
      <c r="Z5" s="20">
        <f>calcs!AB58</f>
        <v>0</v>
      </c>
      <c r="AA5" s="20">
        <f>calcs!AC58</f>
        <v>0</v>
      </c>
      <c r="AB5" s="20">
        <f>calcs!AD58</f>
        <v>0</v>
      </c>
      <c r="AC5" s="20">
        <f>calcs!AE58</f>
        <v>0</v>
      </c>
      <c r="AD5" s="20">
        <f>calcs!AF58</f>
        <v>0</v>
      </c>
      <c r="AE5" s="20">
        <f>calcs!AG58</f>
        <v>0</v>
      </c>
      <c r="AF5" s="20">
        <f>calcs!AH58</f>
        <v>0</v>
      </c>
    </row>
    <row r="6" spans="1:35" ht="14.5" x14ac:dyDescent="0.35">
      <c r="A6" s="3" t="s">
        <v>100</v>
      </c>
      <c r="B6" s="20">
        <f>calcs!D59</f>
        <v>264999617985098.44</v>
      </c>
      <c r="C6" s="20">
        <f>calcs!E59</f>
        <v>276890574458090.94</v>
      </c>
      <c r="D6" s="20">
        <f>calcs!F59</f>
        <v>288781530931078.31</v>
      </c>
      <c r="E6" s="20">
        <f>calcs!G59</f>
        <v>300672487404070.81</v>
      </c>
      <c r="F6" s="20">
        <f>calcs!H59</f>
        <v>312563443877063.31</v>
      </c>
      <c r="G6" s="20">
        <f>calcs!I59</f>
        <v>324454400350055.88</v>
      </c>
      <c r="H6" s="20">
        <f>calcs!J59</f>
        <v>336345356823048.38</v>
      </c>
      <c r="I6" s="20">
        <f>calcs!K59</f>
        <v>348236313296040.88</v>
      </c>
      <c r="J6" s="20">
        <f>calcs!L59</f>
        <v>360127269769028.25</v>
      </c>
      <c r="K6" s="20">
        <f>calcs!M59</f>
        <v>372018226242020.75</v>
      </c>
      <c r="L6" s="20">
        <f>calcs!N59</f>
        <v>383909182715013.25</v>
      </c>
      <c r="M6" s="20">
        <f>calcs!O59</f>
        <v>395800139188005.75</v>
      </c>
      <c r="N6" s="20">
        <f>calcs!P59</f>
        <v>407691095660998.25</v>
      </c>
      <c r="O6" s="20">
        <f>calcs!Q59</f>
        <v>419582052133990.75</v>
      </c>
      <c r="P6" s="20">
        <f>calcs!R59</f>
        <v>431473008606978.13</v>
      </c>
      <c r="Q6" s="20">
        <f>calcs!S59</f>
        <v>443363965079970.69</v>
      </c>
      <c r="R6" s="20">
        <f>calcs!T59</f>
        <v>455254921552963.25</v>
      </c>
      <c r="S6" s="20">
        <f>calcs!U59</f>
        <v>467145878025955.75</v>
      </c>
      <c r="T6" s="20">
        <f>calcs!V59</f>
        <v>479036834498948.31</v>
      </c>
      <c r="U6" s="20">
        <f>calcs!W59</f>
        <v>490927790971940.81</v>
      </c>
      <c r="V6" s="20">
        <f>calcs!X59</f>
        <v>502818747444928.13</v>
      </c>
      <c r="W6" s="20">
        <f>calcs!Y59</f>
        <v>514709703917920.63</v>
      </c>
      <c r="X6" s="20">
        <f>calcs!Z59</f>
        <v>526600660390913.19</v>
      </c>
      <c r="Y6" s="20">
        <f>calcs!AA59</f>
        <v>538491616863905.69</v>
      </c>
      <c r="Z6" s="20">
        <f>calcs!AB59</f>
        <v>550382573336898.19</v>
      </c>
      <c r="AA6" s="20">
        <f>calcs!AC59</f>
        <v>562273529809890.75</v>
      </c>
      <c r="AB6" s="20">
        <f>calcs!AD59</f>
        <v>574164486282878.13</v>
      </c>
      <c r="AC6" s="20">
        <f>calcs!AE59</f>
        <v>586055442755870.63</v>
      </c>
      <c r="AD6" s="20">
        <f>calcs!AF59</f>
        <v>597946399228863.13</v>
      </c>
      <c r="AE6" s="20">
        <f>calcs!AG59</f>
        <v>609837355701855.75</v>
      </c>
      <c r="AF6" s="20">
        <f>calcs!AH59</f>
        <v>621728312174848.38</v>
      </c>
    </row>
    <row r="7" spans="1:35" ht="14.5" x14ac:dyDescent="0.35">
      <c r="A7" s="3" t="s">
        <v>41</v>
      </c>
      <c r="B7" s="20">
        <f>calcs!D60</f>
        <v>43511496468582.008</v>
      </c>
      <c r="C7" s="20">
        <f>calcs!E60</f>
        <v>45418268339676.984</v>
      </c>
      <c r="D7" s="20">
        <f>calcs!F60</f>
        <v>47325040210772.625</v>
      </c>
      <c r="E7" s="20">
        <f>calcs!G60</f>
        <v>49231812081868.266</v>
      </c>
      <c r="F7" s="20">
        <f>calcs!H60</f>
        <v>51138583952963.242</v>
      </c>
      <c r="G7" s="20">
        <f>calcs!I60</f>
        <v>53045355824058.883</v>
      </c>
      <c r="H7" s="20">
        <f>calcs!J60</f>
        <v>54952127695154.531</v>
      </c>
      <c r="I7" s="20">
        <f>calcs!K60</f>
        <v>56858899566250.172</v>
      </c>
      <c r="J7" s="20">
        <f>calcs!L60</f>
        <v>58765671437345.148</v>
      </c>
      <c r="K7" s="20">
        <f>calcs!M60</f>
        <v>60672443308440.789</v>
      </c>
      <c r="L7" s="20">
        <f>calcs!N60</f>
        <v>62579215179536.422</v>
      </c>
      <c r="M7" s="20">
        <f>calcs!O60</f>
        <v>64485987050632.063</v>
      </c>
      <c r="N7" s="20">
        <f>calcs!P60</f>
        <v>66392758921727.039</v>
      </c>
      <c r="O7" s="20">
        <f>calcs!Q60</f>
        <v>68299530792822.68</v>
      </c>
      <c r="P7" s="20">
        <f>calcs!R60</f>
        <v>70206302663918.313</v>
      </c>
      <c r="Q7" s="20">
        <f>calcs!S60</f>
        <v>72113074535013.281</v>
      </c>
      <c r="R7" s="20">
        <f>calcs!T60</f>
        <v>74019846406108.922</v>
      </c>
      <c r="S7" s="20">
        <f>calcs!U60</f>
        <v>75926618277204.563</v>
      </c>
      <c r="T7" s="20">
        <f>calcs!V60</f>
        <v>77833390148300.203</v>
      </c>
      <c r="U7" s="20">
        <f>calcs!W60</f>
        <v>79740162019395.172</v>
      </c>
      <c r="V7" s="20">
        <f>calcs!X60</f>
        <v>81646933890490.813</v>
      </c>
      <c r="W7" s="20">
        <f>calcs!Y60</f>
        <v>83553705761586.453</v>
      </c>
      <c r="X7" s="20">
        <f>calcs!Z60</f>
        <v>85460477632682.078</v>
      </c>
      <c r="Y7" s="20">
        <f>calcs!AA60</f>
        <v>87367249503777.063</v>
      </c>
      <c r="Z7" s="20">
        <f>calcs!AB60</f>
        <v>89274021374872.703</v>
      </c>
      <c r="AA7" s="20">
        <f>calcs!AC60</f>
        <v>91180793245968.344</v>
      </c>
      <c r="AB7" s="20">
        <f>calcs!AD60</f>
        <v>93087565117063.984</v>
      </c>
      <c r="AC7" s="20">
        <f>calcs!AE60</f>
        <v>94994336988158.953</v>
      </c>
      <c r="AD7" s="20">
        <f>calcs!AF60</f>
        <v>96901108859254.594</v>
      </c>
      <c r="AE7" s="20">
        <f>calcs!AG60</f>
        <v>98807880730350.234</v>
      </c>
      <c r="AF7" s="20">
        <f>calcs!AH60</f>
        <v>100714652601445.2</v>
      </c>
    </row>
    <row r="8" spans="1:35" ht="14.5" x14ac:dyDescent="0.35">
      <c r="A8" s="3" t="s">
        <v>45</v>
      </c>
      <c r="B8" s="20">
        <f>calcs!D61</f>
        <v>349618144774.80005</v>
      </c>
      <c r="C8" s="20">
        <f>calcs!E61</f>
        <v>365320291775.33771</v>
      </c>
      <c r="D8" s="20">
        <f>calcs!F61</f>
        <v>381022438775.87103</v>
      </c>
      <c r="E8" s="20">
        <f>calcs!G61</f>
        <v>396724585776.40863</v>
      </c>
      <c r="F8" s="20">
        <f>calcs!H61</f>
        <v>412426732776.94196</v>
      </c>
      <c r="G8" s="20">
        <f>calcs!I61</f>
        <v>428128879777.47955</v>
      </c>
      <c r="H8" s="20">
        <f>calcs!J61</f>
        <v>443831026778.01294</v>
      </c>
      <c r="I8" s="20">
        <f>calcs!K61</f>
        <v>459533173778.55054</v>
      </c>
      <c r="J8" s="20">
        <f>calcs!L61</f>
        <v>475235320779.08386</v>
      </c>
      <c r="K8" s="20">
        <f>calcs!M61</f>
        <v>490937467779.62152</v>
      </c>
      <c r="L8" s="20">
        <f>calcs!N61</f>
        <v>506639614780.15491</v>
      </c>
      <c r="M8" s="20">
        <f>calcs!O61</f>
        <v>522341761780.6925</v>
      </c>
      <c r="N8" s="20">
        <f>calcs!P61</f>
        <v>538043908781.22577</v>
      </c>
      <c r="O8" s="20">
        <f>calcs!Q61</f>
        <v>553746055781.76343</v>
      </c>
      <c r="P8" s="20">
        <f>calcs!R61</f>
        <v>569448202782.29675</v>
      </c>
      <c r="Q8" s="20">
        <f>calcs!S61</f>
        <v>585150349782.83435</v>
      </c>
      <c r="R8" s="20">
        <f>calcs!T61</f>
        <v>600852496783.36768</v>
      </c>
      <c r="S8" s="20">
        <f>calcs!U61</f>
        <v>616554643783.90527</v>
      </c>
      <c r="T8" s="20">
        <f>calcs!V61</f>
        <v>632256790784.4386</v>
      </c>
      <c r="U8" s="20">
        <f>calcs!W61</f>
        <v>647958937784.9762</v>
      </c>
      <c r="V8" s="20">
        <f>calcs!X61</f>
        <v>663661084785.50952</v>
      </c>
      <c r="W8" s="20">
        <f>calcs!Y61</f>
        <v>679363231786.04712</v>
      </c>
      <c r="X8" s="20">
        <f>calcs!Z61</f>
        <v>695065378786.58044</v>
      </c>
      <c r="Y8" s="20">
        <f>calcs!AA61</f>
        <v>710767525787.11804</v>
      </c>
      <c r="Z8" s="20">
        <f>calcs!AB61</f>
        <v>726469672787.65137</v>
      </c>
      <c r="AA8" s="20">
        <f>calcs!AC61</f>
        <v>742171819788.18896</v>
      </c>
      <c r="AB8" s="20">
        <f>calcs!AD61</f>
        <v>757873966788.72229</v>
      </c>
      <c r="AC8" s="20">
        <f>calcs!AE61</f>
        <v>773576113789.25989</v>
      </c>
      <c r="AD8" s="20">
        <f>calcs!AF61</f>
        <v>789278260789.79309</v>
      </c>
      <c r="AE8" s="20">
        <f>calcs!AG61</f>
        <v>804980407790.32642</v>
      </c>
      <c r="AF8" s="20">
        <f>calcs!AH61</f>
        <v>820682554790.86401</v>
      </c>
    </row>
    <row r="9" spans="1:35" ht="14.5" x14ac:dyDescent="0.35">
      <c r="A9" s="3" t="s">
        <v>47</v>
      </c>
      <c r="B9" s="20">
        <f>calcs!D62</f>
        <v>202092790732520.44</v>
      </c>
      <c r="C9" s="20">
        <f>calcs!E62</f>
        <v>211270419984364.69</v>
      </c>
      <c r="D9" s="20">
        <f>calcs!F62</f>
        <v>220448049236211.97</v>
      </c>
      <c r="E9" s="20">
        <f>calcs!G62</f>
        <v>229625678488056.22</v>
      </c>
      <c r="F9" s="20">
        <f>calcs!H62</f>
        <v>238803307739900.47</v>
      </c>
      <c r="G9" s="20">
        <f>calcs!I62</f>
        <v>247980936991747.75</v>
      </c>
      <c r="H9" s="20">
        <f>calcs!J62</f>
        <v>257158566243591.97</v>
      </c>
      <c r="I9" s="20">
        <f>calcs!K62</f>
        <v>266336195495436.22</v>
      </c>
      <c r="J9" s="20">
        <f>calcs!L62</f>
        <v>275513824747280.44</v>
      </c>
      <c r="K9" s="20">
        <f>calcs!M62</f>
        <v>284691453999127.75</v>
      </c>
      <c r="L9" s="20">
        <f>calcs!N62</f>
        <v>293869083250972</v>
      </c>
      <c r="M9" s="20">
        <f>calcs!O62</f>
        <v>303046712502816.25</v>
      </c>
      <c r="N9" s="20">
        <f>calcs!P62</f>
        <v>312224341754663.56</v>
      </c>
      <c r="O9" s="20">
        <f>calcs!Q62</f>
        <v>321401971006507.81</v>
      </c>
      <c r="P9" s="20">
        <f>calcs!R62</f>
        <v>330579600258352.06</v>
      </c>
      <c r="Q9" s="20">
        <f>calcs!S62</f>
        <v>339757229510199.38</v>
      </c>
      <c r="R9" s="20">
        <f>calcs!T62</f>
        <v>348934858762043.63</v>
      </c>
      <c r="S9" s="20">
        <f>calcs!U62</f>
        <v>358112488013887.81</v>
      </c>
      <c r="T9" s="20">
        <f>calcs!V62</f>
        <v>367290117265735.06</v>
      </c>
      <c r="U9" s="20">
        <f>calcs!W62</f>
        <v>376467746517579.25</v>
      </c>
      <c r="V9" s="20">
        <f>calcs!X62</f>
        <v>385645375769423.5</v>
      </c>
      <c r="W9" s="20">
        <f>calcs!Y62</f>
        <v>394823005021270.81</v>
      </c>
      <c r="X9" s="20">
        <f>calcs!Z62</f>
        <v>404000634273115.06</v>
      </c>
      <c r="Y9" s="20">
        <f>calcs!AA62</f>
        <v>413178263524959.25</v>
      </c>
      <c r="Z9" s="20">
        <f>calcs!AB62</f>
        <v>422355892776806.56</v>
      </c>
      <c r="AA9" s="20">
        <f>calcs!AC62</f>
        <v>431533522028650.75</v>
      </c>
      <c r="AB9" s="20">
        <f>calcs!AD62</f>
        <v>440711151280495</v>
      </c>
      <c r="AC9" s="20">
        <f>calcs!AE62</f>
        <v>449888780532342.25</v>
      </c>
      <c r="AD9" s="20">
        <f>calcs!AF62</f>
        <v>459066409784186.56</v>
      </c>
      <c r="AE9" s="20">
        <f>calcs!AG62</f>
        <v>468244039036030.75</v>
      </c>
      <c r="AF9" s="20">
        <f>calcs!AH62</f>
        <v>477421668287878.06</v>
      </c>
    </row>
    <row r="10" spans="1:35" ht="14.5" x14ac:dyDescent="0.35">
      <c r="A10" s="3" t="s">
        <v>50</v>
      </c>
      <c r="B10" s="20">
        <f>calcs!D63</f>
        <v>33808137193897.199</v>
      </c>
      <c r="C10" s="20">
        <f>calcs!E63</f>
        <v>35331151711350.867</v>
      </c>
      <c r="D10" s="20">
        <f>calcs!F63</f>
        <v>36854166228805.125</v>
      </c>
      <c r="E10" s="20">
        <f>calcs!G63</f>
        <v>38377180746258.789</v>
      </c>
      <c r="F10" s="20">
        <f>calcs!H63</f>
        <v>39900195263713.047</v>
      </c>
      <c r="G10" s="20">
        <f>calcs!I63</f>
        <v>41423209781167.305</v>
      </c>
      <c r="H10" s="20">
        <f>calcs!J63</f>
        <v>42946224298620.969</v>
      </c>
      <c r="I10" s="20">
        <f>calcs!K63</f>
        <v>44469238816075.227</v>
      </c>
      <c r="J10" s="20">
        <f>calcs!L63</f>
        <v>45992253333528.891</v>
      </c>
      <c r="K10" s="20">
        <f>calcs!M63</f>
        <v>47515267850983.148</v>
      </c>
      <c r="L10" s="20">
        <f>calcs!N63</f>
        <v>49038282368436.82</v>
      </c>
      <c r="M10" s="20">
        <f>calcs!O63</f>
        <v>50561296885891.078</v>
      </c>
      <c r="N10" s="20">
        <f>calcs!P63</f>
        <v>52084311403344.742</v>
      </c>
      <c r="O10" s="20">
        <f>calcs!Q63</f>
        <v>53607325920799</v>
      </c>
      <c r="P10" s="20">
        <f>calcs!R63</f>
        <v>55130340438252.664</v>
      </c>
      <c r="Q10" s="20">
        <f>calcs!S63</f>
        <v>56653354955706.922</v>
      </c>
      <c r="R10" s="20">
        <f>calcs!T63</f>
        <v>58176369473160.586</v>
      </c>
      <c r="S10" s="20">
        <f>calcs!U63</f>
        <v>59699383990614.844</v>
      </c>
      <c r="T10" s="20">
        <f>calcs!V63</f>
        <v>61222398508069.094</v>
      </c>
      <c r="U10" s="20">
        <f>calcs!W63</f>
        <v>62745413025522.766</v>
      </c>
      <c r="V10" s="20">
        <f>calcs!X63</f>
        <v>64268427542977.023</v>
      </c>
      <c r="W10" s="20">
        <f>calcs!Y63</f>
        <v>65791442060430.695</v>
      </c>
      <c r="X10" s="20">
        <f>calcs!Z63</f>
        <v>67314456577884.953</v>
      </c>
      <c r="Y10" s="20">
        <f>calcs!AA63</f>
        <v>68837471095338.617</v>
      </c>
      <c r="Z10" s="20">
        <f>calcs!AB63</f>
        <v>70360485612792.867</v>
      </c>
      <c r="AA10" s="20">
        <f>calcs!AC63</f>
        <v>71883500130246.531</v>
      </c>
      <c r="AB10" s="20">
        <f>calcs!AD63</f>
        <v>73406514647700.797</v>
      </c>
      <c r="AC10" s="20">
        <f>calcs!AE63</f>
        <v>74929529165154.469</v>
      </c>
      <c r="AD10" s="20">
        <f>calcs!AF63</f>
        <v>76452543682608.719</v>
      </c>
      <c r="AE10" s="20">
        <f>calcs!AG63</f>
        <v>77975558200062.969</v>
      </c>
      <c r="AF10" s="20">
        <f>calcs!AH63</f>
        <v>79498572717516.625</v>
      </c>
    </row>
    <row r="11" spans="1:35" ht="14.5" x14ac:dyDescent="0.35">
      <c r="A11" s="3" t="s">
        <v>106</v>
      </c>
      <c r="B11" s="20">
        <f>calcs!D64</f>
        <v>774866456462720.5</v>
      </c>
      <c r="C11" s="20">
        <f>calcs!E64</f>
        <v>809667472297155.63</v>
      </c>
      <c r="D11" s="20">
        <f>calcs!F64</f>
        <v>844468488131605.88</v>
      </c>
      <c r="E11" s="20">
        <f>calcs!G64</f>
        <v>879269503966056.13</v>
      </c>
      <c r="F11" s="20">
        <f>calcs!H64</f>
        <v>914070519800491.25</v>
      </c>
      <c r="G11" s="20">
        <f>calcs!I64</f>
        <v>948871535634941.38</v>
      </c>
      <c r="H11" s="20">
        <f>calcs!J64</f>
        <v>983672551469391.5</v>
      </c>
      <c r="I11" s="20">
        <f>calcs!K64</f>
        <v>1018473567303826.5</v>
      </c>
      <c r="J11" s="20">
        <f>calcs!L64</f>
        <v>1053274583138276.8</v>
      </c>
      <c r="K11" s="20">
        <f>calcs!M64</f>
        <v>1088075598972726.9</v>
      </c>
      <c r="L11" s="20">
        <f>calcs!N64</f>
        <v>1122876614807162</v>
      </c>
      <c r="M11" s="20">
        <f>calcs!O64</f>
        <v>1157677630641612.3</v>
      </c>
      <c r="N11" s="20">
        <f>calcs!P64</f>
        <v>1192478646476047.5</v>
      </c>
      <c r="O11" s="20">
        <f>calcs!Q64</f>
        <v>1227279662310497.8</v>
      </c>
      <c r="P11" s="20">
        <f>calcs!R64</f>
        <v>1262080678144948</v>
      </c>
      <c r="Q11" s="20">
        <f>calcs!S64</f>
        <v>1296881693979383</v>
      </c>
      <c r="R11" s="20">
        <f>calcs!T64</f>
        <v>1331682709813833</v>
      </c>
      <c r="S11" s="20">
        <f>calcs!U64</f>
        <v>1366483725648283.3</v>
      </c>
      <c r="T11" s="20">
        <f>calcs!V64</f>
        <v>1401284741482718.3</v>
      </c>
      <c r="U11" s="20">
        <f>calcs!W64</f>
        <v>1436085757317168.5</v>
      </c>
      <c r="V11" s="20">
        <f>calcs!X64</f>
        <v>1470886773151618.8</v>
      </c>
      <c r="W11" s="20">
        <f>calcs!Y64</f>
        <v>1505687788986053.8</v>
      </c>
      <c r="X11" s="20">
        <f>calcs!Z64</f>
        <v>1540488804820504</v>
      </c>
      <c r="Y11" s="20">
        <f>calcs!AA64</f>
        <v>1575289820654954</v>
      </c>
      <c r="Z11" s="20">
        <f>calcs!AB64</f>
        <v>1610090836489389.3</v>
      </c>
      <c r="AA11" s="20">
        <f>calcs!AC64</f>
        <v>1644891852323839.3</v>
      </c>
      <c r="AB11" s="20">
        <f>calcs!AD64</f>
        <v>1679692868158289.5</v>
      </c>
      <c r="AC11" s="20">
        <f>calcs!AE64</f>
        <v>1714493883992724.8</v>
      </c>
      <c r="AD11" s="20">
        <f>calcs!AF64</f>
        <v>1749294899827175</v>
      </c>
      <c r="AE11" s="20">
        <f>calcs!AG64</f>
        <v>1784095915661625.3</v>
      </c>
      <c r="AF11" s="20">
        <f>calcs!AH64</f>
        <v>1818896931496060.3</v>
      </c>
    </row>
    <row r="12" spans="1:35" ht="14.5" x14ac:dyDescent="0.35">
      <c r="A12" s="3" t="s">
        <v>108</v>
      </c>
      <c r="B12" s="20">
        <f>calcs!D65</f>
        <v>45000085911291.602</v>
      </c>
      <c r="C12" s="20">
        <f>calcs!E65</f>
        <v>47021145300925.992</v>
      </c>
      <c r="D12" s="20">
        <f>calcs!F65</f>
        <v>49042204690560.984</v>
      </c>
      <c r="E12" s="20">
        <f>calcs!G65</f>
        <v>51063264080195.375</v>
      </c>
      <c r="F12" s="20">
        <f>calcs!H65</f>
        <v>53084323469829.766</v>
      </c>
      <c r="G12" s="20">
        <f>calcs!I65</f>
        <v>55105382859464.164</v>
      </c>
      <c r="H12" s="20">
        <f>calcs!J65</f>
        <v>57126442249098.555</v>
      </c>
      <c r="I12" s="20">
        <f>calcs!K65</f>
        <v>59147501638733.547</v>
      </c>
      <c r="J12" s="20">
        <f>calcs!L65</f>
        <v>61168561028367.938</v>
      </c>
      <c r="K12" s="20">
        <f>calcs!M65</f>
        <v>63189620418002.328</v>
      </c>
      <c r="L12" s="20">
        <f>calcs!N65</f>
        <v>65210679807636.727</v>
      </c>
      <c r="M12" s="20">
        <f>calcs!O65</f>
        <v>67231739197271.117</v>
      </c>
      <c r="N12" s="20">
        <f>calcs!P65</f>
        <v>69252798586906.109</v>
      </c>
      <c r="O12" s="20">
        <f>calcs!Q65</f>
        <v>71273857976540.5</v>
      </c>
      <c r="P12" s="20">
        <f>calcs!R65</f>
        <v>73294917366174.891</v>
      </c>
      <c r="Q12" s="20">
        <f>calcs!S65</f>
        <v>75315976755809.281</v>
      </c>
      <c r="R12" s="20">
        <f>calcs!T65</f>
        <v>77337036145443.688</v>
      </c>
      <c r="S12" s="20">
        <f>calcs!U65</f>
        <v>79358095535078.672</v>
      </c>
      <c r="T12" s="20">
        <f>calcs!V65</f>
        <v>81379154924713.078</v>
      </c>
      <c r="U12" s="20">
        <f>calcs!W65</f>
        <v>83400214314347.469</v>
      </c>
      <c r="V12" s="20">
        <f>calcs!X65</f>
        <v>85421273703981.875</v>
      </c>
      <c r="W12" s="20">
        <f>calcs!Y65</f>
        <v>87442333093616.875</v>
      </c>
      <c r="X12" s="20">
        <f>calcs!Z65</f>
        <v>89463392483251.281</v>
      </c>
      <c r="Y12" s="20">
        <f>calcs!AA65</f>
        <v>91484451872885.672</v>
      </c>
      <c r="Z12" s="20">
        <f>calcs!AB65</f>
        <v>93505511262520.078</v>
      </c>
      <c r="AA12" s="20">
        <f>calcs!AC65</f>
        <v>95526570652154.484</v>
      </c>
      <c r="AB12" s="20">
        <f>calcs!AD65</f>
        <v>97547630041789.469</v>
      </c>
      <c r="AC12" s="20">
        <f>calcs!AE65</f>
        <v>99568689431423.875</v>
      </c>
      <c r="AD12" s="20">
        <f>calcs!AF65</f>
        <v>101589748821058.27</v>
      </c>
      <c r="AE12" s="20">
        <f>calcs!AG65</f>
        <v>103610808210692.67</v>
      </c>
      <c r="AF12" s="20">
        <f>calcs!AH65</f>
        <v>105631867600327.06</v>
      </c>
    </row>
    <row r="13" spans="1:35" ht="14.5" x14ac:dyDescent="0.35">
      <c r="A13" s="3" t="s">
        <v>110</v>
      </c>
      <c r="B13" s="20">
        <f>calcs!D66</f>
        <v>0</v>
      </c>
      <c r="C13" s="20">
        <f>calcs!E66</f>
        <v>0</v>
      </c>
      <c r="D13" s="20">
        <f>calcs!F66</f>
        <v>0</v>
      </c>
      <c r="E13" s="20">
        <f>calcs!G66</f>
        <v>0</v>
      </c>
      <c r="F13" s="20">
        <f>calcs!H66</f>
        <v>0</v>
      </c>
      <c r="G13" s="20">
        <f>calcs!I66</f>
        <v>0</v>
      </c>
      <c r="H13" s="20">
        <f>calcs!J66</f>
        <v>0</v>
      </c>
      <c r="I13" s="20">
        <f>calcs!K66</f>
        <v>0</v>
      </c>
      <c r="J13" s="20">
        <f>calcs!L66</f>
        <v>0</v>
      </c>
      <c r="K13" s="20">
        <f>calcs!M66</f>
        <v>0</v>
      </c>
      <c r="L13" s="20">
        <f>calcs!N66</f>
        <v>0</v>
      </c>
      <c r="M13" s="20">
        <f>calcs!O66</f>
        <v>0</v>
      </c>
      <c r="N13" s="20">
        <f>calcs!P66</f>
        <v>0</v>
      </c>
      <c r="O13" s="20">
        <f>calcs!Q66</f>
        <v>0</v>
      </c>
      <c r="P13" s="20">
        <f>calcs!R66</f>
        <v>0</v>
      </c>
      <c r="Q13" s="20">
        <f>calcs!S66</f>
        <v>0</v>
      </c>
      <c r="R13" s="20">
        <f>calcs!T66</f>
        <v>0</v>
      </c>
      <c r="S13" s="20">
        <f>calcs!U66</f>
        <v>0</v>
      </c>
      <c r="T13" s="20">
        <f>calcs!V66</f>
        <v>0</v>
      </c>
      <c r="U13" s="20">
        <f>calcs!W66</f>
        <v>0</v>
      </c>
      <c r="V13" s="20">
        <f>calcs!X66</f>
        <v>0</v>
      </c>
      <c r="W13" s="20">
        <f>calcs!Y66</f>
        <v>0</v>
      </c>
      <c r="X13" s="20">
        <f>calcs!Z66</f>
        <v>0</v>
      </c>
      <c r="Y13" s="20">
        <f>calcs!AA66</f>
        <v>0</v>
      </c>
      <c r="Z13" s="20">
        <f>calcs!AB66</f>
        <v>0</v>
      </c>
      <c r="AA13" s="20">
        <f>calcs!AC66</f>
        <v>0</v>
      </c>
      <c r="AB13" s="20">
        <f>calcs!AD66</f>
        <v>0</v>
      </c>
      <c r="AC13" s="20">
        <f>calcs!AE66</f>
        <v>0</v>
      </c>
      <c r="AD13" s="20">
        <f>calcs!AF66</f>
        <v>0</v>
      </c>
      <c r="AE13" s="20">
        <f>calcs!AG66</f>
        <v>0</v>
      </c>
      <c r="AF13" s="20">
        <f>calcs!AH66</f>
        <v>0</v>
      </c>
    </row>
    <row r="14" spans="1:35" ht="14.5" x14ac:dyDescent="0.35">
      <c r="A14" s="3" t="s">
        <v>112</v>
      </c>
      <c r="B14" s="20">
        <f>calcs!D67</f>
        <v>0</v>
      </c>
      <c r="C14" s="20">
        <f>calcs!E67</f>
        <v>0</v>
      </c>
      <c r="D14" s="20">
        <f>calcs!F67</f>
        <v>0</v>
      </c>
      <c r="E14" s="20">
        <f>calcs!G67</f>
        <v>0</v>
      </c>
      <c r="F14" s="20">
        <f>calcs!H67</f>
        <v>0</v>
      </c>
      <c r="G14" s="20">
        <f>calcs!I67</f>
        <v>0</v>
      </c>
      <c r="H14" s="20">
        <f>calcs!J67</f>
        <v>0</v>
      </c>
      <c r="I14" s="20">
        <f>calcs!K67</f>
        <v>0</v>
      </c>
      <c r="J14" s="20">
        <f>calcs!L67</f>
        <v>0</v>
      </c>
      <c r="K14" s="20">
        <f>calcs!M67</f>
        <v>0</v>
      </c>
      <c r="L14" s="20">
        <f>calcs!N67</f>
        <v>0</v>
      </c>
      <c r="M14" s="20">
        <f>calcs!O67</f>
        <v>0</v>
      </c>
      <c r="N14" s="20">
        <f>calcs!P67</f>
        <v>0</v>
      </c>
      <c r="O14" s="20">
        <f>calcs!Q67</f>
        <v>0</v>
      </c>
      <c r="P14" s="20">
        <f>calcs!R67</f>
        <v>0</v>
      </c>
      <c r="Q14" s="20">
        <f>calcs!S67</f>
        <v>0</v>
      </c>
      <c r="R14" s="20">
        <f>calcs!T67</f>
        <v>0</v>
      </c>
      <c r="S14" s="20">
        <f>calcs!U67</f>
        <v>0</v>
      </c>
      <c r="T14" s="20">
        <f>calcs!V67</f>
        <v>0</v>
      </c>
      <c r="U14" s="20">
        <f>calcs!W67</f>
        <v>0</v>
      </c>
      <c r="V14" s="20">
        <f>calcs!X67</f>
        <v>0</v>
      </c>
      <c r="W14" s="20">
        <f>calcs!Y67</f>
        <v>0</v>
      </c>
      <c r="X14" s="20">
        <f>calcs!Z67</f>
        <v>0</v>
      </c>
      <c r="Y14" s="20">
        <f>calcs!AA67</f>
        <v>0</v>
      </c>
      <c r="Z14" s="20">
        <f>calcs!AB67</f>
        <v>0</v>
      </c>
      <c r="AA14" s="20">
        <f>calcs!AC67</f>
        <v>0</v>
      </c>
      <c r="AB14" s="20">
        <f>calcs!AD67</f>
        <v>0</v>
      </c>
      <c r="AC14" s="20">
        <f>calcs!AE67</f>
        <v>0</v>
      </c>
      <c r="AD14" s="20">
        <f>calcs!AF67</f>
        <v>0</v>
      </c>
      <c r="AE14" s="20">
        <f>calcs!AG67</f>
        <v>0</v>
      </c>
      <c r="AF14" s="20">
        <f>calcs!AH67</f>
        <v>0</v>
      </c>
    </row>
    <row r="15" spans="1:35" ht="14.5" x14ac:dyDescent="0.35">
      <c r="A15" s="3" t="s">
        <v>59</v>
      </c>
      <c r="B15" s="20">
        <f>calcs!D68</f>
        <v>9297111296000</v>
      </c>
      <c r="C15" s="20">
        <f>calcs!E68</f>
        <v>9714285669427.5273</v>
      </c>
      <c r="D15" s="20">
        <f>calcs!F68</f>
        <v>10131460042855.057</v>
      </c>
      <c r="E15" s="20">
        <f>calcs!G68</f>
        <v>10548634416282.584</v>
      </c>
      <c r="F15" s="20">
        <f>calcs!H68</f>
        <v>10965808789710.111</v>
      </c>
      <c r="G15" s="20">
        <f>calcs!I68</f>
        <v>11382983163137.639</v>
      </c>
      <c r="H15" s="20">
        <f>calcs!J68</f>
        <v>11800157536565.166</v>
      </c>
      <c r="I15" s="20">
        <f>calcs!K68</f>
        <v>12217331909992.547</v>
      </c>
      <c r="J15" s="20">
        <f>calcs!L68</f>
        <v>12634506283420.076</v>
      </c>
      <c r="K15" s="20">
        <f>calcs!M68</f>
        <v>13051680656847.604</v>
      </c>
      <c r="L15" s="20">
        <f>calcs!N68</f>
        <v>13468855030275.133</v>
      </c>
      <c r="M15" s="20">
        <f>calcs!O68</f>
        <v>13886029403702.66</v>
      </c>
      <c r="N15" s="20">
        <f>calcs!P68</f>
        <v>14303203777130.188</v>
      </c>
      <c r="O15" s="20">
        <f>calcs!Q68</f>
        <v>14720378150557.715</v>
      </c>
      <c r="P15" s="20">
        <f>calcs!R68</f>
        <v>15137552523985.242</v>
      </c>
      <c r="Q15" s="20">
        <f>calcs!S68</f>
        <v>15554726897412.623</v>
      </c>
      <c r="R15" s="20">
        <f>calcs!T68</f>
        <v>15971901270840.15</v>
      </c>
      <c r="S15" s="20">
        <f>calcs!U68</f>
        <v>16389075644267.678</v>
      </c>
      <c r="T15" s="20">
        <f>calcs!V68</f>
        <v>16806250017695.205</v>
      </c>
      <c r="U15" s="20">
        <f>calcs!W68</f>
        <v>17223424391122.732</v>
      </c>
      <c r="V15" s="20">
        <f>calcs!X68</f>
        <v>17640598764550.262</v>
      </c>
      <c r="W15" s="20">
        <f>calcs!Y68</f>
        <v>18057773137977.789</v>
      </c>
      <c r="X15" s="20">
        <f>calcs!Z68</f>
        <v>18474947511405.316</v>
      </c>
      <c r="Y15" s="20">
        <f>calcs!AA68</f>
        <v>18892121884832.844</v>
      </c>
      <c r="Z15" s="20">
        <f>calcs!AB68</f>
        <v>19309296258260.227</v>
      </c>
      <c r="AA15" s="20">
        <f>calcs!AC68</f>
        <v>19726470631687.754</v>
      </c>
      <c r="AB15" s="20">
        <f>calcs!AD68</f>
        <v>20143645005115.285</v>
      </c>
      <c r="AC15" s="20">
        <f>calcs!AE68</f>
        <v>20560819378542.813</v>
      </c>
      <c r="AD15" s="20">
        <f>calcs!AF68</f>
        <v>20977993751970.34</v>
      </c>
      <c r="AE15" s="20">
        <f>calcs!AG68</f>
        <v>21395168125397.867</v>
      </c>
      <c r="AF15" s="20">
        <f>calcs!AH68</f>
        <v>21812342498825.398</v>
      </c>
    </row>
    <row r="16" spans="1:35" ht="14.5" x14ac:dyDescent="0.35">
      <c r="A16" s="3" t="s">
        <v>84</v>
      </c>
      <c r="B16" s="20">
        <f>calcs!D69</f>
        <v>0</v>
      </c>
      <c r="C16" s="20">
        <f>calcs!E69</f>
        <v>0</v>
      </c>
      <c r="D16" s="20">
        <f>calcs!F69</f>
        <v>0</v>
      </c>
      <c r="E16" s="20">
        <f>calcs!G69</f>
        <v>0</v>
      </c>
      <c r="F16" s="20">
        <f>calcs!H69</f>
        <v>0</v>
      </c>
      <c r="G16" s="20">
        <f>calcs!I69</f>
        <v>0</v>
      </c>
      <c r="H16" s="20">
        <f>calcs!J69</f>
        <v>0</v>
      </c>
      <c r="I16" s="20">
        <f>calcs!K69</f>
        <v>0</v>
      </c>
      <c r="J16" s="20">
        <f>calcs!L69</f>
        <v>0</v>
      </c>
      <c r="K16" s="20">
        <f>calcs!M69</f>
        <v>0</v>
      </c>
      <c r="L16" s="20">
        <f>calcs!N69</f>
        <v>0</v>
      </c>
      <c r="M16" s="20">
        <f>calcs!O69</f>
        <v>0</v>
      </c>
      <c r="N16" s="20">
        <f>calcs!P69</f>
        <v>0</v>
      </c>
      <c r="O16" s="20">
        <f>calcs!Q69</f>
        <v>0</v>
      </c>
      <c r="P16" s="20">
        <f>calcs!R69</f>
        <v>0</v>
      </c>
      <c r="Q16" s="20">
        <f>calcs!S69</f>
        <v>0</v>
      </c>
      <c r="R16" s="20">
        <f>calcs!T69</f>
        <v>0</v>
      </c>
      <c r="S16" s="20">
        <f>calcs!U69</f>
        <v>0</v>
      </c>
      <c r="T16" s="20">
        <f>calcs!V69</f>
        <v>0</v>
      </c>
      <c r="U16" s="20">
        <f>calcs!W69</f>
        <v>0</v>
      </c>
      <c r="V16" s="20">
        <f>calcs!X69</f>
        <v>0</v>
      </c>
      <c r="W16" s="20">
        <f>calcs!Y69</f>
        <v>0</v>
      </c>
      <c r="X16" s="20">
        <f>calcs!Z69</f>
        <v>0</v>
      </c>
      <c r="Y16" s="20">
        <f>calcs!AA69</f>
        <v>0</v>
      </c>
      <c r="Z16" s="20">
        <f>calcs!AB69</f>
        <v>0</v>
      </c>
      <c r="AA16" s="20">
        <f>calcs!AC69</f>
        <v>0</v>
      </c>
      <c r="AB16" s="20">
        <f>calcs!AD69</f>
        <v>0</v>
      </c>
      <c r="AC16" s="20">
        <f>calcs!AE69</f>
        <v>0</v>
      </c>
      <c r="AD16" s="20">
        <f>calcs!AF69</f>
        <v>0</v>
      </c>
      <c r="AE16" s="20">
        <f>calcs!AG69</f>
        <v>0</v>
      </c>
      <c r="AF16" s="20">
        <f>calcs!AH69</f>
        <v>0</v>
      </c>
    </row>
    <row r="17" spans="1:33" ht="14.5" x14ac:dyDescent="0.35">
      <c r="A17" s="3" t="s">
        <v>116</v>
      </c>
      <c r="B17" s="20">
        <f>calcs!D70</f>
        <v>41796096359263.203</v>
      </c>
      <c r="C17" s="20">
        <f>calcs!E70</f>
        <v>43673256282527.43</v>
      </c>
      <c r="D17" s="20">
        <f>calcs!F70</f>
        <v>45550416205791.648</v>
      </c>
      <c r="E17" s="20">
        <f>calcs!G70</f>
        <v>47427576129056.5</v>
      </c>
      <c r="F17" s="20">
        <f>calcs!H70</f>
        <v>49304736052320.719</v>
      </c>
      <c r="G17" s="20">
        <f>calcs!I70</f>
        <v>51181895975584.945</v>
      </c>
      <c r="H17" s="20">
        <f>calcs!J70</f>
        <v>53059055898849.797</v>
      </c>
      <c r="I17" s="20">
        <f>calcs!K70</f>
        <v>54936215822114.016</v>
      </c>
      <c r="J17" s="20">
        <f>calcs!L70</f>
        <v>56813375745378.867</v>
      </c>
      <c r="K17" s="20">
        <f>calcs!M70</f>
        <v>58690535668643.094</v>
      </c>
      <c r="L17" s="20">
        <f>calcs!N70</f>
        <v>60567695591907.313</v>
      </c>
      <c r="M17" s="20">
        <f>calcs!O70</f>
        <v>62444855515172.156</v>
      </c>
      <c r="N17" s="20">
        <f>calcs!P70</f>
        <v>64322015438436.375</v>
      </c>
      <c r="O17" s="20">
        <f>calcs!Q70</f>
        <v>66199175361700.594</v>
      </c>
      <c r="P17" s="20">
        <f>calcs!R70</f>
        <v>68076335284965.445</v>
      </c>
      <c r="Q17" s="20">
        <f>calcs!S70</f>
        <v>69953495208229.664</v>
      </c>
      <c r="R17" s="20">
        <f>calcs!T70</f>
        <v>71830655131494.516</v>
      </c>
      <c r="S17" s="20">
        <f>calcs!U70</f>
        <v>73707815054758.734</v>
      </c>
      <c r="T17" s="20">
        <f>calcs!V70</f>
        <v>75584974978022.953</v>
      </c>
      <c r="U17" s="20">
        <f>calcs!W70</f>
        <v>77462134901287.797</v>
      </c>
      <c r="V17" s="20">
        <f>calcs!X70</f>
        <v>79339294824552.016</v>
      </c>
      <c r="W17" s="20">
        <f>calcs!Y70</f>
        <v>81216454747816.234</v>
      </c>
      <c r="X17" s="20">
        <f>calcs!Z70</f>
        <v>83093614671081.078</v>
      </c>
      <c r="Y17" s="20">
        <f>calcs!AA70</f>
        <v>84970774594345.297</v>
      </c>
      <c r="Z17" s="20">
        <f>calcs!AB70</f>
        <v>86847934517610.156</v>
      </c>
      <c r="AA17" s="20">
        <f>calcs!AC70</f>
        <v>88725094440874.375</v>
      </c>
      <c r="AB17" s="20">
        <f>calcs!AD70</f>
        <v>90602254364138.609</v>
      </c>
      <c r="AC17" s="20">
        <f>calcs!AE70</f>
        <v>92479414287403.453</v>
      </c>
      <c r="AD17" s="20">
        <f>calcs!AF70</f>
        <v>94356574210667.688</v>
      </c>
      <c r="AE17" s="20">
        <f>calcs!AG70</f>
        <v>96233734133931.906</v>
      </c>
      <c r="AF17" s="20">
        <f>calcs!AH70</f>
        <v>98110894057196.75</v>
      </c>
    </row>
    <row r="18" spans="1:33" ht="14.5" x14ac:dyDescent="0.35">
      <c r="A18" s="3" t="s">
        <v>118</v>
      </c>
      <c r="B18" s="20">
        <f>calcs!D71</f>
        <v>5244370072659.6006</v>
      </c>
      <c r="C18" s="20">
        <f>calcs!E71</f>
        <v>5460890529166.2822</v>
      </c>
      <c r="D18" s="20">
        <f>calcs!F71</f>
        <v>5677410985672.9639</v>
      </c>
      <c r="E18" s="20">
        <f>calcs!G71</f>
        <v>5893931442179.5889</v>
      </c>
      <c r="F18" s="20">
        <f>calcs!H71</f>
        <v>6110451898686.2705</v>
      </c>
      <c r="G18" s="20">
        <f>calcs!I71</f>
        <v>6326972355192.9512</v>
      </c>
      <c r="H18" s="20">
        <f>calcs!J71</f>
        <v>6543492811699.5771</v>
      </c>
      <c r="I18" s="20">
        <f>calcs!K71</f>
        <v>6760013268206.2588</v>
      </c>
      <c r="J18" s="20">
        <f>calcs!L71</f>
        <v>6976533724712.9404</v>
      </c>
      <c r="K18" s="20">
        <f>calcs!M71</f>
        <v>7193054181219.5654</v>
      </c>
      <c r="L18" s="20">
        <f>calcs!N71</f>
        <v>7409574637726.2461</v>
      </c>
      <c r="M18" s="20">
        <f>calcs!O71</f>
        <v>7626095094232.9277</v>
      </c>
      <c r="N18" s="20">
        <f>calcs!P71</f>
        <v>7842615550739.5537</v>
      </c>
      <c r="O18" s="20">
        <f>calcs!Q71</f>
        <v>8059136007246.2344</v>
      </c>
      <c r="P18" s="20">
        <f>calcs!R71</f>
        <v>8275656463752.915</v>
      </c>
      <c r="Q18" s="20">
        <f>calcs!S71</f>
        <v>8492176920259.541</v>
      </c>
      <c r="R18" s="20">
        <f>calcs!T71</f>
        <v>8708697376766.2217</v>
      </c>
      <c r="S18" s="20">
        <f>calcs!U71</f>
        <v>8925217833272.9023</v>
      </c>
      <c r="T18" s="20">
        <f>calcs!V71</f>
        <v>9141738289779.5273</v>
      </c>
      <c r="U18" s="20">
        <f>calcs!W71</f>
        <v>9358258746286.207</v>
      </c>
      <c r="V18" s="20">
        <f>calcs!X71</f>
        <v>9574779202792.8867</v>
      </c>
      <c r="W18" s="20">
        <f>calcs!Y71</f>
        <v>9791299659299.5117</v>
      </c>
      <c r="X18" s="20">
        <f>calcs!Z71</f>
        <v>10007820115806.191</v>
      </c>
      <c r="Y18" s="20">
        <f>calcs!AA71</f>
        <v>10224340572312.871</v>
      </c>
      <c r="Z18" s="20">
        <f>calcs!AB71</f>
        <v>10440861028819.496</v>
      </c>
      <c r="AA18" s="20">
        <f>calcs!AC71</f>
        <v>10657381485326.178</v>
      </c>
      <c r="AB18" s="20">
        <f>calcs!AD71</f>
        <v>10873901941832.857</v>
      </c>
      <c r="AC18" s="20">
        <f>calcs!AE71</f>
        <v>11090422398339.482</v>
      </c>
      <c r="AD18" s="20">
        <f>calcs!AF71</f>
        <v>11306942854846.164</v>
      </c>
      <c r="AE18" s="20">
        <f>calcs!AG71</f>
        <v>11523463311352.844</v>
      </c>
      <c r="AF18" s="20">
        <f>calcs!AH71</f>
        <v>11739983767859.469</v>
      </c>
    </row>
    <row r="19" spans="1:33" ht="14.5" x14ac:dyDescent="0.35">
      <c r="A19" s="3" t="s">
        <v>120</v>
      </c>
      <c r="B19" s="20">
        <f>calcs!D72</f>
        <v>9398388169057.2012</v>
      </c>
      <c r="C19" s="20">
        <f>calcs!E72</f>
        <v>9824611571054.4277</v>
      </c>
      <c r="D19" s="20">
        <f>calcs!F72</f>
        <v>10250834973051.654</v>
      </c>
      <c r="E19" s="20">
        <f>calcs!G72</f>
        <v>10677058375048.756</v>
      </c>
      <c r="F19" s="20">
        <f>calcs!H72</f>
        <v>11103281777045.982</v>
      </c>
      <c r="G19" s="20">
        <f>calcs!I72</f>
        <v>11529505179043.209</v>
      </c>
      <c r="H19" s="20">
        <f>calcs!J72</f>
        <v>11955728581040.436</v>
      </c>
      <c r="I19" s="20">
        <f>calcs!K72</f>
        <v>12381951983037.535</v>
      </c>
      <c r="J19" s="20">
        <f>calcs!L72</f>
        <v>12808175385034.762</v>
      </c>
      <c r="K19" s="20">
        <f>calcs!M72</f>
        <v>13234398787031.988</v>
      </c>
      <c r="L19" s="20">
        <f>calcs!N72</f>
        <v>13660622189029.213</v>
      </c>
      <c r="M19" s="20">
        <f>calcs!O72</f>
        <v>14086845591026.313</v>
      </c>
      <c r="N19" s="20">
        <f>calcs!P72</f>
        <v>14513068993023.539</v>
      </c>
      <c r="O19" s="20">
        <f>calcs!Q72</f>
        <v>14939292395020.766</v>
      </c>
      <c r="P19" s="20">
        <f>calcs!R72</f>
        <v>15365515797017.992</v>
      </c>
      <c r="Q19" s="20">
        <f>calcs!S72</f>
        <v>15791739199015.094</v>
      </c>
      <c r="R19" s="20">
        <f>calcs!T72</f>
        <v>16217962601012.32</v>
      </c>
      <c r="S19" s="20">
        <f>calcs!U72</f>
        <v>16644186003009.547</v>
      </c>
      <c r="T19" s="20">
        <f>calcs!V72</f>
        <v>17070409405006.771</v>
      </c>
      <c r="U19" s="20">
        <f>calcs!W72</f>
        <v>17496632807003.873</v>
      </c>
      <c r="V19" s="20">
        <f>calcs!X72</f>
        <v>17922856209001.102</v>
      </c>
      <c r="W19" s="20">
        <f>calcs!Y72</f>
        <v>18349079610998.328</v>
      </c>
      <c r="X19" s="20">
        <f>calcs!Z72</f>
        <v>18775303012995.555</v>
      </c>
      <c r="Y19" s="20">
        <f>calcs!AA72</f>
        <v>19201526414992.652</v>
      </c>
      <c r="Z19" s="20">
        <f>calcs!AB72</f>
        <v>19627749816989.879</v>
      </c>
      <c r="AA19" s="20">
        <f>calcs!AC72</f>
        <v>20053973218987.105</v>
      </c>
      <c r="AB19" s="20">
        <f>calcs!AD72</f>
        <v>20480196620984.332</v>
      </c>
      <c r="AC19" s="20">
        <f>calcs!AE72</f>
        <v>20906420022981.434</v>
      </c>
      <c r="AD19" s="20">
        <f>calcs!AF72</f>
        <v>21332643424978.66</v>
      </c>
      <c r="AE19" s="20">
        <f>calcs!AG72</f>
        <v>21758866826975.887</v>
      </c>
      <c r="AF19" s="20">
        <f>calcs!AH72</f>
        <v>22185090228972.988</v>
      </c>
    </row>
    <row r="20" spans="1:33" ht="14.5" x14ac:dyDescent="0.35">
      <c r="A20" s="3" t="s">
        <v>122</v>
      </c>
      <c r="B20" s="20">
        <f>calcs!D73</f>
        <v>10077542247894.002</v>
      </c>
      <c r="C20" s="20">
        <f>calcs!E73</f>
        <v>10530148949788.264</v>
      </c>
      <c r="D20" s="20">
        <f>calcs!F73</f>
        <v>10982755651682.525</v>
      </c>
      <c r="E20" s="20">
        <f>calcs!G73</f>
        <v>11435362353576.955</v>
      </c>
      <c r="F20" s="20">
        <f>calcs!H73</f>
        <v>11887969055471.217</v>
      </c>
      <c r="G20" s="20">
        <f>calcs!I73</f>
        <v>12340575757365.477</v>
      </c>
      <c r="H20" s="20">
        <f>calcs!J73</f>
        <v>12793182459259.738</v>
      </c>
      <c r="I20" s="20">
        <f>calcs!K73</f>
        <v>13245789161154</v>
      </c>
      <c r="J20" s="20">
        <f>calcs!L73</f>
        <v>13698395863048.262</v>
      </c>
      <c r="K20" s="20">
        <f>calcs!M73</f>
        <v>14151002564942.693</v>
      </c>
      <c r="L20" s="20">
        <f>calcs!N73</f>
        <v>14603609266836.955</v>
      </c>
      <c r="M20" s="20">
        <f>calcs!O73</f>
        <v>15056215968731.215</v>
      </c>
      <c r="N20" s="20">
        <f>calcs!P73</f>
        <v>15508822670625.475</v>
      </c>
      <c r="O20" s="20">
        <f>calcs!Q73</f>
        <v>15961429372519.738</v>
      </c>
      <c r="P20" s="20">
        <f>calcs!R73</f>
        <v>16414036074414.17</v>
      </c>
      <c r="Q20" s="20">
        <f>calcs!S73</f>
        <v>16866642776308.434</v>
      </c>
      <c r="R20" s="20">
        <f>calcs!T73</f>
        <v>17319249478202.695</v>
      </c>
      <c r="S20" s="20">
        <f>calcs!U73</f>
        <v>17771856180096.957</v>
      </c>
      <c r="T20" s="20">
        <f>calcs!V73</f>
        <v>18224462881991.219</v>
      </c>
      <c r="U20" s="20">
        <f>calcs!W73</f>
        <v>18677069583885.48</v>
      </c>
      <c r="V20" s="20">
        <f>calcs!X73</f>
        <v>19129676285779.91</v>
      </c>
      <c r="W20" s="20">
        <f>calcs!Y73</f>
        <v>19582282987674.172</v>
      </c>
      <c r="X20" s="20">
        <f>calcs!Z73</f>
        <v>20034889689568.434</v>
      </c>
      <c r="Y20" s="20">
        <f>calcs!AA73</f>
        <v>20487496391462.695</v>
      </c>
      <c r="Z20" s="20">
        <f>calcs!AB73</f>
        <v>20940103093356.957</v>
      </c>
      <c r="AA20" s="20">
        <f>calcs!AC73</f>
        <v>21392709795251.223</v>
      </c>
      <c r="AB20" s="20">
        <f>calcs!AD73</f>
        <v>21845316497145.652</v>
      </c>
      <c r="AC20" s="20">
        <f>calcs!AE73</f>
        <v>22297923199039.914</v>
      </c>
      <c r="AD20" s="20">
        <f>calcs!AF73</f>
        <v>22750529900934.176</v>
      </c>
      <c r="AE20" s="20">
        <f>calcs!AG73</f>
        <v>23203136602828.438</v>
      </c>
      <c r="AF20" s="20">
        <f>calcs!AH73</f>
        <v>23655743304722.699</v>
      </c>
    </row>
    <row r="21" spans="1:33" ht="15.75" customHeight="1" x14ac:dyDescent="0.35">
      <c r="A21" s="3" t="s">
        <v>124</v>
      </c>
      <c r="B21" s="20">
        <f>calcs!D74</f>
        <v>49895555432952.008</v>
      </c>
      <c r="C21" s="20">
        <f>calcs!E74</f>
        <v>52136478900822.258</v>
      </c>
      <c r="D21" s="20">
        <f>calcs!F74</f>
        <v>54377402368691.906</v>
      </c>
      <c r="E21" s="20">
        <f>calcs!G74</f>
        <v>56618325836562.156</v>
      </c>
      <c r="F21" s="20">
        <f>calcs!H74</f>
        <v>58859249304431.805</v>
      </c>
      <c r="G21" s="20">
        <f>calcs!I74</f>
        <v>61100172772302.047</v>
      </c>
      <c r="H21" s="20">
        <f>calcs!J74</f>
        <v>63341096240171.695</v>
      </c>
      <c r="I21" s="20">
        <f>calcs!K74</f>
        <v>65582019708041.945</v>
      </c>
      <c r="J21" s="20">
        <f>calcs!L74</f>
        <v>67822943175911.594</v>
      </c>
      <c r="K21" s="20">
        <f>calcs!M74</f>
        <v>70063866643781.844</v>
      </c>
      <c r="L21" s="20">
        <f>calcs!N74</f>
        <v>72304790111652.094</v>
      </c>
      <c r="M21" s="20">
        <f>calcs!O74</f>
        <v>74545713579521.75</v>
      </c>
      <c r="N21" s="20">
        <f>calcs!P74</f>
        <v>76786637047392</v>
      </c>
      <c r="O21" s="20">
        <f>calcs!Q74</f>
        <v>79027560515261.656</v>
      </c>
      <c r="P21" s="20">
        <f>calcs!R74</f>
        <v>81268483983131.906</v>
      </c>
      <c r="Q21" s="20">
        <f>calcs!S74</f>
        <v>83509407451001.563</v>
      </c>
      <c r="R21" s="20">
        <f>calcs!T74</f>
        <v>85750330918871.813</v>
      </c>
      <c r="S21" s="20">
        <f>calcs!U74</f>
        <v>87991254386741.469</v>
      </c>
      <c r="T21" s="20">
        <f>calcs!V74</f>
        <v>90232177854611.719</v>
      </c>
      <c r="U21" s="20">
        <f>calcs!W74</f>
        <v>92473101322481.375</v>
      </c>
      <c r="V21" s="20">
        <f>calcs!X74</f>
        <v>94714024790351.625</v>
      </c>
      <c r="W21" s="20">
        <f>calcs!Y74</f>
        <v>96954948258221.281</v>
      </c>
      <c r="X21" s="20">
        <f>calcs!Z74</f>
        <v>99195871726091.531</v>
      </c>
      <c r="Y21" s="20">
        <f>calcs!AA74</f>
        <v>101436795193961.19</v>
      </c>
      <c r="Z21" s="20">
        <f>calcs!AB74</f>
        <v>103677718661831.44</v>
      </c>
      <c r="AA21" s="20">
        <f>calcs!AC74</f>
        <v>105918642129701.09</v>
      </c>
      <c r="AB21" s="20">
        <f>calcs!AD74</f>
        <v>108159565597571.34</v>
      </c>
      <c r="AC21" s="20">
        <f>calcs!AE74</f>
        <v>110400489065441</v>
      </c>
      <c r="AD21" s="20">
        <f>calcs!AF74</f>
        <v>112641412533311.23</v>
      </c>
      <c r="AE21" s="20">
        <f>calcs!AG74</f>
        <v>114882336001181.48</v>
      </c>
      <c r="AF21" s="20">
        <f>calcs!AH74</f>
        <v>117123259469051.13</v>
      </c>
    </row>
    <row r="22" spans="1:33" ht="15.75" customHeight="1" x14ac:dyDescent="0.35">
      <c r="A22" s="3" t="s">
        <v>126</v>
      </c>
      <c r="B22" s="20">
        <f>calcs!D75</f>
        <v>36273739414839.602</v>
      </c>
      <c r="C22" s="20">
        <f>calcs!E75</f>
        <v>37820256956922.977</v>
      </c>
      <c r="D22" s="20">
        <f>calcs!F75</f>
        <v>39366774499006.844</v>
      </c>
      <c r="E22" s="20">
        <f>calcs!G75</f>
        <v>40913292041090.211</v>
      </c>
      <c r="F22" s="20">
        <f>calcs!H75</f>
        <v>42459809583173.586</v>
      </c>
      <c r="G22" s="20">
        <f>calcs!I75</f>
        <v>44006327125256.953</v>
      </c>
      <c r="H22" s="20">
        <f>calcs!J75</f>
        <v>45552844667340.32</v>
      </c>
      <c r="I22" s="20">
        <f>calcs!K75</f>
        <v>47099362209423.688</v>
      </c>
      <c r="J22" s="20">
        <f>calcs!L75</f>
        <v>48645879751507.563</v>
      </c>
      <c r="K22" s="20">
        <f>calcs!M75</f>
        <v>50192397293590.93</v>
      </c>
      <c r="L22" s="20">
        <f>calcs!N75</f>
        <v>51738914835674.297</v>
      </c>
      <c r="M22" s="20">
        <f>calcs!O75</f>
        <v>53285432377757.664</v>
      </c>
      <c r="N22" s="20">
        <f>calcs!P75</f>
        <v>54831949919841.039</v>
      </c>
      <c r="O22" s="20">
        <f>calcs!Q75</f>
        <v>56378467461924.414</v>
      </c>
      <c r="P22" s="20">
        <f>calcs!R75</f>
        <v>57924985004008.281</v>
      </c>
      <c r="Q22" s="20">
        <f>calcs!S75</f>
        <v>59471502546091.648</v>
      </c>
      <c r="R22" s="20">
        <f>calcs!T75</f>
        <v>61018020088175.016</v>
      </c>
      <c r="S22" s="20">
        <f>calcs!U75</f>
        <v>62564537630258.383</v>
      </c>
      <c r="T22" s="20">
        <f>calcs!V75</f>
        <v>64111055172341.75</v>
      </c>
      <c r="U22" s="20">
        <f>calcs!W75</f>
        <v>65657572714425.125</v>
      </c>
      <c r="V22" s="20">
        <f>calcs!X75</f>
        <v>67204090256508.992</v>
      </c>
      <c r="W22" s="20">
        <f>calcs!Y75</f>
        <v>68750607798592.359</v>
      </c>
      <c r="X22" s="20">
        <f>calcs!Z75</f>
        <v>70297125340675.727</v>
      </c>
      <c r="Y22" s="20">
        <f>calcs!AA75</f>
        <v>71843642882759.109</v>
      </c>
      <c r="Z22" s="20">
        <f>calcs!AB75</f>
        <v>73390160424842.484</v>
      </c>
      <c r="AA22" s="20">
        <f>calcs!AC75</f>
        <v>74936677966925.859</v>
      </c>
      <c r="AB22" s="20">
        <f>calcs!AD75</f>
        <v>76483195509009.734</v>
      </c>
      <c r="AC22" s="20">
        <f>calcs!AE75</f>
        <v>78029713051093.109</v>
      </c>
      <c r="AD22" s="20">
        <f>calcs!AF75</f>
        <v>79576230593176.469</v>
      </c>
      <c r="AE22" s="20">
        <f>calcs!AG75</f>
        <v>81122748135259.844</v>
      </c>
      <c r="AF22" s="20">
        <f>calcs!AH75</f>
        <v>82669265677343.219</v>
      </c>
    </row>
    <row r="23" spans="1:33" ht="15.75" customHeight="1" x14ac:dyDescent="0.35">
      <c r="A23" s="3" t="s">
        <v>128</v>
      </c>
      <c r="B23" s="20">
        <f>calcs!D76</f>
        <v>3422177636826.0005</v>
      </c>
      <c r="C23" s="20">
        <f>calcs!E76</f>
        <v>3578326381291.1943</v>
      </c>
      <c r="D23" s="20">
        <f>calcs!F76</f>
        <v>3734475125756.4434</v>
      </c>
      <c r="E23" s="20">
        <f>calcs!G76</f>
        <v>3890623870221.6372</v>
      </c>
      <c r="F23" s="20">
        <f>calcs!H76</f>
        <v>4046772614686.8311</v>
      </c>
      <c r="G23" s="20">
        <f>calcs!I76</f>
        <v>4202921359152.0806</v>
      </c>
      <c r="H23" s="20">
        <f>calcs!J76</f>
        <v>4359070103617.2749</v>
      </c>
      <c r="I23" s="20">
        <f>calcs!K76</f>
        <v>4515218848082.5244</v>
      </c>
      <c r="J23" s="20">
        <f>calcs!L76</f>
        <v>4671367592547.7188</v>
      </c>
      <c r="K23" s="20">
        <f>calcs!M76</f>
        <v>4827516337012.9121</v>
      </c>
      <c r="L23" s="20">
        <f>calcs!N76</f>
        <v>4983665081478.1621</v>
      </c>
      <c r="M23" s="20">
        <f>calcs!O76</f>
        <v>5139813825943.3564</v>
      </c>
      <c r="N23" s="20">
        <f>calcs!P76</f>
        <v>5295962570408.5508</v>
      </c>
      <c r="O23" s="20">
        <f>calcs!Q76</f>
        <v>5452111314873.7998</v>
      </c>
      <c r="P23" s="20">
        <f>calcs!R76</f>
        <v>5608260059338.9941</v>
      </c>
      <c r="Q23" s="20">
        <f>calcs!S76</f>
        <v>5764408803804.1875</v>
      </c>
      <c r="R23" s="20">
        <f>calcs!T76</f>
        <v>5920557548269.4365</v>
      </c>
      <c r="S23" s="20">
        <f>calcs!U76</f>
        <v>6076706292734.6309</v>
      </c>
      <c r="T23" s="20">
        <f>calcs!V76</f>
        <v>6232855037199.8242</v>
      </c>
      <c r="U23" s="20">
        <f>calcs!W76</f>
        <v>6389003781665.0732</v>
      </c>
      <c r="V23" s="20">
        <f>calcs!X76</f>
        <v>6545152526130.2676</v>
      </c>
      <c r="W23" s="20">
        <f>calcs!Y76</f>
        <v>6701301270595.5176</v>
      </c>
      <c r="X23" s="20">
        <f>calcs!Z76</f>
        <v>6857450015060.7119</v>
      </c>
      <c r="Y23" s="20">
        <f>calcs!AA76</f>
        <v>7013598759525.9063</v>
      </c>
      <c r="Z23" s="20">
        <f>calcs!AB76</f>
        <v>7169747503991.1553</v>
      </c>
      <c r="AA23" s="20">
        <f>calcs!AC76</f>
        <v>7325896248456.3486</v>
      </c>
      <c r="AB23" s="20">
        <f>calcs!AD76</f>
        <v>7482044992921.542</v>
      </c>
      <c r="AC23" s="20">
        <f>calcs!AE76</f>
        <v>7638193737386.791</v>
      </c>
      <c r="AD23" s="20">
        <f>calcs!AF76</f>
        <v>7794342481851.9854</v>
      </c>
      <c r="AE23" s="20">
        <f>calcs!AG76</f>
        <v>7950491226317.1797</v>
      </c>
      <c r="AF23" s="20">
        <f>calcs!AH76</f>
        <v>8106639970782.4287</v>
      </c>
    </row>
    <row r="24" spans="1:33" ht="15.75" customHeight="1" x14ac:dyDescent="0.35">
      <c r="A24" s="3" t="s">
        <v>81</v>
      </c>
      <c r="B24" s="20">
        <f>calcs!D77</f>
        <v>55402438144000</v>
      </c>
      <c r="C24" s="20">
        <f>calcs!E77</f>
        <v>57877437991204.922</v>
      </c>
      <c r="D24" s="20">
        <f>calcs!F77</f>
        <v>60352437838409.844</v>
      </c>
      <c r="E24" s="20">
        <f>calcs!G77</f>
        <v>62827437685614.758</v>
      </c>
      <c r="F24" s="20">
        <f>calcs!H77</f>
        <v>65302437532819.68</v>
      </c>
      <c r="G24" s="20">
        <f>calcs!I77</f>
        <v>67777437380024.602</v>
      </c>
      <c r="H24" s="20">
        <f>calcs!J77</f>
        <v>70252437227229.516</v>
      </c>
      <c r="I24" s="20">
        <f>calcs!K77</f>
        <v>72727437074434.438</v>
      </c>
      <c r="J24" s="20">
        <f>calcs!L77</f>
        <v>75202436921638.391</v>
      </c>
      <c r="K24" s="20">
        <f>calcs!M77</f>
        <v>77677436768843.313</v>
      </c>
      <c r="L24" s="20">
        <f>calcs!N77</f>
        <v>80152436616048.234</v>
      </c>
      <c r="M24" s="20">
        <f>calcs!O77</f>
        <v>82627436463253.156</v>
      </c>
      <c r="N24" s="20">
        <f>calcs!P77</f>
        <v>85102436310458.078</v>
      </c>
      <c r="O24" s="20">
        <f>calcs!Q77</f>
        <v>87577436157663</v>
      </c>
      <c r="P24" s="20">
        <f>calcs!R77</f>
        <v>90052436004867.922</v>
      </c>
      <c r="Q24" s="20">
        <f>calcs!S77</f>
        <v>92527435852072.828</v>
      </c>
      <c r="R24" s="20">
        <f>calcs!T77</f>
        <v>95002435699276.766</v>
      </c>
      <c r="S24" s="20">
        <f>calcs!U77</f>
        <v>97477435546481.688</v>
      </c>
      <c r="T24" s="20">
        <f>calcs!V77</f>
        <v>99952435393686.609</v>
      </c>
      <c r="U24" s="20">
        <f>calcs!W77</f>
        <v>102427435240891.53</v>
      </c>
      <c r="V24" s="20">
        <f>calcs!X77</f>
        <v>104902435088096.44</v>
      </c>
      <c r="W24" s="20">
        <f>calcs!Y77</f>
        <v>107377434935301.36</v>
      </c>
      <c r="X24" s="20">
        <f>calcs!Z77</f>
        <v>109852434782506.28</v>
      </c>
      <c r="Y24" s="20">
        <f>calcs!AA77</f>
        <v>112327434629711.2</v>
      </c>
      <c r="Z24" s="20">
        <f>calcs!AB77</f>
        <v>114802434476915.14</v>
      </c>
      <c r="AA24" s="20">
        <f>calcs!AC77</f>
        <v>117277434324120.06</v>
      </c>
      <c r="AB24" s="20">
        <f>calcs!AD77</f>
        <v>119752434171324.97</v>
      </c>
      <c r="AC24" s="20">
        <f>calcs!AE77</f>
        <v>122227434018529.88</v>
      </c>
      <c r="AD24" s="20">
        <f>calcs!AF77</f>
        <v>124702433865734.8</v>
      </c>
      <c r="AE24" s="20">
        <f>calcs!AG77</f>
        <v>127177433712939.72</v>
      </c>
      <c r="AF24" s="20">
        <f>calcs!AH77</f>
        <v>129652433560144.63</v>
      </c>
    </row>
    <row r="25" spans="1:33" ht="15.75" customHeight="1" x14ac:dyDescent="0.35">
      <c r="A25" s="3" t="s">
        <v>131</v>
      </c>
      <c r="B25" s="20">
        <f>calcs!D78</f>
        <v>7872997728298.1328</v>
      </c>
      <c r="C25" s="20">
        <f>calcs!E78</f>
        <v>8219992651323.9189</v>
      </c>
      <c r="D25" s="20">
        <f>calcs!F78</f>
        <v>8566987574349.8379</v>
      </c>
      <c r="E25" s="20">
        <f>calcs!G78</f>
        <v>8913982497375.7578</v>
      </c>
      <c r="F25" s="20">
        <f>calcs!H78</f>
        <v>9260977420401.5449</v>
      </c>
      <c r="G25" s="20">
        <f>calcs!I78</f>
        <v>9607972343427.4648</v>
      </c>
      <c r="H25" s="20">
        <f>calcs!J78</f>
        <v>9954967266453.3848</v>
      </c>
      <c r="I25" s="20">
        <f>calcs!K78</f>
        <v>10301962189479.305</v>
      </c>
      <c r="J25" s="20">
        <f>calcs!L78</f>
        <v>10648957112505.092</v>
      </c>
      <c r="K25" s="20">
        <f>calcs!M78</f>
        <v>10995952035531.012</v>
      </c>
      <c r="L25" s="20">
        <f>calcs!N78</f>
        <v>11342946958556.93</v>
      </c>
      <c r="M25" s="20">
        <f>calcs!O78</f>
        <v>11689941881582.85</v>
      </c>
      <c r="N25" s="20">
        <f>calcs!P78</f>
        <v>12036936804608.637</v>
      </c>
      <c r="O25" s="20">
        <f>calcs!Q78</f>
        <v>12383931727634.557</v>
      </c>
      <c r="P25" s="20">
        <f>calcs!R78</f>
        <v>12730926650660.475</v>
      </c>
      <c r="Q25" s="20">
        <f>calcs!S78</f>
        <v>13077921573686.264</v>
      </c>
      <c r="R25" s="20">
        <f>calcs!T78</f>
        <v>13424916496712.184</v>
      </c>
      <c r="S25" s="20">
        <f>calcs!U78</f>
        <v>13771911419738.102</v>
      </c>
      <c r="T25" s="20">
        <f>calcs!V78</f>
        <v>14118906342764.021</v>
      </c>
      <c r="U25" s="20">
        <f>calcs!W78</f>
        <v>14465901265789.809</v>
      </c>
      <c r="V25" s="20">
        <f>calcs!X78</f>
        <v>14812896188815.727</v>
      </c>
      <c r="W25" s="20">
        <f>calcs!Y78</f>
        <v>15159891111841.646</v>
      </c>
      <c r="X25" s="20">
        <f>calcs!Z78</f>
        <v>15506886034867.564</v>
      </c>
      <c r="Y25" s="20">
        <f>calcs!AA78</f>
        <v>15853880957893.352</v>
      </c>
      <c r="Z25" s="20">
        <f>calcs!AB78</f>
        <v>16200875880919.27</v>
      </c>
      <c r="AA25" s="20">
        <f>calcs!AC78</f>
        <v>16547870803945.189</v>
      </c>
      <c r="AB25" s="20">
        <f>calcs!AD78</f>
        <v>16894865726971.109</v>
      </c>
      <c r="AC25" s="20">
        <f>calcs!AE78</f>
        <v>17241860649996.896</v>
      </c>
      <c r="AD25" s="20">
        <f>calcs!AF78</f>
        <v>17588855573022.814</v>
      </c>
      <c r="AE25" s="20">
        <f>calcs!AG78</f>
        <v>17935850496048.73</v>
      </c>
      <c r="AF25" s="20">
        <f>calcs!AH78</f>
        <v>18282845419074.52</v>
      </c>
    </row>
    <row r="26" spans="1:33" ht="15.75" customHeight="1" x14ac:dyDescent="0.35">
      <c r="A26" s="3" t="s">
        <v>80</v>
      </c>
      <c r="B26" s="20">
        <f>calcs!D79</f>
        <v>0</v>
      </c>
      <c r="C26" s="20">
        <f>calcs!E79</f>
        <v>0</v>
      </c>
      <c r="D26" s="20">
        <f>calcs!F79</f>
        <v>0</v>
      </c>
      <c r="E26" s="20">
        <f>calcs!G79</f>
        <v>0</v>
      </c>
      <c r="F26" s="20">
        <f>calcs!H79</f>
        <v>0</v>
      </c>
      <c r="G26" s="20">
        <f>calcs!I79</f>
        <v>0</v>
      </c>
      <c r="H26" s="20">
        <f>calcs!J79</f>
        <v>0</v>
      </c>
      <c r="I26" s="20">
        <f>calcs!K79</f>
        <v>0</v>
      </c>
      <c r="J26" s="20">
        <f>calcs!L79</f>
        <v>0</v>
      </c>
      <c r="K26" s="20">
        <f>calcs!M79</f>
        <v>0</v>
      </c>
      <c r="L26" s="20">
        <f>calcs!N79</f>
        <v>0</v>
      </c>
      <c r="M26" s="20">
        <f>calcs!O79</f>
        <v>0</v>
      </c>
      <c r="N26" s="20">
        <f>calcs!P79</f>
        <v>0</v>
      </c>
      <c r="O26" s="20">
        <f>calcs!Q79</f>
        <v>0</v>
      </c>
      <c r="P26" s="20">
        <f>calcs!R79</f>
        <v>0</v>
      </c>
      <c r="Q26" s="20">
        <f>calcs!S79</f>
        <v>0</v>
      </c>
      <c r="R26" s="20">
        <f>calcs!T79</f>
        <v>0</v>
      </c>
      <c r="S26" s="20">
        <f>calcs!U79</f>
        <v>0</v>
      </c>
      <c r="T26" s="20">
        <f>calcs!V79</f>
        <v>0</v>
      </c>
      <c r="U26" s="20">
        <f>calcs!W79</f>
        <v>0</v>
      </c>
      <c r="V26" s="20">
        <f>calcs!X79</f>
        <v>0</v>
      </c>
      <c r="W26" s="20">
        <f>calcs!Y79</f>
        <v>0</v>
      </c>
      <c r="X26" s="20">
        <f>calcs!Z79</f>
        <v>0</v>
      </c>
      <c r="Y26" s="20">
        <f>calcs!AA79</f>
        <v>0</v>
      </c>
      <c r="Z26" s="20">
        <f>calcs!AB79</f>
        <v>0</v>
      </c>
      <c r="AA26" s="20">
        <f>calcs!AC79</f>
        <v>0</v>
      </c>
      <c r="AB26" s="20">
        <f>calcs!AD79</f>
        <v>0</v>
      </c>
      <c r="AC26" s="20">
        <f>calcs!AE79</f>
        <v>0</v>
      </c>
      <c r="AD26" s="20">
        <f>calcs!AF79</f>
        <v>0</v>
      </c>
      <c r="AE26" s="20">
        <f>calcs!AG79</f>
        <v>0</v>
      </c>
      <c r="AF26" s="20">
        <f>calcs!AH79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spans="2:33" ht="15.75" customHeight="1" x14ac:dyDescent="0.35"/>
    <row r="55" spans="2:33" ht="15.75" customHeight="1" x14ac:dyDescent="0.35">
      <c r="B55" s="24"/>
    </row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/>
    <row r="84" spans="2:2" ht="15.75" customHeight="1" x14ac:dyDescent="0.35"/>
    <row r="85" spans="2:2" ht="15.75" customHeight="1" x14ac:dyDescent="0.35"/>
    <row r="86" spans="2:2" ht="15.75" customHeight="1" x14ac:dyDescent="0.35"/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5429687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55"/>
      <c r="AH1" s="55"/>
      <c r="AI1" s="55"/>
    </row>
    <row r="2" spans="1:35" ht="14.5" x14ac:dyDescent="0.35">
      <c r="A2" s="3" t="s">
        <v>94</v>
      </c>
      <c r="B2" s="20">
        <f>calcs!D80</f>
        <v>0</v>
      </c>
      <c r="C2" s="20">
        <f>calcs!E80</f>
        <v>0</v>
      </c>
      <c r="D2" s="20">
        <f>calcs!F80</f>
        <v>0</v>
      </c>
      <c r="E2" s="20">
        <f>calcs!G80</f>
        <v>0</v>
      </c>
      <c r="F2" s="20">
        <f>calcs!H80</f>
        <v>0</v>
      </c>
      <c r="G2" s="20">
        <f>calcs!I80</f>
        <v>0</v>
      </c>
      <c r="H2" s="20">
        <f>calcs!J80</f>
        <v>0</v>
      </c>
      <c r="I2" s="20">
        <f>calcs!K80</f>
        <v>0</v>
      </c>
      <c r="J2" s="20">
        <f>calcs!L80</f>
        <v>0</v>
      </c>
      <c r="K2" s="20">
        <f>calcs!M80</f>
        <v>0</v>
      </c>
      <c r="L2" s="20">
        <f>calcs!N80</f>
        <v>0</v>
      </c>
      <c r="M2" s="20">
        <f>calcs!O80</f>
        <v>0</v>
      </c>
      <c r="N2" s="20">
        <f>calcs!P80</f>
        <v>0</v>
      </c>
      <c r="O2" s="20">
        <f>calcs!Q80</f>
        <v>0</v>
      </c>
      <c r="P2" s="20">
        <f>calcs!R80</f>
        <v>0</v>
      </c>
      <c r="Q2" s="20">
        <f>calcs!S80</f>
        <v>0</v>
      </c>
      <c r="R2" s="20">
        <f>calcs!T80</f>
        <v>0</v>
      </c>
      <c r="S2" s="20">
        <f>calcs!U80</f>
        <v>0</v>
      </c>
      <c r="T2" s="20">
        <f>calcs!V80</f>
        <v>0</v>
      </c>
      <c r="U2" s="20">
        <f>calcs!W80</f>
        <v>0</v>
      </c>
      <c r="V2" s="20">
        <f>calcs!X80</f>
        <v>0</v>
      </c>
      <c r="W2" s="20">
        <f>calcs!Y80</f>
        <v>0</v>
      </c>
      <c r="X2" s="20">
        <f>calcs!Z80</f>
        <v>0</v>
      </c>
      <c r="Y2" s="20">
        <f>calcs!AA80</f>
        <v>0</v>
      </c>
      <c r="Z2" s="20">
        <f>calcs!AB80</f>
        <v>0</v>
      </c>
      <c r="AA2" s="20">
        <f>calcs!AC80</f>
        <v>0</v>
      </c>
      <c r="AB2" s="20">
        <f>calcs!AD80</f>
        <v>0</v>
      </c>
      <c r="AC2" s="20">
        <f>calcs!AE80</f>
        <v>0</v>
      </c>
      <c r="AD2" s="20">
        <f>calcs!AF80</f>
        <v>0</v>
      </c>
      <c r="AE2" s="20">
        <f>calcs!AG80</f>
        <v>0</v>
      </c>
      <c r="AF2" s="20">
        <f>calcs!AH80</f>
        <v>0</v>
      </c>
    </row>
    <row r="3" spans="1:35" ht="14.5" x14ac:dyDescent="0.35">
      <c r="A3" s="3" t="s">
        <v>79</v>
      </c>
      <c r="B3" s="20">
        <f>calcs!D81</f>
        <v>88605959755.489594</v>
      </c>
      <c r="C3" s="20">
        <f>calcs!E81</f>
        <v>92546197789.140594</v>
      </c>
      <c r="D3" s="20">
        <f>calcs!F81</f>
        <v>96486435822.792984</v>
      </c>
      <c r="E3" s="20">
        <f>calcs!G81</f>
        <v>100426673856.444</v>
      </c>
      <c r="F3" s="20">
        <f>calcs!H81</f>
        <v>104366911890.09637</v>
      </c>
      <c r="G3" s="20">
        <f>calcs!I81</f>
        <v>108307149923.74738</v>
      </c>
      <c r="H3" s="20">
        <f>calcs!J81</f>
        <v>112247387957.39977</v>
      </c>
      <c r="I3" s="20">
        <f>calcs!K81</f>
        <v>116187625991.05078</v>
      </c>
      <c r="J3" s="20">
        <f>calcs!L81</f>
        <v>120127864024.70316</v>
      </c>
      <c r="K3" s="20">
        <f>calcs!M81</f>
        <v>124068102058.35416</v>
      </c>
      <c r="L3" s="20">
        <f>calcs!N81</f>
        <v>128008340092.00517</v>
      </c>
      <c r="M3" s="20">
        <f>calcs!O81</f>
        <v>131948578125.65755</v>
      </c>
      <c r="N3" s="20">
        <f>calcs!P81</f>
        <v>135888816159.30855</v>
      </c>
      <c r="O3" s="20">
        <f>calcs!Q81</f>
        <v>139829054192.96094</v>
      </c>
      <c r="P3" s="20">
        <f>calcs!R81</f>
        <v>143769292226.61194</v>
      </c>
      <c r="Q3" s="20">
        <f>calcs!S81</f>
        <v>147709530260.26434</v>
      </c>
      <c r="R3" s="20">
        <f>calcs!T81</f>
        <v>151649768293.91534</v>
      </c>
      <c r="S3" s="20">
        <f>calcs!U81</f>
        <v>155590006327.56772</v>
      </c>
      <c r="T3" s="20">
        <f>calcs!V81</f>
        <v>159530244361.21875</v>
      </c>
      <c r="U3" s="20">
        <f>calcs!W81</f>
        <v>163470482394.87112</v>
      </c>
      <c r="V3" s="20">
        <f>calcs!X81</f>
        <v>167410720428.52213</v>
      </c>
      <c r="W3" s="20">
        <f>calcs!Y81</f>
        <v>171350958462.1745</v>
      </c>
      <c r="X3" s="20">
        <f>calcs!Z81</f>
        <v>175291196495.82553</v>
      </c>
      <c r="Y3" s="20">
        <f>calcs!AA81</f>
        <v>179231434529.47794</v>
      </c>
      <c r="Z3" s="20">
        <f>calcs!AB81</f>
        <v>183171672563.12894</v>
      </c>
      <c r="AA3" s="20">
        <f>calcs!AC81</f>
        <v>187111910596.78131</v>
      </c>
      <c r="AB3" s="20">
        <f>calcs!AD81</f>
        <v>191052148630.43231</v>
      </c>
      <c r="AC3" s="20">
        <f>calcs!AE81</f>
        <v>194992386664.08469</v>
      </c>
      <c r="AD3" s="20">
        <f>calcs!AF81</f>
        <v>198932624697.73572</v>
      </c>
      <c r="AE3" s="20">
        <f>calcs!AG81</f>
        <v>202872862731.38672</v>
      </c>
      <c r="AF3" s="20">
        <f>calcs!AH81</f>
        <v>206813100765.03909</v>
      </c>
    </row>
    <row r="4" spans="1:35" ht="14.5" x14ac:dyDescent="0.35">
      <c r="A4" s="3" t="s">
        <v>83</v>
      </c>
      <c r="B4" s="20">
        <f>calcs!D82</f>
        <v>31264942974.210659</v>
      </c>
      <c r="C4" s="20">
        <f>calcs!E82</f>
        <v>32655270642.539791</v>
      </c>
      <c r="D4" s="20">
        <f>calcs!F82</f>
        <v>34045598310.869411</v>
      </c>
      <c r="E4" s="20">
        <f>calcs!G82</f>
        <v>35435925979.198547</v>
      </c>
      <c r="F4" s="20">
        <f>calcs!H82</f>
        <v>36826253647.52816</v>
      </c>
      <c r="G4" s="20">
        <f>calcs!I82</f>
        <v>38216581315.857292</v>
      </c>
      <c r="H4" s="20">
        <f>calcs!J82</f>
        <v>39606908984.186913</v>
      </c>
      <c r="I4" s="20">
        <f>calcs!K82</f>
        <v>40997236652.516045</v>
      </c>
      <c r="J4" s="20">
        <f>calcs!L82</f>
        <v>42387564320.845657</v>
      </c>
      <c r="K4" s="20">
        <f>calcs!M82</f>
        <v>43777891989.174789</v>
      </c>
      <c r="L4" s="20">
        <f>calcs!N82</f>
        <v>45168219657.503922</v>
      </c>
      <c r="M4" s="20">
        <f>calcs!O82</f>
        <v>46558547325.833534</v>
      </c>
      <c r="N4" s="20">
        <f>calcs!P82</f>
        <v>47948874994.162666</v>
      </c>
      <c r="O4" s="20">
        <f>calcs!Q82</f>
        <v>49339202662.492287</v>
      </c>
      <c r="P4" s="20">
        <f>calcs!R82</f>
        <v>50729530330.821411</v>
      </c>
      <c r="Q4" s="20">
        <f>calcs!S82</f>
        <v>52119857999.151031</v>
      </c>
      <c r="R4" s="20">
        <f>calcs!T82</f>
        <v>53510185667.480164</v>
      </c>
      <c r="S4" s="20">
        <f>calcs!U82</f>
        <v>54900513335.809776</v>
      </c>
      <c r="T4" s="20">
        <f>calcs!V82</f>
        <v>56290841004.138908</v>
      </c>
      <c r="U4" s="20">
        <f>calcs!W82</f>
        <v>57681168672.468521</v>
      </c>
      <c r="V4" s="20">
        <f>calcs!X82</f>
        <v>59071496340.797653</v>
      </c>
      <c r="W4" s="20">
        <f>calcs!Y82</f>
        <v>60461824009.127266</v>
      </c>
      <c r="X4" s="20">
        <f>calcs!Z82</f>
        <v>61852151677.456398</v>
      </c>
      <c r="Y4" s="20">
        <f>calcs!AA82</f>
        <v>63242479345.786018</v>
      </c>
      <c r="Z4" s="20">
        <f>calcs!AB82</f>
        <v>64632807014.11515</v>
      </c>
      <c r="AA4" s="20">
        <f>calcs!AC82</f>
        <v>66023134682.444771</v>
      </c>
      <c r="AB4" s="20">
        <f>calcs!AD82</f>
        <v>67413462350.773903</v>
      </c>
      <c r="AC4" s="20">
        <f>calcs!AE82</f>
        <v>68803790019.103516</v>
      </c>
      <c r="AD4" s="20">
        <f>calcs!AF82</f>
        <v>70194117687.432648</v>
      </c>
      <c r="AE4" s="20">
        <f>calcs!AG82</f>
        <v>71584445355.76178</v>
      </c>
      <c r="AF4" s="20">
        <f>calcs!AH82</f>
        <v>72974773024.091385</v>
      </c>
    </row>
    <row r="5" spans="1:35" ht="14.5" x14ac:dyDescent="0.35">
      <c r="A5" s="3" t="s">
        <v>98</v>
      </c>
      <c r="B5" s="20">
        <f>calcs!D83</f>
        <v>0</v>
      </c>
      <c r="C5" s="20">
        <f>calcs!E83</f>
        <v>0</v>
      </c>
      <c r="D5" s="20">
        <f>calcs!F83</f>
        <v>0</v>
      </c>
      <c r="E5" s="20">
        <f>calcs!G83</f>
        <v>0</v>
      </c>
      <c r="F5" s="20">
        <f>calcs!H83</f>
        <v>0</v>
      </c>
      <c r="G5" s="20">
        <f>calcs!I83</f>
        <v>0</v>
      </c>
      <c r="H5" s="20">
        <f>calcs!J83</f>
        <v>0</v>
      </c>
      <c r="I5" s="20">
        <f>calcs!K83</f>
        <v>0</v>
      </c>
      <c r="J5" s="20">
        <f>calcs!L83</f>
        <v>0</v>
      </c>
      <c r="K5" s="20">
        <f>calcs!M83</f>
        <v>0</v>
      </c>
      <c r="L5" s="20">
        <f>calcs!N83</f>
        <v>0</v>
      </c>
      <c r="M5" s="20">
        <f>calcs!O83</f>
        <v>0</v>
      </c>
      <c r="N5" s="20">
        <f>calcs!P83</f>
        <v>0</v>
      </c>
      <c r="O5" s="20">
        <f>calcs!Q83</f>
        <v>0</v>
      </c>
      <c r="P5" s="20">
        <f>calcs!R83</f>
        <v>0</v>
      </c>
      <c r="Q5" s="20">
        <f>calcs!S83</f>
        <v>0</v>
      </c>
      <c r="R5" s="20">
        <f>calcs!T83</f>
        <v>0</v>
      </c>
      <c r="S5" s="20">
        <f>calcs!U83</f>
        <v>0</v>
      </c>
      <c r="T5" s="20">
        <f>calcs!V83</f>
        <v>0</v>
      </c>
      <c r="U5" s="20">
        <f>calcs!W83</f>
        <v>0</v>
      </c>
      <c r="V5" s="20">
        <f>calcs!X83</f>
        <v>0</v>
      </c>
      <c r="W5" s="20">
        <f>calcs!Y83</f>
        <v>0</v>
      </c>
      <c r="X5" s="20">
        <f>calcs!Z83</f>
        <v>0</v>
      </c>
      <c r="Y5" s="20">
        <f>calcs!AA83</f>
        <v>0</v>
      </c>
      <c r="Z5" s="20">
        <f>calcs!AB83</f>
        <v>0</v>
      </c>
      <c r="AA5" s="20">
        <f>calcs!AC83</f>
        <v>0</v>
      </c>
      <c r="AB5" s="20">
        <f>calcs!AD83</f>
        <v>0</v>
      </c>
      <c r="AC5" s="20">
        <f>calcs!AE83</f>
        <v>0</v>
      </c>
      <c r="AD5" s="20">
        <f>calcs!AF83</f>
        <v>0</v>
      </c>
      <c r="AE5" s="20">
        <f>calcs!AG83</f>
        <v>0</v>
      </c>
      <c r="AF5" s="20">
        <f>calcs!AH83</f>
        <v>0</v>
      </c>
    </row>
    <row r="6" spans="1:35" ht="14.5" x14ac:dyDescent="0.35">
      <c r="A6" s="3" t="s">
        <v>100</v>
      </c>
      <c r="B6" s="20">
        <f>calcs!D84</f>
        <v>17769511536890.41</v>
      </c>
      <c r="C6" s="20">
        <f>calcs!E84</f>
        <v>18566857924927.027</v>
      </c>
      <c r="D6" s="20">
        <f>calcs!F84</f>
        <v>19364204312963.301</v>
      </c>
      <c r="E6" s="20">
        <f>calcs!G84</f>
        <v>20161550700999.918</v>
      </c>
      <c r="F6" s="20">
        <f>calcs!H84</f>
        <v>20958897089036.539</v>
      </c>
      <c r="G6" s="20">
        <f>calcs!I84</f>
        <v>21756243477073.16</v>
      </c>
      <c r="H6" s="20">
        <f>calcs!J84</f>
        <v>22553589865109.777</v>
      </c>
      <c r="I6" s="20">
        <f>calcs!K84</f>
        <v>23350936253146.398</v>
      </c>
      <c r="J6" s="20">
        <f>calcs!L84</f>
        <v>24148282641182.672</v>
      </c>
      <c r="K6" s="20">
        <f>calcs!M84</f>
        <v>24945629029219.289</v>
      </c>
      <c r="L6" s="20">
        <f>calcs!N84</f>
        <v>25742975417255.906</v>
      </c>
      <c r="M6" s="20">
        <f>calcs!O84</f>
        <v>26540321805292.527</v>
      </c>
      <c r="N6" s="20">
        <f>calcs!P84</f>
        <v>27337668193329.145</v>
      </c>
      <c r="O6" s="20">
        <f>calcs!Q84</f>
        <v>28135014581365.762</v>
      </c>
      <c r="P6" s="20">
        <f>calcs!R84</f>
        <v>28932360969402.035</v>
      </c>
      <c r="Q6" s="20">
        <f>calcs!S84</f>
        <v>29729707357438.656</v>
      </c>
      <c r="R6" s="20">
        <f>calcs!T84</f>
        <v>30527053745475.277</v>
      </c>
      <c r="S6" s="20">
        <f>calcs!U84</f>
        <v>31324400133511.895</v>
      </c>
      <c r="T6" s="20">
        <f>calcs!V84</f>
        <v>32121746521548.516</v>
      </c>
      <c r="U6" s="20">
        <f>calcs!W84</f>
        <v>32919092909585.133</v>
      </c>
      <c r="V6" s="20">
        <f>calcs!X84</f>
        <v>33716439297621.402</v>
      </c>
      <c r="W6" s="20">
        <f>calcs!Y84</f>
        <v>34513785685658.02</v>
      </c>
      <c r="X6" s="20">
        <f>calcs!Z84</f>
        <v>35311132073694.641</v>
      </c>
      <c r="Y6" s="20">
        <f>calcs!AA84</f>
        <v>36108478461731.258</v>
      </c>
      <c r="Z6" s="20">
        <f>calcs!AB84</f>
        <v>36905824849767.875</v>
      </c>
      <c r="AA6" s="20">
        <f>calcs!AC84</f>
        <v>37703171237804.5</v>
      </c>
      <c r="AB6" s="20">
        <f>calcs!AD84</f>
        <v>38500517625840.773</v>
      </c>
      <c r="AC6" s="20">
        <f>calcs!AE84</f>
        <v>39297864013877.398</v>
      </c>
      <c r="AD6" s="20">
        <f>calcs!AF84</f>
        <v>40095210401914.016</v>
      </c>
      <c r="AE6" s="20">
        <f>calcs!AG84</f>
        <v>40892556789950.641</v>
      </c>
      <c r="AF6" s="20">
        <f>calcs!AH84</f>
        <v>41689903177987.266</v>
      </c>
    </row>
    <row r="7" spans="1:35" ht="14.5" x14ac:dyDescent="0.35">
      <c r="A7" s="3" t="s">
        <v>41</v>
      </c>
      <c r="B7" s="20">
        <f>calcs!D85</f>
        <v>13239724666508.523</v>
      </c>
      <c r="C7" s="20">
        <f>calcs!E85</f>
        <v>13819919250102.525</v>
      </c>
      <c r="D7" s="20">
        <f>calcs!F85</f>
        <v>14400113833696.729</v>
      </c>
      <c r="E7" s="20">
        <f>calcs!G85</f>
        <v>14980308417290.932</v>
      </c>
      <c r="F7" s="20">
        <f>calcs!H85</f>
        <v>15560503000884.932</v>
      </c>
      <c r="G7" s="20">
        <f>calcs!I85</f>
        <v>16140697584479.133</v>
      </c>
      <c r="H7" s="20">
        <f>calcs!J85</f>
        <v>16720892168073.338</v>
      </c>
      <c r="I7" s="20">
        <f>calcs!K85</f>
        <v>17301086751667.539</v>
      </c>
      <c r="J7" s="20">
        <f>calcs!L85</f>
        <v>17881281335261.539</v>
      </c>
      <c r="K7" s="20">
        <f>calcs!M85</f>
        <v>18461475918855.742</v>
      </c>
      <c r="L7" s="20">
        <f>calcs!N85</f>
        <v>19041670502449.945</v>
      </c>
      <c r="M7" s="20">
        <f>calcs!O85</f>
        <v>19621865086044.148</v>
      </c>
      <c r="N7" s="20">
        <f>calcs!P85</f>
        <v>20202059669638.148</v>
      </c>
      <c r="O7" s="20">
        <f>calcs!Q85</f>
        <v>20782254253232.352</v>
      </c>
      <c r="P7" s="20">
        <f>calcs!R85</f>
        <v>21362448836826.551</v>
      </c>
      <c r="Q7" s="20">
        <f>calcs!S85</f>
        <v>21942643420420.551</v>
      </c>
      <c r="R7" s="20">
        <f>calcs!T85</f>
        <v>22522838004014.754</v>
      </c>
      <c r="S7" s="20">
        <f>calcs!U85</f>
        <v>23103032587608.957</v>
      </c>
      <c r="T7" s="20">
        <f>calcs!V85</f>
        <v>23683227171203.16</v>
      </c>
      <c r="U7" s="20">
        <f>calcs!W85</f>
        <v>24263421754797.16</v>
      </c>
      <c r="V7" s="20">
        <f>calcs!X85</f>
        <v>24843616338391.363</v>
      </c>
      <c r="W7" s="20">
        <f>calcs!Y85</f>
        <v>25423810921985.566</v>
      </c>
      <c r="X7" s="20">
        <f>calcs!Z85</f>
        <v>26004005505579.766</v>
      </c>
      <c r="Y7" s="20">
        <f>calcs!AA85</f>
        <v>26584200089173.77</v>
      </c>
      <c r="Z7" s="20">
        <f>calcs!AB85</f>
        <v>27164394672767.973</v>
      </c>
      <c r="AA7" s="20">
        <f>calcs!AC85</f>
        <v>27744589256362.176</v>
      </c>
      <c r="AB7" s="20">
        <f>calcs!AD85</f>
        <v>28324783839956.379</v>
      </c>
      <c r="AC7" s="20">
        <f>calcs!AE85</f>
        <v>28904978423550.379</v>
      </c>
      <c r="AD7" s="20">
        <f>calcs!AF85</f>
        <v>29485173007144.582</v>
      </c>
      <c r="AE7" s="20">
        <f>calcs!AG85</f>
        <v>30065367590738.781</v>
      </c>
      <c r="AF7" s="20">
        <f>calcs!AH85</f>
        <v>30645562174332.781</v>
      </c>
    </row>
    <row r="8" spans="1:35" ht="14.5" x14ac:dyDescent="0.35">
      <c r="A8" s="3" t="s">
        <v>45</v>
      </c>
      <c r="B8" s="20">
        <f>calcs!D86</f>
        <v>0</v>
      </c>
      <c r="C8" s="20">
        <f>calcs!E86</f>
        <v>0</v>
      </c>
      <c r="D8" s="20">
        <f>calcs!F86</f>
        <v>0</v>
      </c>
      <c r="E8" s="20">
        <f>calcs!G86</f>
        <v>0</v>
      </c>
      <c r="F8" s="20">
        <f>calcs!H86</f>
        <v>0</v>
      </c>
      <c r="G8" s="20">
        <f>calcs!I86</f>
        <v>0</v>
      </c>
      <c r="H8" s="20">
        <f>calcs!J86</f>
        <v>0</v>
      </c>
      <c r="I8" s="20">
        <f>calcs!K86</f>
        <v>0</v>
      </c>
      <c r="J8" s="20">
        <f>calcs!L86</f>
        <v>0</v>
      </c>
      <c r="K8" s="20">
        <f>calcs!M86</f>
        <v>0</v>
      </c>
      <c r="L8" s="20">
        <f>calcs!N86</f>
        <v>0</v>
      </c>
      <c r="M8" s="20">
        <f>calcs!O86</f>
        <v>0</v>
      </c>
      <c r="N8" s="20">
        <f>calcs!P86</f>
        <v>0</v>
      </c>
      <c r="O8" s="20">
        <f>calcs!Q86</f>
        <v>0</v>
      </c>
      <c r="P8" s="20">
        <f>calcs!R86</f>
        <v>0</v>
      </c>
      <c r="Q8" s="20">
        <f>calcs!S86</f>
        <v>0</v>
      </c>
      <c r="R8" s="20">
        <f>calcs!T86</f>
        <v>0</v>
      </c>
      <c r="S8" s="20">
        <f>calcs!U86</f>
        <v>0</v>
      </c>
      <c r="T8" s="20">
        <f>calcs!V86</f>
        <v>0</v>
      </c>
      <c r="U8" s="20">
        <f>calcs!W86</f>
        <v>0</v>
      </c>
      <c r="V8" s="20">
        <f>calcs!X86</f>
        <v>0</v>
      </c>
      <c r="W8" s="20">
        <f>calcs!Y86</f>
        <v>0</v>
      </c>
      <c r="X8" s="20">
        <f>calcs!Z86</f>
        <v>0</v>
      </c>
      <c r="Y8" s="20">
        <f>calcs!AA86</f>
        <v>0</v>
      </c>
      <c r="Z8" s="20">
        <f>calcs!AB86</f>
        <v>0</v>
      </c>
      <c r="AA8" s="20">
        <f>calcs!AC86</f>
        <v>0</v>
      </c>
      <c r="AB8" s="20">
        <f>calcs!AD86</f>
        <v>0</v>
      </c>
      <c r="AC8" s="20">
        <f>calcs!AE86</f>
        <v>0</v>
      </c>
      <c r="AD8" s="20">
        <f>calcs!AF86</f>
        <v>0</v>
      </c>
      <c r="AE8" s="20">
        <f>calcs!AG86</f>
        <v>0</v>
      </c>
      <c r="AF8" s="20">
        <f>calcs!AH86</f>
        <v>0</v>
      </c>
    </row>
    <row r="9" spans="1:35" ht="14.5" x14ac:dyDescent="0.35">
      <c r="A9" s="3" t="s">
        <v>47</v>
      </c>
      <c r="B9" s="20">
        <f>calcs!D87</f>
        <v>3790216959360.7964</v>
      </c>
      <c r="C9" s="20">
        <f>calcs!E87</f>
        <v>3962341882328.0171</v>
      </c>
      <c r="D9" s="20">
        <f>calcs!F87</f>
        <v>4134466805295.2949</v>
      </c>
      <c r="E9" s="20">
        <f>calcs!G87</f>
        <v>4306591728262.5156</v>
      </c>
      <c r="F9" s="20">
        <f>calcs!H87</f>
        <v>4478716651229.7363</v>
      </c>
      <c r="G9" s="20">
        <f>calcs!I87</f>
        <v>4650841574197.0146</v>
      </c>
      <c r="H9" s="20">
        <f>calcs!J87</f>
        <v>4822966497164.2354</v>
      </c>
      <c r="I9" s="20">
        <f>calcs!K87</f>
        <v>4995091420131.4561</v>
      </c>
      <c r="J9" s="20">
        <f>calcs!L87</f>
        <v>5167216343098.6768</v>
      </c>
      <c r="K9" s="20">
        <f>calcs!M87</f>
        <v>5339341266065.9551</v>
      </c>
      <c r="L9" s="20">
        <f>calcs!N87</f>
        <v>5511466189033.1758</v>
      </c>
      <c r="M9" s="20">
        <f>calcs!O87</f>
        <v>5683591112000.3965</v>
      </c>
      <c r="N9" s="20">
        <f>calcs!P87</f>
        <v>5855716034967.6748</v>
      </c>
      <c r="O9" s="20">
        <f>calcs!Q87</f>
        <v>6027840957934.8955</v>
      </c>
      <c r="P9" s="20">
        <f>calcs!R87</f>
        <v>6199965880902.1172</v>
      </c>
      <c r="Q9" s="20">
        <f>calcs!S87</f>
        <v>6372090803869.3955</v>
      </c>
      <c r="R9" s="20">
        <f>calcs!T87</f>
        <v>6544215726836.6162</v>
      </c>
      <c r="S9" s="20">
        <f>calcs!U87</f>
        <v>6716340649803.8359</v>
      </c>
      <c r="T9" s="20">
        <f>calcs!V87</f>
        <v>6888465572771.1133</v>
      </c>
      <c r="U9" s="20">
        <f>calcs!W87</f>
        <v>7060590495738.334</v>
      </c>
      <c r="V9" s="20">
        <f>calcs!X87</f>
        <v>7232715418705.5547</v>
      </c>
      <c r="W9" s="20">
        <f>calcs!Y87</f>
        <v>7404840341672.833</v>
      </c>
      <c r="X9" s="20">
        <f>calcs!Z87</f>
        <v>7576965264640.0537</v>
      </c>
      <c r="Y9" s="20">
        <f>calcs!AA87</f>
        <v>7749090187607.2734</v>
      </c>
      <c r="Z9" s="20">
        <f>calcs!AB87</f>
        <v>7921215110574.5518</v>
      </c>
      <c r="AA9" s="20">
        <f>calcs!AC87</f>
        <v>8093340033541.7715</v>
      </c>
      <c r="AB9" s="20">
        <f>calcs!AD87</f>
        <v>8265464956508.9932</v>
      </c>
      <c r="AC9" s="20">
        <f>calcs!AE87</f>
        <v>8437589879476.2705</v>
      </c>
      <c r="AD9" s="20">
        <f>calcs!AF87</f>
        <v>8609714802443.4922</v>
      </c>
      <c r="AE9" s="20">
        <f>calcs!AG87</f>
        <v>8781839725410.7119</v>
      </c>
      <c r="AF9" s="20">
        <f>calcs!AH87</f>
        <v>8953964648377.9902</v>
      </c>
    </row>
    <row r="10" spans="1:35" ht="14.5" x14ac:dyDescent="0.35">
      <c r="A10" s="3" t="s">
        <v>50</v>
      </c>
      <c r="B10" s="20">
        <f>calcs!D88</f>
        <v>0</v>
      </c>
      <c r="C10" s="20">
        <f>calcs!E88</f>
        <v>0</v>
      </c>
      <c r="D10" s="20">
        <f>calcs!F88</f>
        <v>0</v>
      </c>
      <c r="E10" s="20">
        <f>calcs!G88</f>
        <v>0</v>
      </c>
      <c r="F10" s="20">
        <f>calcs!H88</f>
        <v>0</v>
      </c>
      <c r="G10" s="20">
        <f>calcs!I88</f>
        <v>0</v>
      </c>
      <c r="H10" s="20">
        <f>calcs!J88</f>
        <v>0</v>
      </c>
      <c r="I10" s="20">
        <f>calcs!K88</f>
        <v>0</v>
      </c>
      <c r="J10" s="20">
        <f>calcs!L88</f>
        <v>0</v>
      </c>
      <c r="K10" s="20">
        <f>calcs!M88</f>
        <v>0</v>
      </c>
      <c r="L10" s="20">
        <f>calcs!N88</f>
        <v>0</v>
      </c>
      <c r="M10" s="20">
        <f>calcs!O88</f>
        <v>0</v>
      </c>
      <c r="N10" s="20">
        <f>calcs!P88</f>
        <v>0</v>
      </c>
      <c r="O10" s="20">
        <f>calcs!Q88</f>
        <v>0</v>
      </c>
      <c r="P10" s="20">
        <f>calcs!R88</f>
        <v>0</v>
      </c>
      <c r="Q10" s="20">
        <f>calcs!S88</f>
        <v>0</v>
      </c>
      <c r="R10" s="20">
        <f>calcs!T88</f>
        <v>0</v>
      </c>
      <c r="S10" s="20">
        <f>calcs!U88</f>
        <v>0</v>
      </c>
      <c r="T10" s="20">
        <f>calcs!V88</f>
        <v>0</v>
      </c>
      <c r="U10" s="20">
        <f>calcs!W88</f>
        <v>0</v>
      </c>
      <c r="V10" s="20">
        <f>calcs!X88</f>
        <v>0</v>
      </c>
      <c r="W10" s="20">
        <f>calcs!Y88</f>
        <v>0</v>
      </c>
      <c r="X10" s="20">
        <f>calcs!Z88</f>
        <v>0</v>
      </c>
      <c r="Y10" s="20">
        <f>calcs!AA88</f>
        <v>0</v>
      </c>
      <c r="Z10" s="20">
        <f>calcs!AB88</f>
        <v>0</v>
      </c>
      <c r="AA10" s="20">
        <f>calcs!AC88</f>
        <v>0</v>
      </c>
      <c r="AB10" s="20">
        <f>calcs!AD88</f>
        <v>0</v>
      </c>
      <c r="AC10" s="20">
        <f>calcs!AE88</f>
        <v>0</v>
      </c>
      <c r="AD10" s="20">
        <f>calcs!AF88</f>
        <v>0</v>
      </c>
      <c r="AE10" s="20">
        <f>calcs!AG88</f>
        <v>0</v>
      </c>
      <c r="AF10" s="20">
        <f>calcs!AH88</f>
        <v>0</v>
      </c>
    </row>
    <row r="11" spans="1:35" ht="14.5" x14ac:dyDescent="0.35">
      <c r="A11" s="3" t="s">
        <v>106</v>
      </c>
      <c r="B11" s="20">
        <f>calcs!D89</f>
        <v>8159977864572.3262</v>
      </c>
      <c r="C11" s="20">
        <f>calcs!E89</f>
        <v>8526461039195.6992</v>
      </c>
      <c r="D11" s="20">
        <f>calcs!F89</f>
        <v>8892944213819.2305</v>
      </c>
      <c r="E11" s="20">
        <f>calcs!G89</f>
        <v>9259427388442.7617</v>
      </c>
      <c r="F11" s="20">
        <f>calcs!H89</f>
        <v>9625910563066.1348</v>
      </c>
      <c r="G11" s="20">
        <f>calcs!I89</f>
        <v>9992393737689.666</v>
      </c>
      <c r="H11" s="20">
        <f>calcs!J89</f>
        <v>10358876912313.197</v>
      </c>
      <c r="I11" s="20">
        <f>calcs!K89</f>
        <v>10725360086936.568</v>
      </c>
      <c r="J11" s="20">
        <f>calcs!L89</f>
        <v>11091843261560.102</v>
      </c>
      <c r="K11" s="20">
        <f>calcs!M89</f>
        <v>11458326436183.633</v>
      </c>
      <c r="L11" s="20">
        <f>calcs!N89</f>
        <v>11824809610807.006</v>
      </c>
      <c r="M11" s="20">
        <f>calcs!O89</f>
        <v>12191292785430.537</v>
      </c>
      <c r="N11" s="20">
        <f>calcs!P89</f>
        <v>12557775960053.91</v>
      </c>
      <c r="O11" s="20">
        <f>calcs!Q89</f>
        <v>12924259134677.441</v>
      </c>
      <c r="P11" s="20">
        <f>calcs!R89</f>
        <v>13290742309300.973</v>
      </c>
      <c r="Q11" s="20">
        <f>calcs!S89</f>
        <v>13657225483924.344</v>
      </c>
      <c r="R11" s="20">
        <f>calcs!T89</f>
        <v>14023708658547.875</v>
      </c>
      <c r="S11" s="20">
        <f>calcs!U89</f>
        <v>14390191833171.408</v>
      </c>
      <c r="T11" s="20">
        <f>calcs!V89</f>
        <v>14756675007794.779</v>
      </c>
      <c r="U11" s="20">
        <f>calcs!W89</f>
        <v>15123158182418.311</v>
      </c>
      <c r="V11" s="20">
        <f>calcs!X89</f>
        <v>15489641357041.844</v>
      </c>
      <c r="W11" s="20">
        <f>calcs!Y89</f>
        <v>15856124531665.215</v>
      </c>
      <c r="X11" s="20">
        <f>calcs!Z89</f>
        <v>16222607706288.748</v>
      </c>
      <c r="Y11" s="20">
        <f>calcs!AA89</f>
        <v>16589090880912.279</v>
      </c>
      <c r="Z11" s="20">
        <f>calcs!AB89</f>
        <v>16955574055535.654</v>
      </c>
      <c r="AA11" s="20">
        <f>calcs!AC89</f>
        <v>17322057230159.184</v>
      </c>
      <c r="AB11" s="20">
        <f>calcs!AD89</f>
        <v>17688540404782.715</v>
      </c>
      <c r="AC11" s="20">
        <f>calcs!AE89</f>
        <v>18055023579406.09</v>
      </c>
      <c r="AD11" s="20">
        <f>calcs!AF89</f>
        <v>18421506754029.621</v>
      </c>
      <c r="AE11" s="20">
        <f>calcs!AG89</f>
        <v>18787989928653.156</v>
      </c>
      <c r="AF11" s="20">
        <f>calcs!AH89</f>
        <v>19154473103276.527</v>
      </c>
    </row>
    <row r="12" spans="1:35" ht="14.5" x14ac:dyDescent="0.35">
      <c r="A12" s="3" t="s">
        <v>108</v>
      </c>
      <c r="B12" s="20">
        <f>calcs!D90</f>
        <v>53736620085.1446</v>
      </c>
      <c r="C12" s="20">
        <f>calcs!E90</f>
        <v>56150057712.894684</v>
      </c>
      <c r="D12" s="20">
        <f>calcs!F90</f>
        <v>58563495340.645485</v>
      </c>
      <c r="E12" s="20">
        <f>calcs!G90</f>
        <v>60976932968.395569</v>
      </c>
      <c r="F12" s="20">
        <f>calcs!H90</f>
        <v>63390370596.145653</v>
      </c>
      <c r="G12" s="20">
        <f>calcs!I90</f>
        <v>65803808223.895737</v>
      </c>
      <c r="H12" s="20">
        <f>calcs!J90</f>
        <v>68217245851.645821</v>
      </c>
      <c r="I12" s="20">
        <f>calcs!K90</f>
        <v>70630683479.396622</v>
      </c>
      <c r="J12" s="20">
        <f>calcs!L90</f>
        <v>73044121107.146698</v>
      </c>
      <c r="K12" s="20">
        <f>calcs!M90</f>
        <v>75457558734.89679</v>
      </c>
      <c r="L12" s="20">
        <f>calcs!N90</f>
        <v>77870996362.646881</v>
      </c>
      <c r="M12" s="20">
        <f>calcs!O90</f>
        <v>80284433990.396973</v>
      </c>
      <c r="N12" s="20">
        <f>calcs!P90</f>
        <v>82697871618.147781</v>
      </c>
      <c r="O12" s="20">
        <f>calcs!Q90</f>
        <v>85111309245.897858</v>
      </c>
      <c r="P12" s="20">
        <f>calcs!R90</f>
        <v>87524746873.647934</v>
      </c>
      <c r="Q12" s="20">
        <f>calcs!S90</f>
        <v>89938184501.39801</v>
      </c>
      <c r="R12" s="20">
        <f>calcs!T90</f>
        <v>92351622129.148102</v>
      </c>
      <c r="S12" s="20">
        <f>calcs!U90</f>
        <v>94765059756.898895</v>
      </c>
      <c r="T12" s="20">
        <f>calcs!V90</f>
        <v>97178497384.648987</v>
      </c>
      <c r="U12" s="20">
        <f>calcs!W90</f>
        <v>99591935012.399078</v>
      </c>
      <c r="V12" s="20">
        <f>calcs!X90</f>
        <v>102005372640.14917</v>
      </c>
      <c r="W12" s="20">
        <f>calcs!Y90</f>
        <v>104418810267.89998</v>
      </c>
      <c r="X12" s="20">
        <f>calcs!Z90</f>
        <v>106832247895.65007</v>
      </c>
      <c r="Y12" s="20">
        <f>calcs!AA90</f>
        <v>109245685523.40016</v>
      </c>
      <c r="Z12" s="20">
        <f>calcs!AB90</f>
        <v>111659123151.15027</v>
      </c>
      <c r="AA12" s="20">
        <f>calcs!AC90</f>
        <v>114072560778.90036</v>
      </c>
      <c r="AB12" s="20">
        <f>calcs!AD90</f>
        <v>116485998406.65115</v>
      </c>
      <c r="AC12" s="20">
        <f>calcs!AE90</f>
        <v>118899436034.40126</v>
      </c>
      <c r="AD12" s="20">
        <f>calcs!AF90</f>
        <v>121312873662.15134</v>
      </c>
      <c r="AE12" s="20">
        <f>calcs!AG90</f>
        <v>123726311289.90143</v>
      </c>
      <c r="AF12" s="20">
        <f>calcs!AH90</f>
        <v>126139748917.65152</v>
      </c>
    </row>
    <row r="13" spans="1:35" ht="14.5" x14ac:dyDescent="0.35">
      <c r="A13" s="3" t="s">
        <v>110</v>
      </c>
      <c r="B13" s="20">
        <f>calcs!D91</f>
        <v>0</v>
      </c>
      <c r="C13" s="20">
        <f>calcs!E91</f>
        <v>0</v>
      </c>
      <c r="D13" s="20">
        <f>calcs!F91</f>
        <v>0</v>
      </c>
      <c r="E13" s="20">
        <f>calcs!G91</f>
        <v>0</v>
      </c>
      <c r="F13" s="20">
        <f>calcs!H91</f>
        <v>0</v>
      </c>
      <c r="G13" s="20">
        <f>calcs!I91</f>
        <v>0</v>
      </c>
      <c r="H13" s="20">
        <f>calcs!J91</f>
        <v>0</v>
      </c>
      <c r="I13" s="20">
        <f>calcs!K91</f>
        <v>0</v>
      </c>
      <c r="J13" s="20">
        <f>calcs!L91</f>
        <v>0</v>
      </c>
      <c r="K13" s="20">
        <f>calcs!M91</f>
        <v>0</v>
      </c>
      <c r="L13" s="20">
        <f>calcs!N91</f>
        <v>0</v>
      </c>
      <c r="M13" s="20">
        <f>calcs!O91</f>
        <v>0</v>
      </c>
      <c r="N13" s="20">
        <f>calcs!P91</f>
        <v>0</v>
      </c>
      <c r="O13" s="20">
        <f>calcs!Q91</f>
        <v>0</v>
      </c>
      <c r="P13" s="20">
        <f>calcs!R91</f>
        <v>0</v>
      </c>
      <c r="Q13" s="20">
        <f>calcs!S91</f>
        <v>0</v>
      </c>
      <c r="R13" s="20">
        <f>calcs!T91</f>
        <v>0</v>
      </c>
      <c r="S13" s="20">
        <f>calcs!U91</f>
        <v>0</v>
      </c>
      <c r="T13" s="20">
        <f>calcs!V91</f>
        <v>0</v>
      </c>
      <c r="U13" s="20">
        <f>calcs!W91</f>
        <v>0</v>
      </c>
      <c r="V13" s="20">
        <f>calcs!X91</f>
        <v>0</v>
      </c>
      <c r="W13" s="20">
        <f>calcs!Y91</f>
        <v>0</v>
      </c>
      <c r="X13" s="20">
        <f>calcs!Z91</f>
        <v>0</v>
      </c>
      <c r="Y13" s="20">
        <f>calcs!AA91</f>
        <v>0</v>
      </c>
      <c r="Z13" s="20">
        <f>calcs!AB91</f>
        <v>0</v>
      </c>
      <c r="AA13" s="20">
        <f>calcs!AC91</f>
        <v>0</v>
      </c>
      <c r="AB13" s="20">
        <f>calcs!AD91</f>
        <v>0</v>
      </c>
      <c r="AC13" s="20">
        <f>calcs!AE91</f>
        <v>0</v>
      </c>
      <c r="AD13" s="20">
        <f>calcs!AF91</f>
        <v>0</v>
      </c>
      <c r="AE13" s="20">
        <f>calcs!AG91</f>
        <v>0</v>
      </c>
      <c r="AF13" s="20">
        <f>calcs!AH91</f>
        <v>0</v>
      </c>
    </row>
    <row r="14" spans="1:35" ht="14.5" x14ac:dyDescent="0.35">
      <c r="A14" s="3" t="s">
        <v>112</v>
      </c>
      <c r="B14" s="20">
        <f>calcs!D92</f>
        <v>0</v>
      </c>
      <c r="C14" s="20">
        <f>calcs!E92</f>
        <v>0</v>
      </c>
      <c r="D14" s="20">
        <f>calcs!F92</f>
        <v>0</v>
      </c>
      <c r="E14" s="20">
        <f>calcs!G92</f>
        <v>0</v>
      </c>
      <c r="F14" s="20">
        <f>calcs!H92</f>
        <v>0</v>
      </c>
      <c r="G14" s="20">
        <f>calcs!I92</f>
        <v>0</v>
      </c>
      <c r="H14" s="20">
        <f>calcs!J92</f>
        <v>0</v>
      </c>
      <c r="I14" s="20">
        <f>calcs!K92</f>
        <v>0</v>
      </c>
      <c r="J14" s="20">
        <f>calcs!L92</f>
        <v>0</v>
      </c>
      <c r="K14" s="20">
        <f>calcs!M92</f>
        <v>0</v>
      </c>
      <c r="L14" s="20">
        <f>calcs!N92</f>
        <v>0</v>
      </c>
      <c r="M14" s="20">
        <f>calcs!O92</f>
        <v>0</v>
      </c>
      <c r="N14" s="20">
        <f>calcs!P92</f>
        <v>0</v>
      </c>
      <c r="O14" s="20">
        <f>calcs!Q92</f>
        <v>0</v>
      </c>
      <c r="P14" s="20">
        <f>calcs!R92</f>
        <v>0</v>
      </c>
      <c r="Q14" s="20">
        <f>calcs!S92</f>
        <v>0</v>
      </c>
      <c r="R14" s="20">
        <f>calcs!T92</f>
        <v>0</v>
      </c>
      <c r="S14" s="20">
        <f>calcs!U92</f>
        <v>0</v>
      </c>
      <c r="T14" s="20">
        <f>calcs!V92</f>
        <v>0</v>
      </c>
      <c r="U14" s="20">
        <f>calcs!W92</f>
        <v>0</v>
      </c>
      <c r="V14" s="20">
        <f>calcs!X92</f>
        <v>0</v>
      </c>
      <c r="W14" s="20">
        <f>calcs!Y92</f>
        <v>0</v>
      </c>
      <c r="X14" s="20">
        <f>calcs!Z92</f>
        <v>0</v>
      </c>
      <c r="Y14" s="20">
        <f>calcs!AA92</f>
        <v>0</v>
      </c>
      <c r="Z14" s="20">
        <f>calcs!AB92</f>
        <v>0</v>
      </c>
      <c r="AA14" s="20">
        <f>calcs!AC92</f>
        <v>0</v>
      </c>
      <c r="AB14" s="20">
        <f>calcs!AD92</f>
        <v>0</v>
      </c>
      <c r="AC14" s="20">
        <f>calcs!AE92</f>
        <v>0</v>
      </c>
      <c r="AD14" s="20">
        <f>calcs!AF92</f>
        <v>0</v>
      </c>
      <c r="AE14" s="20">
        <f>calcs!AG92</f>
        <v>0</v>
      </c>
      <c r="AF14" s="20">
        <f>calcs!AH92</f>
        <v>0</v>
      </c>
    </row>
    <row r="15" spans="1:35" ht="14.5" x14ac:dyDescent="0.35">
      <c r="A15" s="3" t="s">
        <v>59</v>
      </c>
      <c r="B15" s="20">
        <f>calcs!D93</f>
        <v>0</v>
      </c>
      <c r="C15" s="20">
        <f>calcs!E93</f>
        <v>0</v>
      </c>
      <c r="D15" s="20">
        <f>calcs!F93</f>
        <v>0</v>
      </c>
      <c r="E15" s="20">
        <f>calcs!G93</f>
        <v>0</v>
      </c>
      <c r="F15" s="20">
        <f>calcs!H93</f>
        <v>0</v>
      </c>
      <c r="G15" s="20">
        <f>calcs!I93</f>
        <v>0</v>
      </c>
      <c r="H15" s="20">
        <f>calcs!J93</f>
        <v>0</v>
      </c>
      <c r="I15" s="20">
        <f>calcs!K93</f>
        <v>0</v>
      </c>
      <c r="J15" s="20">
        <f>calcs!L93</f>
        <v>0</v>
      </c>
      <c r="K15" s="20">
        <f>calcs!M93</f>
        <v>0</v>
      </c>
      <c r="L15" s="20">
        <f>calcs!N93</f>
        <v>0</v>
      </c>
      <c r="M15" s="20">
        <f>calcs!O93</f>
        <v>0</v>
      </c>
      <c r="N15" s="20">
        <f>calcs!P93</f>
        <v>0</v>
      </c>
      <c r="O15" s="20">
        <f>calcs!Q93</f>
        <v>0</v>
      </c>
      <c r="P15" s="20">
        <f>calcs!R93</f>
        <v>0</v>
      </c>
      <c r="Q15" s="20">
        <f>calcs!S93</f>
        <v>0</v>
      </c>
      <c r="R15" s="20">
        <f>calcs!T93</f>
        <v>0</v>
      </c>
      <c r="S15" s="20">
        <f>calcs!U93</f>
        <v>0</v>
      </c>
      <c r="T15" s="20">
        <f>calcs!V93</f>
        <v>0</v>
      </c>
      <c r="U15" s="20">
        <f>calcs!W93</f>
        <v>0</v>
      </c>
      <c r="V15" s="20">
        <f>calcs!X93</f>
        <v>0</v>
      </c>
      <c r="W15" s="20">
        <f>calcs!Y93</f>
        <v>0</v>
      </c>
      <c r="X15" s="20">
        <f>calcs!Z93</f>
        <v>0</v>
      </c>
      <c r="Y15" s="20">
        <f>calcs!AA93</f>
        <v>0</v>
      </c>
      <c r="Z15" s="20">
        <f>calcs!AB93</f>
        <v>0</v>
      </c>
      <c r="AA15" s="20">
        <f>calcs!AC93</f>
        <v>0</v>
      </c>
      <c r="AB15" s="20">
        <f>calcs!AD93</f>
        <v>0</v>
      </c>
      <c r="AC15" s="20">
        <f>calcs!AE93</f>
        <v>0</v>
      </c>
      <c r="AD15" s="20">
        <f>calcs!AF93</f>
        <v>0</v>
      </c>
      <c r="AE15" s="20">
        <f>calcs!AG93</f>
        <v>0</v>
      </c>
      <c r="AF15" s="20">
        <f>calcs!AH93</f>
        <v>0</v>
      </c>
    </row>
    <row r="16" spans="1:35" ht="14.5" x14ac:dyDescent="0.35">
      <c r="A16" s="3" t="s">
        <v>84</v>
      </c>
      <c r="B16" s="20">
        <f>calcs!D94</f>
        <v>0</v>
      </c>
      <c r="C16" s="20">
        <f>calcs!E94</f>
        <v>0</v>
      </c>
      <c r="D16" s="20">
        <f>calcs!F94</f>
        <v>0</v>
      </c>
      <c r="E16" s="20">
        <f>calcs!G94</f>
        <v>0</v>
      </c>
      <c r="F16" s="20">
        <f>calcs!H94</f>
        <v>0</v>
      </c>
      <c r="G16" s="20">
        <f>calcs!I94</f>
        <v>0</v>
      </c>
      <c r="H16" s="20">
        <f>calcs!J94</f>
        <v>0</v>
      </c>
      <c r="I16" s="20">
        <f>calcs!K94</f>
        <v>0</v>
      </c>
      <c r="J16" s="20">
        <f>calcs!L94</f>
        <v>0</v>
      </c>
      <c r="K16" s="20">
        <f>calcs!M94</f>
        <v>0</v>
      </c>
      <c r="L16" s="20">
        <f>calcs!N94</f>
        <v>0</v>
      </c>
      <c r="M16" s="20">
        <f>calcs!O94</f>
        <v>0</v>
      </c>
      <c r="N16" s="20">
        <f>calcs!P94</f>
        <v>0</v>
      </c>
      <c r="O16" s="20">
        <f>calcs!Q94</f>
        <v>0</v>
      </c>
      <c r="P16" s="20">
        <f>calcs!R94</f>
        <v>0</v>
      </c>
      <c r="Q16" s="20">
        <f>calcs!S94</f>
        <v>0</v>
      </c>
      <c r="R16" s="20">
        <f>calcs!T94</f>
        <v>0</v>
      </c>
      <c r="S16" s="20">
        <f>calcs!U94</f>
        <v>0</v>
      </c>
      <c r="T16" s="20">
        <f>calcs!V94</f>
        <v>0</v>
      </c>
      <c r="U16" s="20">
        <f>calcs!W94</f>
        <v>0</v>
      </c>
      <c r="V16" s="20">
        <f>calcs!X94</f>
        <v>0</v>
      </c>
      <c r="W16" s="20">
        <f>calcs!Y94</f>
        <v>0</v>
      </c>
      <c r="X16" s="20">
        <f>calcs!Z94</f>
        <v>0</v>
      </c>
      <c r="Y16" s="20">
        <f>calcs!AA94</f>
        <v>0</v>
      </c>
      <c r="Z16" s="20">
        <f>calcs!AB94</f>
        <v>0</v>
      </c>
      <c r="AA16" s="20">
        <f>calcs!AC94</f>
        <v>0</v>
      </c>
      <c r="AB16" s="20">
        <f>calcs!AD94</f>
        <v>0</v>
      </c>
      <c r="AC16" s="20">
        <f>calcs!AE94</f>
        <v>0</v>
      </c>
      <c r="AD16" s="20">
        <f>calcs!AF94</f>
        <v>0</v>
      </c>
      <c r="AE16" s="20">
        <f>calcs!AG94</f>
        <v>0</v>
      </c>
      <c r="AF16" s="20">
        <f>calcs!AH94</f>
        <v>0</v>
      </c>
    </row>
    <row r="17" spans="1:32" ht="14.5" x14ac:dyDescent="0.35">
      <c r="A17" s="3" t="s">
        <v>116</v>
      </c>
      <c r="B17" s="20">
        <f>calcs!D95</f>
        <v>16019867024.144398</v>
      </c>
      <c r="C17" s="20">
        <f>calcs!E95</f>
        <v>16739356521.327576</v>
      </c>
      <c r="D17" s="20">
        <f>calcs!F95</f>
        <v>17458846018.51075</v>
      </c>
      <c r="E17" s="20">
        <f>calcs!G95</f>
        <v>18178335515.694168</v>
      </c>
      <c r="F17" s="20">
        <f>calcs!H95</f>
        <v>18897825012.877346</v>
      </c>
      <c r="G17" s="20">
        <f>calcs!I95</f>
        <v>19617314510.060524</v>
      </c>
      <c r="H17" s="20">
        <f>calcs!J95</f>
        <v>20336804007.243942</v>
      </c>
      <c r="I17" s="20">
        <f>calcs!K95</f>
        <v>21056293504.427116</v>
      </c>
      <c r="J17" s="20">
        <f>calcs!L95</f>
        <v>21775783001.610535</v>
      </c>
      <c r="K17" s="20">
        <f>calcs!M95</f>
        <v>22495272498.793713</v>
      </c>
      <c r="L17" s="20">
        <f>calcs!N95</f>
        <v>23214761995.976891</v>
      </c>
      <c r="M17" s="20">
        <f>calcs!O95</f>
        <v>23934251493.160309</v>
      </c>
      <c r="N17" s="20">
        <f>calcs!P95</f>
        <v>24653740990.343487</v>
      </c>
      <c r="O17" s="20">
        <f>calcs!Q95</f>
        <v>25373230487.526661</v>
      </c>
      <c r="P17" s="20">
        <f>calcs!R95</f>
        <v>26092719984.710079</v>
      </c>
      <c r="Q17" s="20">
        <f>calcs!S95</f>
        <v>26812209481.893253</v>
      </c>
      <c r="R17" s="20">
        <f>calcs!T95</f>
        <v>27531698979.076675</v>
      </c>
      <c r="S17" s="20">
        <f>calcs!U95</f>
        <v>28251188476.259853</v>
      </c>
      <c r="T17" s="20">
        <f>calcs!V95</f>
        <v>28970677973.443031</v>
      </c>
      <c r="U17" s="20">
        <f>calcs!W95</f>
        <v>29690167470.62645</v>
      </c>
      <c r="V17" s="20">
        <f>calcs!X95</f>
        <v>30409656967.809628</v>
      </c>
      <c r="W17" s="20">
        <f>calcs!Y95</f>
        <v>31129146464.992805</v>
      </c>
      <c r="X17" s="20">
        <f>calcs!Z95</f>
        <v>31848635962.176224</v>
      </c>
      <c r="Y17" s="20">
        <f>calcs!AA95</f>
        <v>32568125459.359398</v>
      </c>
      <c r="Z17" s="20">
        <f>calcs!AB95</f>
        <v>33287614956.54282</v>
      </c>
      <c r="AA17" s="20">
        <f>calcs!AC95</f>
        <v>34007104453.725998</v>
      </c>
      <c r="AB17" s="20">
        <f>calcs!AD95</f>
        <v>34726593950.90918</v>
      </c>
      <c r="AC17" s="20">
        <f>calcs!AE95</f>
        <v>35446083448.092598</v>
      </c>
      <c r="AD17" s="20">
        <f>calcs!AF95</f>
        <v>36165572945.27578</v>
      </c>
      <c r="AE17" s="20">
        <f>calcs!AG95</f>
        <v>36885062442.458961</v>
      </c>
      <c r="AF17" s="20">
        <f>calcs!AH95</f>
        <v>37604551939.64238</v>
      </c>
    </row>
    <row r="18" spans="1:32" ht="14.5" x14ac:dyDescent="0.35">
      <c r="A18" s="3" t="s">
        <v>118</v>
      </c>
      <c r="B18" s="20">
        <f>calcs!D96</f>
        <v>0</v>
      </c>
      <c r="C18" s="20">
        <f>calcs!E96</f>
        <v>0</v>
      </c>
      <c r="D18" s="20">
        <f>calcs!F96</f>
        <v>0</v>
      </c>
      <c r="E18" s="20">
        <f>calcs!G96</f>
        <v>0</v>
      </c>
      <c r="F18" s="20">
        <f>calcs!H96</f>
        <v>0</v>
      </c>
      <c r="G18" s="20">
        <f>calcs!I96</f>
        <v>0</v>
      </c>
      <c r="H18" s="20">
        <f>calcs!J96</f>
        <v>0</v>
      </c>
      <c r="I18" s="20">
        <f>calcs!K96</f>
        <v>0</v>
      </c>
      <c r="J18" s="20">
        <f>calcs!L96</f>
        <v>0</v>
      </c>
      <c r="K18" s="20">
        <f>calcs!M96</f>
        <v>0</v>
      </c>
      <c r="L18" s="20">
        <f>calcs!N96</f>
        <v>0</v>
      </c>
      <c r="M18" s="20">
        <f>calcs!O96</f>
        <v>0</v>
      </c>
      <c r="N18" s="20">
        <f>calcs!P96</f>
        <v>0</v>
      </c>
      <c r="O18" s="20">
        <f>calcs!Q96</f>
        <v>0</v>
      </c>
      <c r="P18" s="20">
        <f>calcs!R96</f>
        <v>0</v>
      </c>
      <c r="Q18" s="20">
        <f>calcs!S96</f>
        <v>0</v>
      </c>
      <c r="R18" s="20">
        <f>calcs!T96</f>
        <v>0</v>
      </c>
      <c r="S18" s="20">
        <f>calcs!U96</f>
        <v>0</v>
      </c>
      <c r="T18" s="20">
        <f>calcs!V96</f>
        <v>0</v>
      </c>
      <c r="U18" s="20">
        <f>calcs!W96</f>
        <v>0</v>
      </c>
      <c r="V18" s="20">
        <f>calcs!X96</f>
        <v>0</v>
      </c>
      <c r="W18" s="20">
        <f>calcs!Y96</f>
        <v>0</v>
      </c>
      <c r="X18" s="20">
        <f>calcs!Z96</f>
        <v>0</v>
      </c>
      <c r="Y18" s="20">
        <f>calcs!AA96</f>
        <v>0</v>
      </c>
      <c r="Z18" s="20">
        <f>calcs!AB96</f>
        <v>0</v>
      </c>
      <c r="AA18" s="20">
        <f>calcs!AC96</f>
        <v>0</v>
      </c>
      <c r="AB18" s="20">
        <f>calcs!AD96</f>
        <v>0</v>
      </c>
      <c r="AC18" s="20">
        <f>calcs!AE96</f>
        <v>0</v>
      </c>
      <c r="AD18" s="20">
        <f>calcs!AF96</f>
        <v>0</v>
      </c>
      <c r="AE18" s="20">
        <f>calcs!AG96</f>
        <v>0</v>
      </c>
      <c r="AF18" s="20">
        <f>calcs!AH96</f>
        <v>0</v>
      </c>
    </row>
    <row r="19" spans="1:32" ht="14.5" x14ac:dyDescent="0.35">
      <c r="A19" s="3" t="s">
        <v>120</v>
      </c>
      <c r="B19" s="20">
        <f>calcs!D97</f>
        <v>10705234.671600001</v>
      </c>
      <c r="C19" s="20">
        <f>calcs!E97</f>
        <v>11190724.466108641</v>
      </c>
      <c r="D19" s="20">
        <f>calcs!F97</f>
        <v>11676214.26061728</v>
      </c>
      <c r="E19" s="20">
        <f>calcs!G97</f>
        <v>12161704.055125777</v>
      </c>
      <c r="F19" s="20">
        <f>calcs!H97</f>
        <v>12647193.849634416</v>
      </c>
      <c r="G19" s="20">
        <f>calcs!I97</f>
        <v>13132683.644143056</v>
      </c>
      <c r="H19" s="20">
        <f>calcs!J97</f>
        <v>13618173.438651696</v>
      </c>
      <c r="I19" s="20">
        <f>calcs!K97</f>
        <v>14103663.23316019</v>
      </c>
      <c r="J19" s="20">
        <f>calcs!L97</f>
        <v>14589153.02766883</v>
      </c>
      <c r="K19" s="20">
        <f>calcs!M97</f>
        <v>15074642.82217747</v>
      </c>
      <c r="L19" s="20">
        <f>calcs!N97</f>
        <v>15560132.616686108</v>
      </c>
      <c r="M19" s="20">
        <f>calcs!O97</f>
        <v>16045622.411194604</v>
      </c>
      <c r="N19" s="20">
        <f>calcs!P97</f>
        <v>16531112.205703244</v>
      </c>
      <c r="O19" s="20">
        <f>calcs!Q97</f>
        <v>17016602.000211883</v>
      </c>
      <c r="P19" s="20">
        <f>calcs!R97</f>
        <v>17502091.794720523</v>
      </c>
      <c r="Q19" s="20">
        <f>calcs!S97</f>
        <v>17987581.589229021</v>
      </c>
      <c r="R19" s="20">
        <f>calcs!T97</f>
        <v>18473071.383737661</v>
      </c>
      <c r="S19" s="20">
        <f>calcs!U97</f>
        <v>18958561.178246301</v>
      </c>
      <c r="T19" s="20">
        <f>calcs!V97</f>
        <v>19444050.97275494</v>
      </c>
      <c r="U19" s="20">
        <f>calcs!W97</f>
        <v>19929540.767263439</v>
      </c>
      <c r="V19" s="20">
        <f>calcs!X97</f>
        <v>20415030.561772078</v>
      </c>
      <c r="W19" s="20">
        <f>calcs!Y97</f>
        <v>20900520.356280718</v>
      </c>
      <c r="X19" s="20">
        <f>calcs!Z97</f>
        <v>21386010.150789361</v>
      </c>
      <c r="Y19" s="20">
        <f>calcs!AA97</f>
        <v>21871499.945297856</v>
      </c>
      <c r="Z19" s="20">
        <f>calcs!AB97</f>
        <v>22356989.739806496</v>
      </c>
      <c r="AA19" s="20">
        <f>calcs!AC97</f>
        <v>22842479.534315135</v>
      </c>
      <c r="AB19" s="20">
        <f>calcs!AD97</f>
        <v>23327969.328823779</v>
      </c>
      <c r="AC19" s="20">
        <f>calcs!AE97</f>
        <v>23813459.123332277</v>
      </c>
      <c r="AD19" s="20">
        <f>calcs!AF97</f>
        <v>24298948.917840917</v>
      </c>
      <c r="AE19" s="20">
        <f>calcs!AG97</f>
        <v>24784438.712349556</v>
      </c>
      <c r="AF19" s="20">
        <f>calcs!AH97</f>
        <v>25269928.506858055</v>
      </c>
    </row>
    <row r="20" spans="1:32" ht="14.5" x14ac:dyDescent="0.35">
      <c r="A20" s="3" t="s">
        <v>122</v>
      </c>
      <c r="B20" s="20">
        <f>calcs!D98</f>
        <v>1896066525.4452002</v>
      </c>
      <c r="C20" s="20">
        <f>calcs!E98</f>
        <v>1981223441.2431173</v>
      </c>
      <c r="D20" s="20">
        <f>calcs!F98</f>
        <v>2066380357.0410345</v>
      </c>
      <c r="E20" s="20">
        <f>calcs!G98</f>
        <v>2151537272.8389835</v>
      </c>
      <c r="F20" s="20">
        <f>calcs!H98</f>
        <v>2236694188.6369009</v>
      </c>
      <c r="G20" s="20">
        <f>calcs!I98</f>
        <v>2321851104.4348178</v>
      </c>
      <c r="H20" s="20">
        <f>calcs!J98</f>
        <v>2407008020.2327352</v>
      </c>
      <c r="I20" s="20">
        <f>calcs!K98</f>
        <v>2492164936.0306525</v>
      </c>
      <c r="J20" s="20">
        <f>calcs!L98</f>
        <v>2577321851.8285699</v>
      </c>
      <c r="K20" s="20">
        <f>calcs!M98</f>
        <v>2662478767.6265192</v>
      </c>
      <c r="L20" s="20">
        <f>calcs!N98</f>
        <v>2747635683.4244366</v>
      </c>
      <c r="M20" s="20">
        <f>calcs!O98</f>
        <v>2832792599.2223535</v>
      </c>
      <c r="N20" s="20">
        <f>calcs!P98</f>
        <v>2917949515.0202703</v>
      </c>
      <c r="O20" s="20">
        <f>calcs!Q98</f>
        <v>3003106430.8181882</v>
      </c>
      <c r="P20" s="20">
        <f>calcs!R98</f>
        <v>3088263346.6161375</v>
      </c>
      <c r="Q20" s="20">
        <f>calcs!S98</f>
        <v>3173420262.4140549</v>
      </c>
      <c r="R20" s="20">
        <f>calcs!T98</f>
        <v>3258577178.2119722</v>
      </c>
      <c r="S20" s="20">
        <f>calcs!U98</f>
        <v>3343734094.0098896</v>
      </c>
      <c r="T20" s="20">
        <f>calcs!V98</f>
        <v>3428891009.807807</v>
      </c>
      <c r="U20" s="20">
        <f>calcs!W98</f>
        <v>3514047925.6057243</v>
      </c>
      <c r="V20" s="20">
        <f>calcs!X98</f>
        <v>3599204841.4036736</v>
      </c>
      <c r="W20" s="20">
        <f>calcs!Y98</f>
        <v>3684361757.201591</v>
      </c>
      <c r="X20" s="20">
        <f>calcs!Z98</f>
        <v>3769518672.9995084</v>
      </c>
      <c r="Y20" s="20">
        <f>calcs!AA98</f>
        <v>3854675588.7974257</v>
      </c>
      <c r="Z20" s="20">
        <f>calcs!AB98</f>
        <v>3939832504.5953436</v>
      </c>
      <c r="AA20" s="20">
        <f>calcs!AC98</f>
        <v>4024989420.3932614</v>
      </c>
      <c r="AB20" s="20">
        <f>calcs!AD98</f>
        <v>4110146336.1912103</v>
      </c>
      <c r="AC20" s="20">
        <f>calcs!AE98</f>
        <v>4195303251.9891276</v>
      </c>
      <c r="AD20" s="20">
        <f>calcs!AF98</f>
        <v>4280460167.787045</v>
      </c>
      <c r="AE20" s="20">
        <f>calcs!AG98</f>
        <v>4365617083.5849619</v>
      </c>
      <c r="AF20" s="20">
        <f>calcs!AH98</f>
        <v>4450773999.3828793</v>
      </c>
    </row>
    <row r="21" spans="1:32" ht="15.75" customHeight="1" x14ac:dyDescent="0.35">
      <c r="A21" s="3" t="s">
        <v>124</v>
      </c>
      <c r="B21" s="20">
        <f>calcs!D99</f>
        <v>1625232354.8442001</v>
      </c>
      <c r="C21" s="20">
        <f>calcs!E99</f>
        <v>1698225255.5767398</v>
      </c>
      <c r="D21" s="20">
        <f>calcs!F99</f>
        <v>1771218156.3092599</v>
      </c>
      <c r="E21" s="20">
        <f>calcs!G99</f>
        <v>1844211057.0417995</v>
      </c>
      <c r="F21" s="20">
        <f>calcs!H99</f>
        <v>1917203957.7743196</v>
      </c>
      <c r="G21" s="20">
        <f>calcs!I99</f>
        <v>1990196858.5068593</v>
      </c>
      <c r="H21" s="20">
        <f>calcs!J99</f>
        <v>2063189759.2393794</v>
      </c>
      <c r="I21" s="20">
        <f>calcs!K99</f>
        <v>2136182659.9719191</v>
      </c>
      <c r="J21" s="20">
        <f>calcs!L99</f>
        <v>2209175560.7044392</v>
      </c>
      <c r="K21" s="20">
        <f>calcs!M99</f>
        <v>2282168461.4369788</v>
      </c>
      <c r="L21" s="20">
        <f>calcs!N99</f>
        <v>2355161362.1695185</v>
      </c>
      <c r="M21" s="20">
        <f>calcs!O99</f>
        <v>2428154262.9020391</v>
      </c>
      <c r="N21" s="20">
        <f>calcs!P99</f>
        <v>2501147163.6345787</v>
      </c>
      <c r="O21" s="20">
        <f>calcs!Q99</f>
        <v>2574140064.3670988</v>
      </c>
      <c r="P21" s="20">
        <f>calcs!R99</f>
        <v>2647132965.0996385</v>
      </c>
      <c r="Q21" s="20">
        <f>calcs!S99</f>
        <v>2720125865.8321586</v>
      </c>
      <c r="R21" s="20">
        <f>calcs!T99</f>
        <v>2793118766.5646982</v>
      </c>
      <c r="S21" s="20">
        <f>calcs!U99</f>
        <v>2866111667.2972183</v>
      </c>
      <c r="T21" s="20">
        <f>calcs!V99</f>
        <v>2939104568.029758</v>
      </c>
      <c r="U21" s="20">
        <f>calcs!W99</f>
        <v>3012097468.7622786</v>
      </c>
      <c r="V21" s="20">
        <f>calcs!X99</f>
        <v>3085090369.4948182</v>
      </c>
      <c r="W21" s="20">
        <f>calcs!Y99</f>
        <v>3158083270.2273383</v>
      </c>
      <c r="X21" s="20">
        <f>calcs!Z99</f>
        <v>3231076170.959878</v>
      </c>
      <c r="Y21" s="20">
        <f>calcs!AA99</f>
        <v>3304069071.6923981</v>
      </c>
      <c r="Z21" s="20">
        <f>calcs!AB99</f>
        <v>3377061972.4249377</v>
      </c>
      <c r="AA21" s="20">
        <f>calcs!AC99</f>
        <v>3450054873.1574583</v>
      </c>
      <c r="AB21" s="20">
        <f>calcs!AD99</f>
        <v>3523047773.889998</v>
      </c>
      <c r="AC21" s="20">
        <f>calcs!AE99</f>
        <v>3596040674.6225181</v>
      </c>
      <c r="AD21" s="20">
        <f>calcs!AF99</f>
        <v>3669033575.3550572</v>
      </c>
      <c r="AE21" s="20">
        <f>calcs!AG99</f>
        <v>3742026476.0875969</v>
      </c>
      <c r="AF21" s="20">
        <f>calcs!AH99</f>
        <v>3815019376.820117</v>
      </c>
    </row>
    <row r="22" spans="1:32" ht="15.75" customHeight="1" x14ac:dyDescent="0.35">
      <c r="A22" s="3" t="s">
        <v>126</v>
      </c>
      <c r="B22" s="20">
        <f>calcs!D100</f>
        <v>0</v>
      </c>
      <c r="C22" s="20">
        <f>calcs!E100</f>
        <v>0</v>
      </c>
      <c r="D22" s="20">
        <f>calcs!F100</f>
        <v>0</v>
      </c>
      <c r="E22" s="20">
        <f>calcs!G100</f>
        <v>0</v>
      </c>
      <c r="F22" s="20">
        <f>calcs!H100</f>
        <v>0</v>
      </c>
      <c r="G22" s="20">
        <f>calcs!I100</f>
        <v>0</v>
      </c>
      <c r="H22" s="20">
        <f>calcs!J100</f>
        <v>0</v>
      </c>
      <c r="I22" s="20">
        <f>calcs!K100</f>
        <v>0</v>
      </c>
      <c r="J22" s="20">
        <f>calcs!L100</f>
        <v>0</v>
      </c>
      <c r="K22" s="20">
        <f>calcs!M100</f>
        <v>0</v>
      </c>
      <c r="L22" s="20">
        <f>calcs!N100</f>
        <v>0</v>
      </c>
      <c r="M22" s="20">
        <f>calcs!O100</f>
        <v>0</v>
      </c>
      <c r="N22" s="20">
        <f>calcs!P100</f>
        <v>0</v>
      </c>
      <c r="O22" s="20">
        <f>calcs!Q100</f>
        <v>0</v>
      </c>
      <c r="P22" s="20">
        <f>calcs!R100</f>
        <v>0</v>
      </c>
      <c r="Q22" s="20">
        <f>calcs!S100</f>
        <v>0</v>
      </c>
      <c r="R22" s="20">
        <f>calcs!T100</f>
        <v>0</v>
      </c>
      <c r="S22" s="20">
        <f>calcs!U100</f>
        <v>0</v>
      </c>
      <c r="T22" s="20">
        <f>calcs!V100</f>
        <v>0</v>
      </c>
      <c r="U22" s="20">
        <f>calcs!W100</f>
        <v>0</v>
      </c>
      <c r="V22" s="20">
        <f>calcs!X100</f>
        <v>0</v>
      </c>
      <c r="W22" s="20">
        <f>calcs!Y100</f>
        <v>0</v>
      </c>
      <c r="X22" s="20">
        <f>calcs!Z100</f>
        <v>0</v>
      </c>
      <c r="Y22" s="20">
        <f>calcs!AA100</f>
        <v>0</v>
      </c>
      <c r="Z22" s="20">
        <f>calcs!AB100</f>
        <v>0</v>
      </c>
      <c r="AA22" s="20">
        <f>calcs!AC100</f>
        <v>0</v>
      </c>
      <c r="AB22" s="20">
        <f>calcs!AD100</f>
        <v>0</v>
      </c>
      <c r="AC22" s="20">
        <f>calcs!AE100</f>
        <v>0</v>
      </c>
      <c r="AD22" s="20">
        <f>calcs!AF100</f>
        <v>0</v>
      </c>
      <c r="AE22" s="20">
        <f>calcs!AG100</f>
        <v>0</v>
      </c>
      <c r="AF22" s="20">
        <f>calcs!AH100</f>
        <v>0</v>
      </c>
    </row>
    <row r="23" spans="1:32" ht="15.75" customHeight="1" x14ac:dyDescent="0.35">
      <c r="A23" s="3" t="s">
        <v>128</v>
      </c>
      <c r="B23" s="20">
        <f>calcs!D101</f>
        <v>527183066380.66705</v>
      </c>
      <c r="C23" s="20">
        <f>calcs!E101</f>
        <v>551237625393.85767</v>
      </c>
      <c r="D23" s="20">
        <f>calcs!F101</f>
        <v>575292184407.05676</v>
      </c>
      <c r="E23" s="20">
        <f>calcs!G101</f>
        <v>599346743420.24731</v>
      </c>
      <c r="F23" s="20">
        <f>calcs!H101</f>
        <v>623401302433.43787</v>
      </c>
      <c r="G23" s="20">
        <f>calcs!I101</f>
        <v>647455861446.63708</v>
      </c>
      <c r="H23" s="20">
        <f>calcs!J101</f>
        <v>671510420459.82776</v>
      </c>
      <c r="I23" s="20">
        <f>calcs!K101</f>
        <v>695564979473.02698</v>
      </c>
      <c r="J23" s="20">
        <f>calcs!L101</f>
        <v>719619538486.21765</v>
      </c>
      <c r="K23" s="20">
        <f>calcs!M101</f>
        <v>743674097499.4082</v>
      </c>
      <c r="L23" s="20">
        <f>calcs!N101</f>
        <v>767728656512.60742</v>
      </c>
      <c r="M23" s="20">
        <f>calcs!O101</f>
        <v>791783215525.7981</v>
      </c>
      <c r="N23" s="20">
        <f>calcs!P101</f>
        <v>815837774538.98877</v>
      </c>
      <c r="O23" s="20">
        <f>calcs!Q101</f>
        <v>839892333552.18787</v>
      </c>
      <c r="P23" s="20">
        <f>calcs!R101</f>
        <v>863946892565.37854</v>
      </c>
      <c r="Q23" s="20">
        <f>calcs!S101</f>
        <v>888001451578.56909</v>
      </c>
      <c r="R23" s="20">
        <f>calcs!T101</f>
        <v>912056010591.76819</v>
      </c>
      <c r="S23" s="20">
        <f>calcs!U101</f>
        <v>936110569604.95874</v>
      </c>
      <c r="T23" s="20">
        <f>calcs!V101</f>
        <v>960165128618.14929</v>
      </c>
      <c r="U23" s="20">
        <f>calcs!W101</f>
        <v>984219687631.34839</v>
      </c>
      <c r="V23" s="20">
        <f>calcs!X101</f>
        <v>1008274246644.5391</v>
      </c>
      <c r="W23" s="20">
        <f>calcs!Y101</f>
        <v>1032328805657.7383</v>
      </c>
      <c r="X23" s="20">
        <f>calcs!Z101</f>
        <v>1056383364670.929</v>
      </c>
      <c r="Y23" s="20">
        <f>calcs!AA101</f>
        <v>1080437923684.1196</v>
      </c>
      <c r="Z23" s="20">
        <f>calcs!AB101</f>
        <v>1104492482697.3186</v>
      </c>
      <c r="AA23" s="20">
        <f>calcs!AC101</f>
        <v>1128547041710.509</v>
      </c>
      <c r="AB23" s="20">
        <f>calcs!AD101</f>
        <v>1152601600723.6997</v>
      </c>
      <c r="AC23" s="20">
        <f>calcs!AE101</f>
        <v>1176656159736.8989</v>
      </c>
      <c r="AD23" s="20">
        <f>calcs!AF101</f>
        <v>1200710718750.0896</v>
      </c>
      <c r="AE23" s="20">
        <f>calcs!AG101</f>
        <v>1224765277763.2803</v>
      </c>
      <c r="AF23" s="20">
        <f>calcs!AH101</f>
        <v>1248819836776.4795</v>
      </c>
    </row>
    <row r="24" spans="1:32" ht="15.75" customHeight="1" x14ac:dyDescent="0.35">
      <c r="A24" s="3" t="s">
        <v>81</v>
      </c>
      <c r="B24" s="20">
        <f>calcs!D102</f>
        <v>0</v>
      </c>
      <c r="C24" s="20">
        <f>calcs!E102</f>
        <v>0</v>
      </c>
      <c r="D24" s="20">
        <f>calcs!F102</f>
        <v>0</v>
      </c>
      <c r="E24" s="20">
        <f>calcs!G102</f>
        <v>0</v>
      </c>
      <c r="F24" s="20">
        <f>calcs!H102</f>
        <v>0</v>
      </c>
      <c r="G24" s="20">
        <f>calcs!I102</f>
        <v>0</v>
      </c>
      <c r="H24" s="20">
        <f>calcs!J102</f>
        <v>0</v>
      </c>
      <c r="I24" s="20">
        <f>calcs!K102</f>
        <v>0</v>
      </c>
      <c r="J24" s="20">
        <f>calcs!L102</f>
        <v>0</v>
      </c>
      <c r="K24" s="20">
        <f>calcs!M102</f>
        <v>0</v>
      </c>
      <c r="L24" s="20">
        <f>calcs!N102</f>
        <v>0</v>
      </c>
      <c r="M24" s="20">
        <f>calcs!O102</f>
        <v>0</v>
      </c>
      <c r="N24" s="20">
        <f>calcs!P102</f>
        <v>0</v>
      </c>
      <c r="O24" s="20">
        <f>calcs!Q102</f>
        <v>0</v>
      </c>
      <c r="P24" s="20">
        <f>calcs!R102</f>
        <v>0</v>
      </c>
      <c r="Q24" s="20">
        <f>calcs!S102</f>
        <v>0</v>
      </c>
      <c r="R24" s="20">
        <f>calcs!T102</f>
        <v>0</v>
      </c>
      <c r="S24" s="20">
        <f>calcs!U102</f>
        <v>0</v>
      </c>
      <c r="T24" s="20">
        <f>calcs!V102</f>
        <v>0</v>
      </c>
      <c r="U24" s="20">
        <f>calcs!W102</f>
        <v>0</v>
      </c>
      <c r="V24" s="20">
        <f>calcs!X102</f>
        <v>0</v>
      </c>
      <c r="W24" s="20">
        <f>calcs!Y102</f>
        <v>0</v>
      </c>
      <c r="X24" s="20">
        <f>calcs!Z102</f>
        <v>0</v>
      </c>
      <c r="Y24" s="20">
        <f>calcs!AA102</f>
        <v>0</v>
      </c>
      <c r="Z24" s="20">
        <f>calcs!AB102</f>
        <v>0</v>
      </c>
      <c r="AA24" s="20">
        <f>calcs!AC102</f>
        <v>0</v>
      </c>
      <c r="AB24" s="20">
        <f>calcs!AD102</f>
        <v>0</v>
      </c>
      <c r="AC24" s="20">
        <f>calcs!AE102</f>
        <v>0</v>
      </c>
      <c r="AD24" s="20">
        <f>calcs!AF102</f>
        <v>0</v>
      </c>
      <c r="AE24" s="20">
        <f>calcs!AG102</f>
        <v>0</v>
      </c>
      <c r="AF24" s="20">
        <f>calcs!AH102</f>
        <v>0</v>
      </c>
    </row>
    <row r="25" spans="1:32" ht="15.75" customHeight="1" x14ac:dyDescent="0.35">
      <c r="A25" s="3" t="s">
        <v>131</v>
      </c>
      <c r="B25" s="20">
        <f>calcs!D103</f>
        <v>169433236620.47629</v>
      </c>
      <c r="C25" s="20">
        <f>calcs!E103</f>
        <v>176900846154.74716</v>
      </c>
      <c r="D25" s="20">
        <f>calcs!F103</f>
        <v>184368455689.0209</v>
      </c>
      <c r="E25" s="20">
        <f>calcs!G103</f>
        <v>191836065223.29462</v>
      </c>
      <c r="F25" s="20">
        <f>calcs!H103</f>
        <v>199303674757.56549</v>
      </c>
      <c r="G25" s="20">
        <f>calcs!I103</f>
        <v>206771284291.83923</v>
      </c>
      <c r="H25" s="20">
        <f>calcs!J103</f>
        <v>214238893826.11298</v>
      </c>
      <c r="I25" s="20">
        <f>calcs!K103</f>
        <v>221706503360.38669</v>
      </c>
      <c r="J25" s="20">
        <f>calcs!L103</f>
        <v>229174112894.65756</v>
      </c>
      <c r="K25" s="20">
        <f>calcs!M103</f>
        <v>236641722428.9313</v>
      </c>
      <c r="L25" s="20">
        <f>calcs!N103</f>
        <v>244109331963.20499</v>
      </c>
      <c r="M25" s="20">
        <f>calcs!O103</f>
        <v>251576941497.47873</v>
      </c>
      <c r="N25" s="20">
        <f>calcs!P103</f>
        <v>259044551031.74963</v>
      </c>
      <c r="O25" s="20">
        <f>calcs!Q103</f>
        <v>266512160566.02335</v>
      </c>
      <c r="P25" s="20">
        <f>calcs!R103</f>
        <v>273979770100.29706</v>
      </c>
      <c r="Q25" s="20">
        <f>calcs!S103</f>
        <v>281447379634.56799</v>
      </c>
      <c r="R25" s="20">
        <f>calcs!T103</f>
        <v>288914989168.84174</v>
      </c>
      <c r="S25" s="20">
        <f>calcs!U103</f>
        <v>296382598703.11542</v>
      </c>
      <c r="T25" s="20">
        <f>calcs!V103</f>
        <v>303850208237.38916</v>
      </c>
      <c r="U25" s="20">
        <f>calcs!W103</f>
        <v>311317817771.66003</v>
      </c>
      <c r="V25" s="20">
        <f>calcs!X103</f>
        <v>318785427305.93372</v>
      </c>
      <c r="W25" s="20">
        <f>calcs!Y103</f>
        <v>326253036840.20746</v>
      </c>
      <c r="X25" s="20">
        <f>calcs!Z103</f>
        <v>333720646374.4812</v>
      </c>
      <c r="Y25" s="20">
        <f>calcs!AA103</f>
        <v>341188255908.75208</v>
      </c>
      <c r="Z25" s="20">
        <f>calcs!AB103</f>
        <v>348655865443.02576</v>
      </c>
      <c r="AA25" s="20">
        <f>calcs!AC103</f>
        <v>356123474977.2995</v>
      </c>
      <c r="AB25" s="20">
        <f>calcs!AD103</f>
        <v>363591084511.57324</v>
      </c>
      <c r="AC25" s="20">
        <f>calcs!AE103</f>
        <v>371058694045.84412</v>
      </c>
      <c r="AD25" s="20">
        <f>calcs!AF103</f>
        <v>378526303580.1178</v>
      </c>
      <c r="AE25" s="20">
        <f>calcs!AG103</f>
        <v>385993913114.39148</v>
      </c>
      <c r="AF25" s="20">
        <f>calcs!AH103</f>
        <v>393461522648.66241</v>
      </c>
    </row>
    <row r="26" spans="1:32" ht="15.75" customHeight="1" x14ac:dyDescent="0.35">
      <c r="A26" s="3" t="s">
        <v>80</v>
      </c>
      <c r="B26" s="20">
        <f>calcs!D104</f>
        <v>0</v>
      </c>
      <c r="C26" s="20">
        <f>calcs!E104</f>
        <v>0</v>
      </c>
      <c r="D26" s="20">
        <f>calcs!F104</f>
        <v>0</v>
      </c>
      <c r="E26" s="20">
        <f>calcs!G104</f>
        <v>0</v>
      </c>
      <c r="F26" s="20">
        <f>calcs!H104</f>
        <v>0</v>
      </c>
      <c r="G26" s="20">
        <f>calcs!I104</f>
        <v>0</v>
      </c>
      <c r="H26" s="20">
        <f>calcs!J104</f>
        <v>0</v>
      </c>
      <c r="I26" s="20">
        <f>calcs!K104</f>
        <v>0</v>
      </c>
      <c r="J26" s="20">
        <f>calcs!L104</f>
        <v>0</v>
      </c>
      <c r="K26" s="20">
        <f>calcs!M104</f>
        <v>0</v>
      </c>
      <c r="L26" s="20">
        <f>calcs!N104</f>
        <v>0</v>
      </c>
      <c r="M26" s="20">
        <f>calcs!O104</f>
        <v>0</v>
      </c>
      <c r="N26" s="20">
        <f>calcs!P104</f>
        <v>0</v>
      </c>
      <c r="O26" s="20">
        <f>calcs!Q104</f>
        <v>0</v>
      </c>
      <c r="P26" s="20">
        <f>calcs!R104</f>
        <v>0</v>
      </c>
      <c r="Q26" s="20">
        <f>calcs!S104</f>
        <v>0</v>
      </c>
      <c r="R26" s="20">
        <f>calcs!T104</f>
        <v>0</v>
      </c>
      <c r="S26" s="20">
        <f>calcs!U104</f>
        <v>0</v>
      </c>
      <c r="T26" s="20">
        <f>calcs!V104</f>
        <v>0</v>
      </c>
      <c r="U26" s="20">
        <f>calcs!W104</f>
        <v>0</v>
      </c>
      <c r="V26" s="20">
        <f>calcs!X104</f>
        <v>0</v>
      </c>
      <c r="W26" s="20">
        <f>calcs!Y104</f>
        <v>0</v>
      </c>
      <c r="X26" s="20">
        <f>calcs!Z104</f>
        <v>0</v>
      </c>
      <c r="Y26" s="20">
        <f>calcs!AA104</f>
        <v>0</v>
      </c>
      <c r="Z26" s="20">
        <f>calcs!AB104</f>
        <v>0</v>
      </c>
      <c r="AA26" s="20">
        <f>calcs!AC104</f>
        <v>0</v>
      </c>
      <c r="AB26" s="20">
        <f>calcs!AD104</f>
        <v>0</v>
      </c>
      <c r="AC26" s="20">
        <f>calcs!AE104</f>
        <v>0</v>
      </c>
      <c r="AD26" s="20">
        <f>calcs!AF104</f>
        <v>0</v>
      </c>
      <c r="AE26" s="20">
        <f>calcs!AG104</f>
        <v>0</v>
      </c>
      <c r="AF26" s="20">
        <f>calcs!AH104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81640625" customWidth="1"/>
    <col min="34" max="35" width="9.542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calcs!D105</f>
        <v>29405590144000</v>
      </c>
      <c r="C2" s="20">
        <f>calcs!E105</f>
        <v>30709113157040.824</v>
      </c>
      <c r="D2" s="20">
        <f>calcs!F105</f>
        <v>32012636170081.324</v>
      </c>
      <c r="E2" s="20">
        <f>calcs!G105</f>
        <v>33316159183121.828</v>
      </c>
      <c r="F2" s="20">
        <f>calcs!H105</f>
        <v>34619682196162.652</v>
      </c>
      <c r="G2" s="20">
        <f>calcs!I105</f>
        <v>35923205209203.156</v>
      </c>
      <c r="H2" s="20">
        <f>calcs!J105</f>
        <v>37226728222243.664</v>
      </c>
      <c r="I2" s="20">
        <f>calcs!K105</f>
        <v>38530251235284.164</v>
      </c>
      <c r="J2" s="20">
        <f>calcs!L105</f>
        <v>39833774248324.992</v>
      </c>
      <c r="K2" s="20">
        <f>calcs!M105</f>
        <v>41137297261365.492</v>
      </c>
      <c r="L2" s="20">
        <f>calcs!N105</f>
        <v>42440820274405.992</v>
      </c>
      <c r="M2" s="20">
        <f>calcs!O105</f>
        <v>43744343287446.5</v>
      </c>
      <c r="N2" s="20">
        <f>calcs!P105</f>
        <v>45047866300487.32</v>
      </c>
      <c r="O2" s="20">
        <f>calcs!Q105</f>
        <v>46351389313527.82</v>
      </c>
      <c r="P2" s="20">
        <f>calcs!R105</f>
        <v>47654912326568.328</v>
      </c>
      <c r="Q2" s="20">
        <f>calcs!S105</f>
        <v>48958435339609.148</v>
      </c>
      <c r="R2" s="20">
        <f>calcs!T105</f>
        <v>50261958352649.656</v>
      </c>
      <c r="S2" s="20">
        <f>calcs!U105</f>
        <v>51565481365690.164</v>
      </c>
      <c r="T2" s="20">
        <f>calcs!V105</f>
        <v>52869004378730.664</v>
      </c>
      <c r="U2" s="20">
        <f>calcs!W105</f>
        <v>54172527391771.492</v>
      </c>
      <c r="V2" s="20">
        <f>calcs!X105</f>
        <v>55476050404811.992</v>
      </c>
      <c r="W2" s="20">
        <f>calcs!Y105</f>
        <v>56779573417852.492</v>
      </c>
      <c r="X2" s="20">
        <f>calcs!Z105</f>
        <v>58083096430892.992</v>
      </c>
      <c r="Y2" s="20">
        <f>calcs!AA105</f>
        <v>59386619443933.813</v>
      </c>
      <c r="Z2" s="20">
        <f>calcs!AB105</f>
        <v>60690142456974.32</v>
      </c>
      <c r="AA2" s="20">
        <f>calcs!AC105</f>
        <v>61993665470014.828</v>
      </c>
      <c r="AB2" s="20">
        <f>calcs!AD105</f>
        <v>63297188483055.328</v>
      </c>
      <c r="AC2" s="20">
        <f>calcs!AE105</f>
        <v>64600711496096.156</v>
      </c>
      <c r="AD2" s="20">
        <f>calcs!AF105</f>
        <v>65904234509136.656</v>
      </c>
      <c r="AE2" s="20">
        <f>calcs!AG105</f>
        <v>67207757522177.156</v>
      </c>
      <c r="AF2" s="20">
        <f>calcs!AH105</f>
        <v>68511280535217.977</v>
      </c>
    </row>
    <row r="3" spans="1:35" ht="14.5" x14ac:dyDescent="0.35">
      <c r="A3" s="3" t="s">
        <v>79</v>
      </c>
      <c r="B3" s="20">
        <f>calcs!D106</f>
        <v>1454458008626.0779</v>
      </c>
      <c r="C3" s="20">
        <f>calcs!E106</f>
        <v>1519136623696.1179</v>
      </c>
      <c r="D3" s="20">
        <f>calcs!F106</f>
        <v>1583815238766.1807</v>
      </c>
      <c r="E3" s="20">
        <f>calcs!G106</f>
        <v>1648493853836.2209</v>
      </c>
      <c r="F3" s="20">
        <f>calcs!H106</f>
        <v>1713172468906.2834</v>
      </c>
      <c r="G3" s="20">
        <f>calcs!I106</f>
        <v>1777851083976.3235</v>
      </c>
      <c r="H3" s="20">
        <f>calcs!J106</f>
        <v>1842529699046.3862</v>
      </c>
      <c r="I3" s="20">
        <f>calcs!K106</f>
        <v>1907208314116.4265</v>
      </c>
      <c r="J3" s="20">
        <f>calcs!L106</f>
        <v>1971886929186.4893</v>
      </c>
      <c r="K3" s="20">
        <f>calcs!M106</f>
        <v>2036565544256.5293</v>
      </c>
      <c r="L3" s="20">
        <f>calcs!N106</f>
        <v>2101244159326.5696</v>
      </c>
      <c r="M3" s="20">
        <f>calcs!O106</f>
        <v>2165922774396.6323</v>
      </c>
      <c r="N3" s="20">
        <f>calcs!P106</f>
        <v>2230601389466.6724</v>
      </c>
      <c r="O3" s="20">
        <f>calcs!Q106</f>
        <v>2295280004536.7354</v>
      </c>
      <c r="P3" s="20">
        <f>calcs!R106</f>
        <v>2359958619606.7754</v>
      </c>
      <c r="Q3" s="20">
        <f>calcs!S106</f>
        <v>2424637234676.8384</v>
      </c>
      <c r="R3" s="20">
        <f>calcs!T106</f>
        <v>2489315849746.8784</v>
      </c>
      <c r="S3" s="20">
        <f>calcs!U106</f>
        <v>2553994464816.9409</v>
      </c>
      <c r="T3" s="20">
        <f>calcs!V106</f>
        <v>2618673079886.9814</v>
      </c>
      <c r="U3" s="20">
        <f>calcs!W106</f>
        <v>2683351694957.0439</v>
      </c>
      <c r="V3" s="20">
        <f>calcs!X106</f>
        <v>2748030310027.084</v>
      </c>
      <c r="W3" s="20">
        <f>calcs!Y106</f>
        <v>2812708925097.1465</v>
      </c>
      <c r="X3" s="20">
        <f>calcs!Z106</f>
        <v>2877387540167.187</v>
      </c>
      <c r="Y3" s="20">
        <f>calcs!AA106</f>
        <v>2942066155237.25</v>
      </c>
      <c r="Z3" s="20">
        <f>calcs!AB106</f>
        <v>3006744770307.29</v>
      </c>
      <c r="AA3" s="20">
        <f>calcs!AC106</f>
        <v>3071423385377.353</v>
      </c>
      <c r="AB3" s="20">
        <f>calcs!AD106</f>
        <v>3136102000447.3931</v>
      </c>
      <c r="AC3" s="20">
        <f>calcs!AE106</f>
        <v>3200780615517.4556</v>
      </c>
      <c r="AD3" s="20">
        <f>calcs!AF106</f>
        <v>3265459230587.4961</v>
      </c>
      <c r="AE3" s="20">
        <f>calcs!AG106</f>
        <v>3330137845657.5361</v>
      </c>
      <c r="AF3" s="20">
        <f>calcs!AH106</f>
        <v>3394816460727.5986</v>
      </c>
    </row>
    <row r="4" spans="1:35" ht="14.5" x14ac:dyDescent="0.35">
      <c r="A4" s="3" t="s">
        <v>83</v>
      </c>
      <c r="B4" s="20">
        <f>calcs!D107</f>
        <v>142857630175124.81</v>
      </c>
      <c r="C4" s="20">
        <f>calcs!E107</f>
        <v>149210397747042.03</v>
      </c>
      <c r="D4" s="20">
        <f>calcs!F107</f>
        <v>155563165318961.47</v>
      </c>
      <c r="E4" s="20">
        <f>calcs!G107</f>
        <v>161915932890878.69</v>
      </c>
      <c r="F4" s="20">
        <f>calcs!H107</f>
        <v>168268700462798.13</v>
      </c>
      <c r="G4" s="20">
        <f>calcs!I107</f>
        <v>174621468034715.34</v>
      </c>
      <c r="H4" s="20">
        <f>calcs!J107</f>
        <v>180974235606634.78</v>
      </c>
      <c r="I4" s="20">
        <f>calcs!K107</f>
        <v>187327003178552.03</v>
      </c>
      <c r="J4" s="20">
        <f>calcs!L107</f>
        <v>193679770750471.47</v>
      </c>
      <c r="K4" s="20">
        <f>calcs!M107</f>
        <v>200032538322388.69</v>
      </c>
      <c r="L4" s="20">
        <f>calcs!N107</f>
        <v>206385305894305.91</v>
      </c>
      <c r="M4" s="20">
        <f>calcs!O107</f>
        <v>212738073466225.34</v>
      </c>
      <c r="N4" s="20">
        <f>calcs!P107</f>
        <v>219090841038142.56</v>
      </c>
      <c r="O4" s="20">
        <f>calcs!Q107</f>
        <v>225443608610062.03</v>
      </c>
      <c r="P4" s="20">
        <f>calcs!R107</f>
        <v>231796376181979.25</v>
      </c>
      <c r="Q4" s="20">
        <f>calcs!S107</f>
        <v>238149143753898.72</v>
      </c>
      <c r="R4" s="20">
        <f>calcs!T107</f>
        <v>244501911325815.94</v>
      </c>
      <c r="S4" s="20">
        <f>calcs!U107</f>
        <v>250854678897735.38</v>
      </c>
      <c r="T4" s="20">
        <f>calcs!V107</f>
        <v>257207446469652.63</v>
      </c>
      <c r="U4" s="20">
        <f>calcs!W107</f>
        <v>263560214041572.03</v>
      </c>
      <c r="V4" s="20">
        <f>calcs!X107</f>
        <v>269912981613489.25</v>
      </c>
      <c r="W4" s="20">
        <f>calcs!Y107</f>
        <v>276265749185408.69</v>
      </c>
      <c r="X4" s="20">
        <f>calcs!Z107</f>
        <v>282618516757325.94</v>
      </c>
      <c r="Y4" s="20">
        <f>calcs!AA107</f>
        <v>288971284329245.38</v>
      </c>
      <c r="Z4" s="20">
        <f>calcs!AB107</f>
        <v>295324051901162.63</v>
      </c>
      <c r="AA4" s="20">
        <f>calcs!AC107</f>
        <v>301676819473082.06</v>
      </c>
      <c r="AB4" s="20">
        <f>calcs!AD107</f>
        <v>308029587044999.25</v>
      </c>
      <c r="AC4" s="20">
        <f>calcs!AE107</f>
        <v>314382354616918.69</v>
      </c>
      <c r="AD4" s="20">
        <f>calcs!AF107</f>
        <v>320735122188835.94</v>
      </c>
      <c r="AE4" s="20">
        <f>calcs!AG107</f>
        <v>327087889760753.13</v>
      </c>
      <c r="AF4" s="20">
        <f>calcs!AH107</f>
        <v>333440657332672.56</v>
      </c>
    </row>
    <row r="5" spans="1:35" ht="14.5" x14ac:dyDescent="0.35">
      <c r="A5" s="3" t="s">
        <v>98</v>
      </c>
      <c r="B5" s="20">
        <f>calcs!D108</f>
        <v>11901722368000.002</v>
      </c>
      <c r="C5" s="20">
        <f>calcs!E108</f>
        <v>12427381630110.889</v>
      </c>
      <c r="D5" s="20">
        <f>calcs!F108</f>
        <v>12953040892221.656</v>
      </c>
      <c r="E5" s="20">
        <f>calcs!G108</f>
        <v>13478700154332.543</v>
      </c>
      <c r="F5" s="20">
        <f>calcs!H108</f>
        <v>14004359416443.428</v>
      </c>
      <c r="G5" s="20">
        <f>calcs!I108</f>
        <v>14530018678554.195</v>
      </c>
      <c r="H5" s="20">
        <f>calcs!J108</f>
        <v>15055677940665.08</v>
      </c>
      <c r="I5" s="20">
        <f>calcs!K108</f>
        <v>15581337202775.848</v>
      </c>
      <c r="J5" s="20">
        <f>calcs!L108</f>
        <v>16106996464886.734</v>
      </c>
      <c r="K5" s="20">
        <f>calcs!M108</f>
        <v>16632655726997.619</v>
      </c>
      <c r="L5" s="20">
        <f>calcs!N108</f>
        <v>17158314989108.387</v>
      </c>
      <c r="M5" s="20">
        <f>calcs!O108</f>
        <v>17683974251219.273</v>
      </c>
      <c r="N5" s="20">
        <f>calcs!P108</f>
        <v>18209633513330.039</v>
      </c>
      <c r="O5" s="20">
        <f>calcs!Q108</f>
        <v>18735292775440.926</v>
      </c>
      <c r="P5" s="20">
        <f>calcs!R108</f>
        <v>19260952037551.813</v>
      </c>
      <c r="Q5" s="20">
        <f>calcs!S108</f>
        <v>19786611299662.578</v>
      </c>
      <c r="R5" s="20">
        <f>calcs!T108</f>
        <v>20312270561773.465</v>
      </c>
      <c r="S5" s="20">
        <f>calcs!U108</f>
        <v>20837929823884.23</v>
      </c>
      <c r="T5" s="20">
        <f>calcs!V108</f>
        <v>21363589085995.117</v>
      </c>
      <c r="U5" s="20">
        <f>calcs!W108</f>
        <v>21889248348106.004</v>
      </c>
      <c r="V5" s="20">
        <f>calcs!X108</f>
        <v>22414907610216.891</v>
      </c>
      <c r="W5" s="20">
        <f>calcs!Y108</f>
        <v>22940566872327.539</v>
      </c>
      <c r="X5" s="20">
        <f>calcs!Z108</f>
        <v>23466226134438.426</v>
      </c>
      <c r="Y5" s="20">
        <f>calcs!AA108</f>
        <v>23991885396549.313</v>
      </c>
      <c r="Z5" s="20">
        <f>calcs!AB108</f>
        <v>24517544658660.199</v>
      </c>
      <c r="AA5" s="20">
        <f>calcs!AC108</f>
        <v>25043203920771.086</v>
      </c>
      <c r="AB5" s="20">
        <f>calcs!AD108</f>
        <v>25568863182881.734</v>
      </c>
      <c r="AC5" s="20">
        <f>calcs!AE108</f>
        <v>26094522444992.621</v>
      </c>
      <c r="AD5" s="20">
        <f>calcs!AF108</f>
        <v>26620181707103.508</v>
      </c>
      <c r="AE5" s="20">
        <f>calcs!AG108</f>
        <v>27145840969214.395</v>
      </c>
      <c r="AF5" s="20">
        <f>calcs!AH108</f>
        <v>27671500231325.281</v>
      </c>
    </row>
    <row r="6" spans="1:35" ht="14.5" x14ac:dyDescent="0.35">
      <c r="A6" s="3" t="s">
        <v>100</v>
      </c>
      <c r="B6" s="20">
        <f>calcs!D109</f>
        <v>16052436389622.656</v>
      </c>
      <c r="C6" s="20">
        <f>calcs!E109</f>
        <v>16772734870978.268</v>
      </c>
      <c r="D6" s="20">
        <f>calcs!F109</f>
        <v>17493033352333.57</v>
      </c>
      <c r="E6" s="20">
        <f>calcs!G109</f>
        <v>18213331833689.18</v>
      </c>
      <c r="F6" s="20">
        <f>calcs!H109</f>
        <v>18933630315044.793</v>
      </c>
      <c r="G6" s="20">
        <f>calcs!I109</f>
        <v>19653928796400.406</v>
      </c>
      <c r="H6" s="20">
        <f>calcs!J109</f>
        <v>20374227277756.02</v>
      </c>
      <c r="I6" s="20">
        <f>calcs!K109</f>
        <v>21094525759111.633</v>
      </c>
      <c r="J6" s="20">
        <f>calcs!L109</f>
        <v>21814824240466.934</v>
      </c>
      <c r="K6" s="20">
        <f>calcs!M109</f>
        <v>22535122721822.547</v>
      </c>
      <c r="L6" s="20">
        <f>calcs!N109</f>
        <v>23255421203178.16</v>
      </c>
      <c r="M6" s="20">
        <f>calcs!O109</f>
        <v>23975719684533.773</v>
      </c>
      <c r="N6" s="20">
        <f>calcs!P109</f>
        <v>24696018165889.387</v>
      </c>
      <c r="O6" s="20">
        <f>calcs!Q109</f>
        <v>25416316647245</v>
      </c>
      <c r="P6" s="20">
        <f>calcs!R109</f>
        <v>26136615128600.301</v>
      </c>
      <c r="Q6" s="20">
        <f>calcs!S109</f>
        <v>26856913609955.914</v>
      </c>
      <c r="R6" s="20">
        <f>calcs!T109</f>
        <v>27577212091311.531</v>
      </c>
      <c r="S6" s="20">
        <f>calcs!U109</f>
        <v>28297510572667.145</v>
      </c>
      <c r="T6" s="20">
        <f>calcs!V109</f>
        <v>29017809054022.758</v>
      </c>
      <c r="U6" s="20">
        <f>calcs!W109</f>
        <v>29738107535378.371</v>
      </c>
      <c r="V6" s="20">
        <f>calcs!X109</f>
        <v>30458406016733.672</v>
      </c>
      <c r="W6" s="20">
        <f>calcs!Y109</f>
        <v>31178704498089.285</v>
      </c>
      <c r="X6" s="20">
        <f>calcs!Z109</f>
        <v>31899002979444.902</v>
      </c>
      <c r="Y6" s="20">
        <f>calcs!AA109</f>
        <v>32619301460800.512</v>
      </c>
      <c r="Z6" s="20">
        <f>calcs!AB109</f>
        <v>33339599942156.125</v>
      </c>
      <c r="AA6" s="20">
        <f>calcs!AC109</f>
        <v>34059898423511.742</v>
      </c>
      <c r="AB6" s="20">
        <f>calcs!AD109</f>
        <v>34780196904867.047</v>
      </c>
      <c r="AC6" s="20">
        <f>calcs!AE109</f>
        <v>35500495386222.664</v>
      </c>
      <c r="AD6" s="20">
        <f>calcs!AF109</f>
        <v>36220793867578.273</v>
      </c>
      <c r="AE6" s="20">
        <f>calcs!AG109</f>
        <v>36941092348933.891</v>
      </c>
      <c r="AF6" s="20">
        <f>calcs!AH109</f>
        <v>37661390830289.508</v>
      </c>
    </row>
    <row r="7" spans="1:35" ht="14.5" x14ac:dyDescent="0.35">
      <c r="A7" s="3" t="s">
        <v>41</v>
      </c>
      <c r="B7" s="20">
        <f>calcs!D110</f>
        <v>6115242277366.0967</v>
      </c>
      <c r="C7" s="20">
        <f>calcs!E110</f>
        <v>6383225980657.7539</v>
      </c>
      <c r="D7" s="20">
        <f>calcs!F110</f>
        <v>6651209683949.5049</v>
      </c>
      <c r="E7" s="20">
        <f>calcs!G110</f>
        <v>6919193387241.2559</v>
      </c>
      <c r="F7" s="20">
        <f>calcs!H110</f>
        <v>7187177090532.9131</v>
      </c>
      <c r="G7" s="20">
        <f>calcs!I110</f>
        <v>7455160793824.6631</v>
      </c>
      <c r="H7" s="20">
        <f>calcs!J110</f>
        <v>7723144497116.4141</v>
      </c>
      <c r="I7" s="20">
        <f>calcs!K110</f>
        <v>7991128200408.1641</v>
      </c>
      <c r="J7" s="20">
        <f>calcs!L110</f>
        <v>8259111903699.8203</v>
      </c>
      <c r="K7" s="20">
        <f>calcs!M110</f>
        <v>8527095606991.5703</v>
      </c>
      <c r="L7" s="20">
        <f>calcs!N110</f>
        <v>8795079310283.3203</v>
      </c>
      <c r="M7" s="20">
        <f>calcs!O110</f>
        <v>9063063013575.0703</v>
      </c>
      <c r="N7" s="20">
        <f>calcs!P110</f>
        <v>9331046716866.7266</v>
      </c>
      <c r="O7" s="20">
        <f>calcs!Q110</f>
        <v>9599030420158.4766</v>
      </c>
      <c r="P7" s="20">
        <f>calcs!R110</f>
        <v>9867014123450.2266</v>
      </c>
      <c r="Q7" s="20">
        <f>calcs!S110</f>
        <v>10134997826741.883</v>
      </c>
      <c r="R7" s="20">
        <f>calcs!T110</f>
        <v>10402981530033.633</v>
      </c>
      <c r="S7" s="20">
        <f>calcs!U110</f>
        <v>10670965233325.383</v>
      </c>
      <c r="T7" s="20">
        <f>calcs!V110</f>
        <v>10938948936617.135</v>
      </c>
      <c r="U7" s="20">
        <f>calcs!W110</f>
        <v>11206932639908.791</v>
      </c>
      <c r="V7" s="20">
        <f>calcs!X110</f>
        <v>11474916343200.541</v>
      </c>
      <c r="W7" s="20">
        <f>calcs!Y110</f>
        <v>11742900046492.293</v>
      </c>
      <c r="X7" s="20">
        <f>calcs!Z110</f>
        <v>12010883749784.043</v>
      </c>
      <c r="Y7" s="20">
        <f>calcs!AA110</f>
        <v>12278867453075.701</v>
      </c>
      <c r="Z7" s="20">
        <f>calcs!AB110</f>
        <v>12546851156367.451</v>
      </c>
      <c r="AA7" s="20">
        <f>calcs!AC110</f>
        <v>12814834859659.203</v>
      </c>
      <c r="AB7" s="20">
        <f>calcs!AD110</f>
        <v>13082818562950.953</v>
      </c>
      <c r="AC7" s="20">
        <f>calcs!AE110</f>
        <v>13350802266242.609</v>
      </c>
      <c r="AD7" s="20">
        <f>calcs!AF110</f>
        <v>13618785969534.359</v>
      </c>
      <c r="AE7" s="20">
        <f>calcs!AG110</f>
        <v>13886769672826.109</v>
      </c>
      <c r="AF7" s="20">
        <f>calcs!AH110</f>
        <v>14154753376117.766</v>
      </c>
    </row>
    <row r="8" spans="1:35" ht="14.5" x14ac:dyDescent="0.35">
      <c r="A8" s="3" t="s">
        <v>45</v>
      </c>
      <c r="B8" s="20">
        <f>calcs!D111</f>
        <v>1670879613297.1375</v>
      </c>
      <c r="C8" s="20">
        <f>calcs!E111</f>
        <v>1745922621505.6868</v>
      </c>
      <c r="D8" s="20">
        <f>calcs!F111</f>
        <v>1820965629714.2156</v>
      </c>
      <c r="E8" s="20">
        <f>calcs!G111</f>
        <v>1896008637922.7646</v>
      </c>
      <c r="F8" s="20">
        <f>calcs!H111</f>
        <v>1971051646131.2932</v>
      </c>
      <c r="G8" s="20">
        <f>calcs!I111</f>
        <v>2046094654339.8423</v>
      </c>
      <c r="H8" s="20">
        <f>calcs!J111</f>
        <v>2121137662548.3713</v>
      </c>
      <c r="I8" s="20">
        <f>calcs!K111</f>
        <v>2196180670756.9207</v>
      </c>
      <c r="J8" s="20">
        <f>calcs!L111</f>
        <v>2271223678965.4492</v>
      </c>
      <c r="K8" s="20">
        <f>calcs!M111</f>
        <v>2346266687173.9985</v>
      </c>
      <c r="L8" s="20">
        <f>calcs!N111</f>
        <v>2421309695382.5273</v>
      </c>
      <c r="M8" s="20">
        <f>calcs!O111</f>
        <v>2496352703591.0762</v>
      </c>
      <c r="N8" s="20">
        <f>calcs!P111</f>
        <v>2571395711799.605</v>
      </c>
      <c r="O8" s="20">
        <f>calcs!Q111</f>
        <v>2646438720008.1543</v>
      </c>
      <c r="P8" s="20">
        <f>calcs!R111</f>
        <v>2721481728216.6831</v>
      </c>
      <c r="Q8" s="20">
        <f>calcs!S111</f>
        <v>2796524736425.2319</v>
      </c>
      <c r="R8" s="20">
        <f>calcs!T111</f>
        <v>2871567744633.7607</v>
      </c>
      <c r="S8" s="20">
        <f>calcs!U111</f>
        <v>2946610752842.3101</v>
      </c>
      <c r="T8" s="20">
        <f>calcs!V111</f>
        <v>3021653761050.8389</v>
      </c>
      <c r="U8" s="20">
        <f>calcs!W111</f>
        <v>3096696769259.3882</v>
      </c>
      <c r="V8" s="20">
        <f>calcs!X111</f>
        <v>3171739777467.917</v>
      </c>
      <c r="W8" s="20">
        <f>calcs!Y111</f>
        <v>3246782785676.4658</v>
      </c>
      <c r="X8" s="20">
        <f>calcs!Z111</f>
        <v>3321825793884.9946</v>
      </c>
      <c r="Y8" s="20">
        <f>calcs!AA111</f>
        <v>3396868802093.5439</v>
      </c>
      <c r="Z8" s="20">
        <f>calcs!AB111</f>
        <v>3471911810302.0728</v>
      </c>
      <c r="AA8" s="20">
        <f>calcs!AC111</f>
        <v>3546954818510.6221</v>
      </c>
      <c r="AB8" s="20">
        <f>calcs!AD111</f>
        <v>3621997826719.1509</v>
      </c>
      <c r="AC8" s="20">
        <f>calcs!AE111</f>
        <v>3697040834927.6997</v>
      </c>
      <c r="AD8" s="20">
        <f>calcs!AF111</f>
        <v>3772083843136.228</v>
      </c>
      <c r="AE8" s="20">
        <f>calcs!AG111</f>
        <v>3847126851344.7568</v>
      </c>
      <c r="AF8" s="20">
        <f>calcs!AH111</f>
        <v>3922169859553.3062</v>
      </c>
    </row>
    <row r="9" spans="1:35" ht="14.5" x14ac:dyDescent="0.35">
      <c r="A9" s="3" t="s">
        <v>47</v>
      </c>
      <c r="B9" s="20">
        <f>calcs!D112</f>
        <v>1613490943005.2429</v>
      </c>
      <c r="C9" s="20">
        <f>calcs!E112</f>
        <v>1686764322141.8088</v>
      </c>
      <c r="D9" s="20">
        <f>calcs!F112</f>
        <v>1760037701278.3992</v>
      </c>
      <c r="E9" s="20">
        <f>calcs!G112</f>
        <v>1833311080414.9651</v>
      </c>
      <c r="F9" s="20">
        <f>calcs!H112</f>
        <v>1906584459551.5313</v>
      </c>
      <c r="G9" s="20">
        <f>calcs!I112</f>
        <v>1979857838688.1216</v>
      </c>
      <c r="H9" s="20">
        <f>calcs!J112</f>
        <v>2053131217824.6875</v>
      </c>
      <c r="I9" s="20">
        <f>calcs!K112</f>
        <v>2126404596961.2534</v>
      </c>
      <c r="J9" s="20">
        <f>calcs!L112</f>
        <v>2199677976097.8193</v>
      </c>
      <c r="K9" s="20">
        <f>calcs!M112</f>
        <v>2272951355234.4097</v>
      </c>
      <c r="L9" s="20">
        <f>calcs!N112</f>
        <v>2346224734370.9756</v>
      </c>
      <c r="M9" s="20">
        <f>calcs!O112</f>
        <v>2419498113507.5415</v>
      </c>
      <c r="N9" s="20">
        <f>calcs!P112</f>
        <v>2492771492644.1318</v>
      </c>
      <c r="O9" s="20">
        <f>calcs!Q112</f>
        <v>2566044871780.6978</v>
      </c>
      <c r="P9" s="20">
        <f>calcs!R112</f>
        <v>2639318250917.2642</v>
      </c>
      <c r="Q9" s="20">
        <f>calcs!S112</f>
        <v>2712591630053.8545</v>
      </c>
      <c r="R9" s="20">
        <f>calcs!T112</f>
        <v>2785865009190.4204</v>
      </c>
      <c r="S9" s="20">
        <f>calcs!U112</f>
        <v>2859138388326.9863</v>
      </c>
      <c r="T9" s="20">
        <f>calcs!V112</f>
        <v>2932411767463.5767</v>
      </c>
      <c r="U9" s="20">
        <f>calcs!W112</f>
        <v>3005685146600.1426</v>
      </c>
      <c r="V9" s="20">
        <f>calcs!X112</f>
        <v>3078958525736.7085</v>
      </c>
      <c r="W9" s="20">
        <f>calcs!Y112</f>
        <v>3152231904873.2988</v>
      </c>
      <c r="X9" s="20">
        <f>calcs!Z112</f>
        <v>3225505284009.8647</v>
      </c>
      <c r="Y9" s="20">
        <f>calcs!AA112</f>
        <v>3298778663146.4302</v>
      </c>
      <c r="Z9" s="20">
        <f>calcs!AB112</f>
        <v>3372052042283.0205</v>
      </c>
      <c r="AA9" s="20">
        <f>calcs!AC112</f>
        <v>3445325421419.5859</v>
      </c>
      <c r="AB9" s="20">
        <f>calcs!AD112</f>
        <v>3518598800556.1519</v>
      </c>
      <c r="AC9" s="20">
        <f>calcs!AE112</f>
        <v>3591872179692.7417</v>
      </c>
      <c r="AD9" s="20">
        <f>calcs!AF112</f>
        <v>3665145558829.3081</v>
      </c>
      <c r="AE9" s="20">
        <f>calcs!AG112</f>
        <v>3738418937965.874</v>
      </c>
      <c r="AF9" s="20">
        <f>calcs!AH112</f>
        <v>3811692317102.4648</v>
      </c>
    </row>
    <row r="10" spans="1:35" ht="14.5" x14ac:dyDescent="0.35">
      <c r="A10" s="10" t="s">
        <v>50</v>
      </c>
      <c r="B10" s="20">
        <f>calcs!D113</f>
        <v>694632286750.01062</v>
      </c>
      <c r="C10" s="20">
        <f>calcs!E113</f>
        <v>725924607026.18591</v>
      </c>
      <c r="D10" s="20">
        <f>calcs!F113</f>
        <v>757216927302.37329</v>
      </c>
      <c r="E10" s="20">
        <f>calcs!G113</f>
        <v>788509247578.54858</v>
      </c>
      <c r="F10" s="20">
        <f>calcs!H113</f>
        <v>819801567854.73608</v>
      </c>
      <c r="G10" s="20">
        <f>calcs!I113</f>
        <v>851093888130.92346</v>
      </c>
      <c r="H10" s="20">
        <f>calcs!J113</f>
        <v>882386208407.09875</v>
      </c>
      <c r="I10" s="20">
        <f>calcs!K113</f>
        <v>913678528683.28625</v>
      </c>
      <c r="J10" s="20">
        <f>calcs!L113</f>
        <v>944970848959.46143</v>
      </c>
      <c r="K10" s="20">
        <f>calcs!M113</f>
        <v>976263169235.64893</v>
      </c>
      <c r="L10" s="20">
        <f>calcs!N113</f>
        <v>1007555489511.8242</v>
      </c>
      <c r="M10" s="20">
        <f>calcs!O113</f>
        <v>1038847809788.0117</v>
      </c>
      <c r="N10" s="20">
        <f>calcs!P113</f>
        <v>1070140130064.1869</v>
      </c>
      <c r="O10" s="20">
        <f>calcs!Q113</f>
        <v>1101432450340.3743</v>
      </c>
      <c r="P10" s="20">
        <f>calcs!R113</f>
        <v>1132724770616.5496</v>
      </c>
      <c r="Q10" s="20">
        <f>calcs!S113</f>
        <v>1164017090892.7371</v>
      </c>
      <c r="R10" s="20">
        <f>calcs!T113</f>
        <v>1195309411168.9124</v>
      </c>
      <c r="S10" s="20">
        <f>calcs!U113</f>
        <v>1226601731445.0999</v>
      </c>
      <c r="T10" s="20">
        <f>calcs!V113</f>
        <v>1257894051721.2871</v>
      </c>
      <c r="U10" s="20">
        <f>calcs!W113</f>
        <v>1289186371997.4624</v>
      </c>
      <c r="V10" s="20">
        <f>calcs!X113</f>
        <v>1320478692273.6499</v>
      </c>
      <c r="W10" s="20">
        <f>calcs!Y113</f>
        <v>1351771012549.8254</v>
      </c>
      <c r="X10" s="20">
        <f>calcs!Z113</f>
        <v>1383063332826.0129</v>
      </c>
      <c r="Y10" s="20">
        <f>calcs!AA113</f>
        <v>1414355653102.1882</v>
      </c>
      <c r="Z10" s="20">
        <f>calcs!AB113</f>
        <v>1445647973378.3755</v>
      </c>
      <c r="AA10" s="20">
        <f>calcs!AC113</f>
        <v>1476940293654.5508</v>
      </c>
      <c r="AB10" s="20">
        <f>calcs!AD113</f>
        <v>1508232613930.7383</v>
      </c>
      <c r="AC10" s="20">
        <f>calcs!AE113</f>
        <v>1539524934206.9138</v>
      </c>
      <c r="AD10" s="20">
        <f>calcs!AF113</f>
        <v>1570817254483.1011</v>
      </c>
      <c r="AE10" s="20">
        <f>calcs!AG113</f>
        <v>1602109574759.2886</v>
      </c>
      <c r="AF10" s="20">
        <f>calcs!AH113</f>
        <v>1633401895035.4639</v>
      </c>
    </row>
    <row r="11" spans="1:35" ht="14.5" x14ac:dyDescent="0.35">
      <c r="A11" s="3" t="s">
        <v>106</v>
      </c>
      <c r="B11" s="20">
        <f>calcs!D114</f>
        <v>2453195279918.3413</v>
      </c>
      <c r="C11" s="20">
        <f>calcs!E114</f>
        <v>2563373862394.5171</v>
      </c>
      <c r="D11" s="20">
        <f>calcs!F114</f>
        <v>2673552444870.7402</v>
      </c>
      <c r="E11" s="20">
        <f>calcs!G114</f>
        <v>2783731027346.9634</v>
      </c>
      <c r="F11" s="20">
        <f>calcs!H114</f>
        <v>2893909609823.1392</v>
      </c>
      <c r="G11" s="20">
        <f>calcs!I114</f>
        <v>3004088192299.3623</v>
      </c>
      <c r="H11" s="20">
        <f>calcs!J114</f>
        <v>3114266774775.5854</v>
      </c>
      <c r="I11" s="20">
        <f>calcs!K114</f>
        <v>3224445357251.7607</v>
      </c>
      <c r="J11" s="20">
        <f>calcs!L114</f>
        <v>3334623939727.9844</v>
      </c>
      <c r="K11" s="20">
        <f>calcs!M114</f>
        <v>3444802522204.2075</v>
      </c>
      <c r="L11" s="20">
        <f>calcs!N114</f>
        <v>3554981104680.3828</v>
      </c>
      <c r="M11" s="20">
        <f>calcs!O114</f>
        <v>3665159687156.606</v>
      </c>
      <c r="N11" s="20">
        <f>calcs!P114</f>
        <v>3775338269632.7817</v>
      </c>
      <c r="O11" s="20">
        <f>calcs!Q114</f>
        <v>3885516852109.0049</v>
      </c>
      <c r="P11" s="20">
        <f>calcs!R114</f>
        <v>3995695434585.228</v>
      </c>
      <c r="Q11" s="20">
        <f>calcs!S114</f>
        <v>4105874017061.4033</v>
      </c>
      <c r="R11" s="20">
        <f>calcs!T114</f>
        <v>4216052599537.6265</v>
      </c>
      <c r="S11" s="20">
        <f>calcs!U114</f>
        <v>4326231182013.8501</v>
      </c>
      <c r="T11" s="20">
        <f>calcs!V114</f>
        <v>4436409764490.0254</v>
      </c>
      <c r="U11" s="20">
        <f>calcs!W114</f>
        <v>4546588346966.249</v>
      </c>
      <c r="V11" s="20">
        <f>calcs!X114</f>
        <v>4656766929442.4727</v>
      </c>
      <c r="W11" s="20">
        <f>calcs!Y114</f>
        <v>4766945511918.6475</v>
      </c>
      <c r="X11" s="20">
        <f>calcs!Z114</f>
        <v>4877124094394.8711</v>
      </c>
      <c r="Y11" s="20">
        <f>calcs!AA114</f>
        <v>4987302676871.0938</v>
      </c>
      <c r="Z11" s="20">
        <f>calcs!AB114</f>
        <v>5097481259347.2695</v>
      </c>
      <c r="AA11" s="20">
        <f>calcs!AC114</f>
        <v>5207659841823.4922</v>
      </c>
      <c r="AB11" s="20">
        <f>calcs!AD114</f>
        <v>5317838424299.7158</v>
      </c>
      <c r="AC11" s="20">
        <f>calcs!AE114</f>
        <v>5428017006775.8916</v>
      </c>
      <c r="AD11" s="20">
        <f>calcs!AF114</f>
        <v>5538195589252.1152</v>
      </c>
      <c r="AE11" s="20">
        <f>calcs!AG114</f>
        <v>5648374171728.3389</v>
      </c>
      <c r="AF11" s="20">
        <f>calcs!AH114</f>
        <v>5758552754204.5137</v>
      </c>
    </row>
    <row r="12" spans="1:35" ht="14.5" x14ac:dyDescent="0.35">
      <c r="A12" s="3" t="s">
        <v>108</v>
      </c>
      <c r="B12" s="20">
        <f>calcs!D115</f>
        <v>2206935491506.8184</v>
      </c>
      <c r="C12" s="20">
        <f>calcs!E115</f>
        <v>2306054139996.0659</v>
      </c>
      <c r="D12" s="20">
        <f>calcs!F115</f>
        <v>2405172788485.3428</v>
      </c>
      <c r="E12" s="20">
        <f>calcs!G115</f>
        <v>2504291436974.5903</v>
      </c>
      <c r="F12" s="20">
        <f>calcs!H115</f>
        <v>2603410085463.8379</v>
      </c>
      <c r="G12" s="20">
        <f>calcs!I115</f>
        <v>2702528733953.0854</v>
      </c>
      <c r="H12" s="20">
        <f>calcs!J115</f>
        <v>2801647382442.333</v>
      </c>
      <c r="I12" s="20">
        <f>calcs!K115</f>
        <v>2900766030931.6099</v>
      </c>
      <c r="J12" s="20">
        <f>calcs!L115</f>
        <v>2999884679420.8569</v>
      </c>
      <c r="K12" s="20">
        <f>calcs!M115</f>
        <v>3099003327910.1045</v>
      </c>
      <c r="L12" s="20">
        <f>calcs!N115</f>
        <v>3198121976399.3525</v>
      </c>
      <c r="M12" s="20">
        <f>calcs!O115</f>
        <v>3297240624888.6001</v>
      </c>
      <c r="N12" s="20">
        <f>calcs!P115</f>
        <v>3396359273377.877</v>
      </c>
      <c r="O12" s="20">
        <f>calcs!Q115</f>
        <v>3495477921867.124</v>
      </c>
      <c r="P12" s="20">
        <f>calcs!R115</f>
        <v>3594596570356.3711</v>
      </c>
      <c r="Q12" s="20">
        <f>calcs!S115</f>
        <v>3693715218845.6182</v>
      </c>
      <c r="R12" s="20">
        <f>calcs!T115</f>
        <v>3792833867334.8662</v>
      </c>
      <c r="S12" s="20">
        <f>calcs!U115</f>
        <v>3891952515824.1426</v>
      </c>
      <c r="T12" s="20">
        <f>calcs!V115</f>
        <v>3991071164313.3906</v>
      </c>
      <c r="U12" s="20">
        <f>calcs!W115</f>
        <v>4090189812802.6382</v>
      </c>
      <c r="V12" s="20">
        <f>calcs!X115</f>
        <v>4189308461291.8862</v>
      </c>
      <c r="W12" s="20">
        <f>calcs!Y115</f>
        <v>4288427109781.1631</v>
      </c>
      <c r="X12" s="20">
        <f>calcs!Z115</f>
        <v>4387545758270.4111</v>
      </c>
      <c r="Y12" s="20">
        <f>calcs!AA115</f>
        <v>4486664406759.6592</v>
      </c>
      <c r="Z12" s="20">
        <f>calcs!AB115</f>
        <v>4585783055248.9072</v>
      </c>
      <c r="AA12" s="20">
        <f>calcs!AC115</f>
        <v>4684901703738.1553</v>
      </c>
      <c r="AB12" s="20">
        <f>calcs!AD115</f>
        <v>4784020352227.4316</v>
      </c>
      <c r="AC12" s="20">
        <f>calcs!AE115</f>
        <v>4883139000716.6797</v>
      </c>
      <c r="AD12" s="20">
        <f>calcs!AF115</f>
        <v>4982257649205.9268</v>
      </c>
      <c r="AE12" s="20">
        <f>calcs!AG115</f>
        <v>5081376297695.1748</v>
      </c>
      <c r="AF12" s="20">
        <f>calcs!AH115</f>
        <v>5180494946184.4229</v>
      </c>
    </row>
    <row r="13" spans="1:35" ht="14.5" x14ac:dyDescent="0.35">
      <c r="A13" s="3" t="s">
        <v>110</v>
      </c>
      <c r="B13" s="20">
        <f>calcs!D116</f>
        <v>0</v>
      </c>
      <c r="C13" s="20">
        <f>calcs!E116</f>
        <v>0</v>
      </c>
      <c r="D13" s="20">
        <f>calcs!F116</f>
        <v>0</v>
      </c>
      <c r="E13" s="20">
        <f>calcs!G116</f>
        <v>0</v>
      </c>
      <c r="F13" s="20">
        <f>calcs!H116</f>
        <v>0</v>
      </c>
      <c r="G13" s="20">
        <f>calcs!I116</f>
        <v>0</v>
      </c>
      <c r="H13" s="20">
        <f>calcs!J116</f>
        <v>0</v>
      </c>
      <c r="I13" s="20">
        <f>calcs!K116</f>
        <v>0</v>
      </c>
      <c r="J13" s="20">
        <f>calcs!L116</f>
        <v>0</v>
      </c>
      <c r="K13" s="20">
        <f>calcs!M116</f>
        <v>0</v>
      </c>
      <c r="L13" s="20">
        <f>calcs!N116</f>
        <v>0</v>
      </c>
      <c r="M13" s="20">
        <f>calcs!O116</f>
        <v>0</v>
      </c>
      <c r="N13" s="20">
        <f>calcs!P116</f>
        <v>0</v>
      </c>
      <c r="O13" s="20">
        <f>calcs!Q116</f>
        <v>0</v>
      </c>
      <c r="P13" s="20">
        <f>calcs!R116</f>
        <v>0</v>
      </c>
      <c r="Q13" s="20">
        <f>calcs!S116</f>
        <v>0</v>
      </c>
      <c r="R13" s="20">
        <f>calcs!T116</f>
        <v>0</v>
      </c>
      <c r="S13" s="20">
        <f>calcs!U116</f>
        <v>0</v>
      </c>
      <c r="T13" s="20">
        <f>calcs!V116</f>
        <v>0</v>
      </c>
      <c r="U13" s="20">
        <f>calcs!W116</f>
        <v>0</v>
      </c>
      <c r="V13" s="20">
        <f>calcs!X116</f>
        <v>0</v>
      </c>
      <c r="W13" s="20">
        <f>calcs!Y116</f>
        <v>0</v>
      </c>
      <c r="X13" s="20">
        <f>calcs!Z116</f>
        <v>0</v>
      </c>
      <c r="Y13" s="20">
        <f>calcs!AA116</f>
        <v>0</v>
      </c>
      <c r="Z13" s="20">
        <f>calcs!AB116</f>
        <v>0</v>
      </c>
      <c r="AA13" s="20">
        <f>calcs!AC116</f>
        <v>0</v>
      </c>
      <c r="AB13" s="20">
        <f>calcs!AD116</f>
        <v>0</v>
      </c>
      <c r="AC13" s="20">
        <f>calcs!AE116</f>
        <v>0</v>
      </c>
      <c r="AD13" s="20">
        <f>calcs!AF116</f>
        <v>0</v>
      </c>
      <c r="AE13" s="20">
        <f>calcs!AG116</f>
        <v>0</v>
      </c>
      <c r="AF13" s="20">
        <f>calcs!AH116</f>
        <v>0</v>
      </c>
    </row>
    <row r="14" spans="1:35" ht="14.5" x14ac:dyDescent="0.35">
      <c r="A14" s="3" t="s">
        <v>112</v>
      </c>
      <c r="B14" s="20">
        <f>calcs!D117</f>
        <v>7939868800000</v>
      </c>
      <c r="C14" s="20">
        <f>calcs!E117</f>
        <v>8296467562505.1855</v>
      </c>
      <c r="D14" s="20">
        <f>calcs!F117</f>
        <v>8653066325010.3711</v>
      </c>
      <c r="E14" s="20">
        <f>calcs!G117</f>
        <v>9009665087515.6504</v>
      </c>
      <c r="F14" s="20">
        <f>calcs!H117</f>
        <v>9366263850020.8359</v>
      </c>
      <c r="G14" s="20">
        <f>calcs!I117</f>
        <v>9722862612526.0215</v>
      </c>
      <c r="H14" s="20">
        <f>calcs!J117</f>
        <v>10079461375031.207</v>
      </c>
      <c r="I14" s="20">
        <f>calcs!K117</f>
        <v>10436060137536.486</v>
      </c>
      <c r="J14" s="20">
        <f>calcs!L117</f>
        <v>10792658900041.674</v>
      </c>
      <c r="K14" s="20">
        <f>calcs!M117</f>
        <v>11149257662546.859</v>
      </c>
      <c r="L14" s="20">
        <f>calcs!N117</f>
        <v>11505856425052.139</v>
      </c>
      <c r="M14" s="20">
        <f>calcs!O117</f>
        <v>11862455187557.324</v>
      </c>
      <c r="N14" s="20">
        <f>calcs!P117</f>
        <v>12219053950062.512</v>
      </c>
      <c r="O14" s="20">
        <f>calcs!Q117</f>
        <v>12575652712567.791</v>
      </c>
      <c r="P14" s="20">
        <f>calcs!R117</f>
        <v>12932251475072.977</v>
      </c>
      <c r="Q14" s="20">
        <f>calcs!S117</f>
        <v>13288850237578.162</v>
      </c>
      <c r="R14" s="20">
        <f>calcs!T117</f>
        <v>13645449000083.348</v>
      </c>
      <c r="S14" s="20">
        <f>calcs!U117</f>
        <v>14002047762588.627</v>
      </c>
      <c r="T14" s="20">
        <f>calcs!V117</f>
        <v>14358646525093.813</v>
      </c>
      <c r="U14" s="20">
        <f>calcs!W117</f>
        <v>14715245287598.998</v>
      </c>
      <c r="V14" s="20">
        <f>calcs!X117</f>
        <v>15071844050104.279</v>
      </c>
      <c r="W14" s="20">
        <f>calcs!Y117</f>
        <v>15428442812609.463</v>
      </c>
      <c r="X14" s="20">
        <f>calcs!Z117</f>
        <v>15785041575114.65</v>
      </c>
      <c r="Y14" s="20">
        <f>calcs!AA117</f>
        <v>16141640337619.932</v>
      </c>
      <c r="Z14" s="20">
        <f>calcs!AB117</f>
        <v>16498239100125.117</v>
      </c>
      <c r="AA14" s="20">
        <f>calcs!AC117</f>
        <v>16854837862630.301</v>
      </c>
      <c r="AB14" s="20">
        <f>calcs!AD117</f>
        <v>17211436625135.486</v>
      </c>
      <c r="AC14" s="20">
        <f>calcs!AE117</f>
        <v>17568035387640.764</v>
      </c>
      <c r="AD14" s="20">
        <f>calcs!AF117</f>
        <v>17924634150145.949</v>
      </c>
      <c r="AE14" s="20">
        <f>calcs!AG117</f>
        <v>18281232912651.137</v>
      </c>
      <c r="AF14" s="20">
        <f>calcs!AH117</f>
        <v>18637831675156.414</v>
      </c>
    </row>
    <row r="15" spans="1:35" ht="14.5" x14ac:dyDescent="0.35">
      <c r="A15" s="3" t="s">
        <v>59</v>
      </c>
      <c r="B15" s="20">
        <f>calcs!D118</f>
        <v>2597897216000</v>
      </c>
      <c r="C15" s="20">
        <f>calcs!E118</f>
        <v>2714468493766.6978</v>
      </c>
      <c r="D15" s="20">
        <f>calcs!F118</f>
        <v>2831039771533.3955</v>
      </c>
      <c r="E15" s="20">
        <f>calcs!G118</f>
        <v>2947611049300.0933</v>
      </c>
      <c r="F15" s="20">
        <f>calcs!H118</f>
        <v>3064182327066.791</v>
      </c>
      <c r="G15" s="20">
        <f>calcs!I118</f>
        <v>3180753604833.4888</v>
      </c>
      <c r="H15" s="20">
        <f>calcs!J118</f>
        <v>3297324882600.1865</v>
      </c>
      <c r="I15" s="20">
        <f>calcs!K118</f>
        <v>3413896160366.8433</v>
      </c>
      <c r="J15" s="20">
        <f>calcs!L118</f>
        <v>3530467438133.5415</v>
      </c>
      <c r="K15" s="20">
        <f>calcs!M118</f>
        <v>3647038715900.2393</v>
      </c>
      <c r="L15" s="20">
        <f>calcs!N118</f>
        <v>3763609993666.9375</v>
      </c>
      <c r="M15" s="20">
        <f>calcs!O118</f>
        <v>3880181271433.6353</v>
      </c>
      <c r="N15" s="20">
        <f>calcs!P118</f>
        <v>3996752549200.333</v>
      </c>
      <c r="O15" s="20">
        <f>calcs!Q118</f>
        <v>4113323826967.0308</v>
      </c>
      <c r="P15" s="20">
        <f>calcs!R118</f>
        <v>4229895104733.7285</v>
      </c>
      <c r="Q15" s="20">
        <f>calcs!S118</f>
        <v>4346466382500.3853</v>
      </c>
      <c r="R15" s="20">
        <f>calcs!T118</f>
        <v>4463037660267.083</v>
      </c>
      <c r="S15" s="20">
        <f>calcs!U118</f>
        <v>4579608938033.7803</v>
      </c>
      <c r="T15" s="20">
        <f>calcs!V118</f>
        <v>4696180215800.4775</v>
      </c>
      <c r="U15" s="20">
        <f>calcs!W118</f>
        <v>4812751493567.1748</v>
      </c>
      <c r="V15" s="20">
        <f>calcs!X118</f>
        <v>4929322771333.8721</v>
      </c>
      <c r="W15" s="20">
        <f>calcs!Y118</f>
        <v>5045894049100.5703</v>
      </c>
      <c r="X15" s="20">
        <f>calcs!Z118</f>
        <v>5162465326867.2676</v>
      </c>
      <c r="Y15" s="20">
        <f>calcs!AA118</f>
        <v>5279036604633.9658</v>
      </c>
      <c r="Z15" s="20">
        <f>calcs!AB118</f>
        <v>5395607882400.623</v>
      </c>
      <c r="AA15" s="20">
        <f>calcs!AC118</f>
        <v>5512179160167.3213</v>
      </c>
      <c r="AB15" s="20">
        <f>calcs!AD118</f>
        <v>5628750437934.0195</v>
      </c>
      <c r="AC15" s="20">
        <f>calcs!AE118</f>
        <v>5745321715700.7168</v>
      </c>
      <c r="AD15" s="20">
        <f>calcs!AF118</f>
        <v>5861892993467.4141</v>
      </c>
      <c r="AE15" s="20">
        <f>calcs!AG118</f>
        <v>5978464271234.1123</v>
      </c>
      <c r="AF15" s="20">
        <f>calcs!AH118</f>
        <v>6095035549000.8105</v>
      </c>
    </row>
    <row r="16" spans="1:35" ht="14.5" x14ac:dyDescent="0.35">
      <c r="A16" s="3" t="s">
        <v>84</v>
      </c>
      <c r="B16" s="20">
        <f>calcs!D119</f>
        <v>0</v>
      </c>
      <c r="C16" s="20">
        <f>calcs!E119</f>
        <v>0</v>
      </c>
      <c r="D16" s="20">
        <f>calcs!F119</f>
        <v>0</v>
      </c>
      <c r="E16" s="20">
        <f>calcs!G119</f>
        <v>0</v>
      </c>
      <c r="F16" s="20">
        <f>calcs!H119</f>
        <v>0</v>
      </c>
      <c r="G16" s="20">
        <f>calcs!I119</f>
        <v>0</v>
      </c>
      <c r="H16" s="20">
        <f>calcs!J119</f>
        <v>0</v>
      </c>
      <c r="I16" s="20">
        <f>calcs!K119</f>
        <v>0</v>
      </c>
      <c r="J16" s="20">
        <f>calcs!L119</f>
        <v>0</v>
      </c>
      <c r="K16" s="20">
        <f>calcs!M119</f>
        <v>0</v>
      </c>
      <c r="L16" s="20">
        <f>calcs!N119</f>
        <v>0</v>
      </c>
      <c r="M16" s="20">
        <f>calcs!O119</f>
        <v>0</v>
      </c>
      <c r="N16" s="20">
        <f>calcs!P119</f>
        <v>0</v>
      </c>
      <c r="O16" s="20">
        <f>calcs!Q119</f>
        <v>0</v>
      </c>
      <c r="P16" s="20">
        <f>calcs!R119</f>
        <v>0</v>
      </c>
      <c r="Q16" s="20">
        <f>calcs!S119</f>
        <v>0</v>
      </c>
      <c r="R16" s="20">
        <f>calcs!T119</f>
        <v>0</v>
      </c>
      <c r="S16" s="20">
        <f>calcs!U119</f>
        <v>0</v>
      </c>
      <c r="T16" s="20">
        <f>calcs!V119</f>
        <v>0</v>
      </c>
      <c r="U16" s="20">
        <f>calcs!W119</f>
        <v>0</v>
      </c>
      <c r="V16" s="20">
        <f>calcs!X119</f>
        <v>0</v>
      </c>
      <c r="W16" s="20">
        <f>calcs!Y119</f>
        <v>0</v>
      </c>
      <c r="X16" s="20">
        <f>calcs!Z119</f>
        <v>0</v>
      </c>
      <c r="Y16" s="20">
        <f>calcs!AA119</f>
        <v>0</v>
      </c>
      <c r="Z16" s="20">
        <f>calcs!AB119</f>
        <v>0</v>
      </c>
      <c r="AA16" s="20">
        <f>calcs!AC119</f>
        <v>0</v>
      </c>
      <c r="AB16" s="20">
        <f>calcs!AD119</f>
        <v>0</v>
      </c>
      <c r="AC16" s="20">
        <f>calcs!AE119</f>
        <v>0</v>
      </c>
      <c r="AD16" s="20">
        <f>calcs!AF119</f>
        <v>0</v>
      </c>
      <c r="AE16" s="20">
        <f>calcs!AG119</f>
        <v>0</v>
      </c>
      <c r="AF16" s="20">
        <f>calcs!AH119</f>
        <v>0</v>
      </c>
    </row>
    <row r="17" spans="1:33" ht="14.5" x14ac:dyDescent="0.35">
      <c r="A17" s="3" t="s">
        <v>116</v>
      </c>
      <c r="B17" s="20">
        <f>calcs!D120</f>
        <v>672041923095.32458</v>
      </c>
      <c r="C17" s="20">
        <f>calcs!E120</f>
        <v>702224889321.26904</v>
      </c>
      <c r="D17" s="20">
        <f>calcs!F120</f>
        <v>732407855547.21338</v>
      </c>
      <c r="E17" s="20">
        <f>calcs!G120</f>
        <v>762590821773.16785</v>
      </c>
      <c r="F17" s="20">
        <f>calcs!H120</f>
        <v>792773787999.1123</v>
      </c>
      <c r="G17" s="20">
        <f>calcs!I120</f>
        <v>822956754225.05676</v>
      </c>
      <c r="H17" s="20">
        <f>calcs!J120</f>
        <v>853139720451.01123</v>
      </c>
      <c r="I17" s="20">
        <f>calcs!K120</f>
        <v>883322686676.95557</v>
      </c>
      <c r="J17" s="20">
        <f>calcs!L120</f>
        <v>913505652902.91003</v>
      </c>
      <c r="K17" s="20">
        <f>calcs!M120</f>
        <v>943688619128.85449</v>
      </c>
      <c r="L17" s="20">
        <f>calcs!N120</f>
        <v>973871585354.79883</v>
      </c>
      <c r="M17" s="20">
        <f>calcs!O120</f>
        <v>1004054551580.7533</v>
      </c>
      <c r="N17" s="20">
        <f>calcs!P120</f>
        <v>1034237517806.6976</v>
      </c>
      <c r="O17" s="20">
        <f>calcs!Q120</f>
        <v>1064420484032.642</v>
      </c>
      <c r="P17" s="20">
        <f>calcs!R120</f>
        <v>1094603450258.5964</v>
      </c>
      <c r="Q17" s="20">
        <f>calcs!S120</f>
        <v>1124786416484.5408</v>
      </c>
      <c r="R17" s="20">
        <f>calcs!T120</f>
        <v>1154969382710.4954</v>
      </c>
      <c r="S17" s="20">
        <f>calcs!U120</f>
        <v>1185152348936.4397</v>
      </c>
      <c r="T17" s="20">
        <f>calcs!V120</f>
        <v>1215335315162.384</v>
      </c>
      <c r="U17" s="20">
        <f>calcs!W120</f>
        <v>1245518281388.3386</v>
      </c>
      <c r="V17" s="20">
        <f>calcs!X120</f>
        <v>1275701247614.283</v>
      </c>
      <c r="W17" s="20">
        <f>calcs!Y120</f>
        <v>1305884213840.2273</v>
      </c>
      <c r="X17" s="20">
        <f>calcs!Z120</f>
        <v>1336067180066.1819</v>
      </c>
      <c r="Y17" s="20">
        <f>calcs!AA120</f>
        <v>1366250146292.1262</v>
      </c>
      <c r="Z17" s="20">
        <f>calcs!AB120</f>
        <v>1396433112518.0808</v>
      </c>
      <c r="AA17" s="20">
        <f>calcs!AC120</f>
        <v>1426616078744.0251</v>
      </c>
      <c r="AB17" s="20">
        <f>calcs!AD120</f>
        <v>1456799044969.9697</v>
      </c>
      <c r="AC17" s="20">
        <f>calcs!AE120</f>
        <v>1486982011195.9243</v>
      </c>
      <c r="AD17" s="20">
        <f>calcs!AF120</f>
        <v>1517164977421.8689</v>
      </c>
      <c r="AE17" s="20">
        <f>calcs!AG120</f>
        <v>1547347943647.8132</v>
      </c>
      <c r="AF17" s="20">
        <f>calcs!AH120</f>
        <v>1577530909873.7676</v>
      </c>
    </row>
    <row r="18" spans="1:33" ht="14.5" x14ac:dyDescent="0.35">
      <c r="A18" s="3" t="s">
        <v>118</v>
      </c>
      <c r="B18" s="20">
        <f>calcs!D121</f>
        <v>194979566235.345</v>
      </c>
      <c r="C18" s="20">
        <f>calcs!E121</f>
        <v>203029544422.59027</v>
      </c>
      <c r="D18" s="20">
        <f>calcs!F121</f>
        <v>211079522609.83554</v>
      </c>
      <c r="E18" s="20">
        <f>calcs!G121</f>
        <v>219129500797.0787</v>
      </c>
      <c r="F18" s="20">
        <f>calcs!H121</f>
        <v>227179478984.32397</v>
      </c>
      <c r="G18" s="20">
        <f>calcs!I121</f>
        <v>235229457171.56921</v>
      </c>
      <c r="H18" s="20">
        <f>calcs!J121</f>
        <v>243279435358.81241</v>
      </c>
      <c r="I18" s="20">
        <f>calcs!K121</f>
        <v>251329413546.05768</v>
      </c>
      <c r="J18" s="20">
        <f>calcs!L121</f>
        <v>259379391733.30295</v>
      </c>
      <c r="K18" s="20">
        <f>calcs!M121</f>
        <v>267429369920.54614</v>
      </c>
      <c r="L18" s="20">
        <f>calcs!N121</f>
        <v>275479348107.79138</v>
      </c>
      <c r="M18" s="20">
        <f>calcs!O121</f>
        <v>283529326295.03668</v>
      </c>
      <c r="N18" s="20">
        <f>calcs!P121</f>
        <v>291579304482.27991</v>
      </c>
      <c r="O18" s="20">
        <f>calcs!Q121</f>
        <v>299629282669.52515</v>
      </c>
      <c r="P18" s="20">
        <f>calcs!R121</f>
        <v>307679260856.77039</v>
      </c>
      <c r="Q18" s="20">
        <f>calcs!S121</f>
        <v>315729239044.01361</v>
      </c>
      <c r="R18" s="20">
        <f>calcs!T121</f>
        <v>323779217231.25885</v>
      </c>
      <c r="S18" s="20">
        <f>calcs!U121</f>
        <v>331829195418.50409</v>
      </c>
      <c r="T18" s="20">
        <f>calcs!V121</f>
        <v>339879173605.74725</v>
      </c>
      <c r="U18" s="20">
        <f>calcs!W121</f>
        <v>347929151792.99249</v>
      </c>
      <c r="V18" s="20">
        <f>calcs!X121</f>
        <v>355979129980.23773</v>
      </c>
      <c r="W18" s="20">
        <f>calcs!Y121</f>
        <v>364029108167.4809</v>
      </c>
      <c r="X18" s="20">
        <f>calcs!Z121</f>
        <v>372079086354.72614</v>
      </c>
      <c r="Y18" s="20">
        <f>calcs!AA121</f>
        <v>380129064541.97137</v>
      </c>
      <c r="Z18" s="20">
        <f>calcs!AB121</f>
        <v>388179042729.21454</v>
      </c>
      <c r="AA18" s="20">
        <f>calcs!AC121</f>
        <v>396229020916.45984</v>
      </c>
      <c r="AB18" s="20">
        <f>calcs!AD121</f>
        <v>404278999103.70508</v>
      </c>
      <c r="AC18" s="20">
        <f>calcs!AE121</f>
        <v>412328977290.94824</v>
      </c>
      <c r="AD18" s="20">
        <f>calcs!AF121</f>
        <v>420378955478.19348</v>
      </c>
      <c r="AE18" s="20">
        <f>calcs!AG121</f>
        <v>428428933665.43872</v>
      </c>
      <c r="AF18" s="20">
        <f>calcs!AH121</f>
        <v>436478911852.68188</v>
      </c>
    </row>
    <row r="19" spans="1:33" ht="14.5" x14ac:dyDescent="0.35">
      <c r="A19" s="3" t="s">
        <v>120</v>
      </c>
      <c r="B19" s="20">
        <f>calcs!D122</f>
        <v>413831277848.5578</v>
      </c>
      <c r="C19" s="20">
        <f>calcs!E122</f>
        <v>432598812443.28668</v>
      </c>
      <c r="D19" s="20">
        <f>calcs!F122</f>
        <v>451366347038.01556</v>
      </c>
      <c r="E19" s="20">
        <f>calcs!G122</f>
        <v>470133881632.73895</v>
      </c>
      <c r="F19" s="20">
        <f>calcs!H122</f>
        <v>488901416227.46783</v>
      </c>
      <c r="G19" s="20">
        <f>calcs!I122</f>
        <v>507668950822.19672</v>
      </c>
      <c r="H19" s="20">
        <f>calcs!J122</f>
        <v>526436485416.9256</v>
      </c>
      <c r="I19" s="20">
        <f>calcs!K122</f>
        <v>545204020011.64886</v>
      </c>
      <c r="J19" s="20">
        <f>calcs!L122</f>
        <v>563971554606.37781</v>
      </c>
      <c r="K19" s="20">
        <f>calcs!M122</f>
        <v>582739089201.10669</v>
      </c>
      <c r="L19" s="20">
        <f>calcs!N122</f>
        <v>601506623795.83557</v>
      </c>
      <c r="M19" s="20">
        <f>calcs!O122</f>
        <v>620274158390.55896</v>
      </c>
      <c r="N19" s="20">
        <f>calcs!P122</f>
        <v>639041692985.28784</v>
      </c>
      <c r="O19" s="20">
        <f>calcs!Q122</f>
        <v>657809227580.01672</v>
      </c>
      <c r="P19" s="20">
        <f>calcs!R122</f>
        <v>676576762174.74561</v>
      </c>
      <c r="Q19" s="20">
        <f>calcs!S122</f>
        <v>695344296769.46899</v>
      </c>
      <c r="R19" s="20">
        <f>calcs!T122</f>
        <v>714111831364.19788</v>
      </c>
      <c r="S19" s="20">
        <f>calcs!U122</f>
        <v>732879365958.92676</v>
      </c>
      <c r="T19" s="20">
        <f>calcs!V122</f>
        <v>751646900553.65564</v>
      </c>
      <c r="U19" s="20">
        <f>calcs!W122</f>
        <v>770414435148.37903</v>
      </c>
      <c r="V19" s="20">
        <f>calcs!X122</f>
        <v>789181969743.10791</v>
      </c>
      <c r="W19" s="20">
        <f>calcs!Y122</f>
        <v>807949504337.83679</v>
      </c>
      <c r="X19" s="20">
        <f>calcs!Z122</f>
        <v>826717038932.5658</v>
      </c>
      <c r="Y19" s="20">
        <f>calcs!AA122</f>
        <v>845484573527.28906</v>
      </c>
      <c r="Z19" s="20">
        <f>calcs!AB122</f>
        <v>864252108122.01807</v>
      </c>
      <c r="AA19" s="20">
        <f>calcs!AC122</f>
        <v>883019642716.74695</v>
      </c>
      <c r="AB19" s="20">
        <f>calcs!AD122</f>
        <v>901787177311.47595</v>
      </c>
      <c r="AC19" s="20">
        <f>calcs!AE122</f>
        <v>920554711906.19934</v>
      </c>
      <c r="AD19" s="20">
        <f>calcs!AF122</f>
        <v>939322246500.92822</v>
      </c>
      <c r="AE19" s="20">
        <f>calcs!AG122</f>
        <v>958089781095.6571</v>
      </c>
      <c r="AF19" s="20">
        <f>calcs!AH122</f>
        <v>976857315690.38049</v>
      </c>
    </row>
    <row r="20" spans="1:33" ht="14.5" x14ac:dyDescent="0.35">
      <c r="A20" s="3" t="s">
        <v>122</v>
      </c>
      <c r="B20" s="20">
        <f>calcs!D123</f>
        <v>660521010301.23511</v>
      </c>
      <c r="C20" s="20">
        <f>calcs!E123</f>
        <v>690186600248.703</v>
      </c>
      <c r="D20" s="20">
        <f>calcs!F123</f>
        <v>719852190196.1709</v>
      </c>
      <c r="E20" s="20">
        <f>calcs!G123</f>
        <v>749517780143.6499</v>
      </c>
      <c r="F20" s="20">
        <f>calcs!H123</f>
        <v>779183370091.1178</v>
      </c>
      <c r="G20" s="20">
        <f>calcs!I123</f>
        <v>808848960038.58569</v>
      </c>
      <c r="H20" s="20">
        <f>calcs!J123</f>
        <v>838514549986.05359</v>
      </c>
      <c r="I20" s="20">
        <f>calcs!K123</f>
        <v>868180139933.52148</v>
      </c>
      <c r="J20" s="20">
        <f>calcs!L123</f>
        <v>897845729880.98938</v>
      </c>
      <c r="K20" s="20">
        <f>calcs!M123</f>
        <v>927511319828.46838</v>
      </c>
      <c r="L20" s="20">
        <f>calcs!N123</f>
        <v>957176909775.93628</v>
      </c>
      <c r="M20" s="20">
        <f>calcs!O123</f>
        <v>986842499723.40417</v>
      </c>
      <c r="N20" s="20">
        <f>calcs!P123</f>
        <v>1016508089670.8719</v>
      </c>
      <c r="O20" s="20">
        <f>calcs!Q123</f>
        <v>1046173679618.34</v>
      </c>
      <c r="P20" s="20">
        <f>calcs!R123</f>
        <v>1075839269565.8191</v>
      </c>
      <c r="Q20" s="20">
        <f>calcs!S123</f>
        <v>1105504859513.2871</v>
      </c>
      <c r="R20" s="20">
        <f>calcs!T123</f>
        <v>1135170449460.7551</v>
      </c>
      <c r="S20" s="20">
        <f>calcs!U123</f>
        <v>1164836039408.2229</v>
      </c>
      <c r="T20" s="20">
        <f>calcs!V123</f>
        <v>1194501629355.6907</v>
      </c>
      <c r="U20" s="20">
        <f>calcs!W123</f>
        <v>1224167219303.1587</v>
      </c>
      <c r="V20" s="20">
        <f>calcs!X123</f>
        <v>1253832809250.6377</v>
      </c>
      <c r="W20" s="20">
        <f>calcs!Y123</f>
        <v>1283498399198.1057</v>
      </c>
      <c r="X20" s="20">
        <f>calcs!Z123</f>
        <v>1313163989145.5737</v>
      </c>
      <c r="Y20" s="20">
        <f>calcs!AA123</f>
        <v>1342829579093.0417</v>
      </c>
      <c r="Z20" s="20">
        <f>calcs!AB123</f>
        <v>1372495169040.5098</v>
      </c>
      <c r="AA20" s="20">
        <f>calcs!AC123</f>
        <v>1402160758987.9778</v>
      </c>
      <c r="AB20" s="20">
        <f>calcs!AD123</f>
        <v>1431826348935.4568</v>
      </c>
      <c r="AC20" s="20">
        <f>calcs!AE123</f>
        <v>1461491938882.9248</v>
      </c>
      <c r="AD20" s="20">
        <f>calcs!AF123</f>
        <v>1491157528830.3926</v>
      </c>
      <c r="AE20" s="20">
        <f>calcs!AG123</f>
        <v>1520823118777.8604</v>
      </c>
      <c r="AF20" s="20">
        <f>calcs!AH123</f>
        <v>1550488708725.3281</v>
      </c>
    </row>
    <row r="21" spans="1:33" ht="15.75" customHeight="1" x14ac:dyDescent="0.35">
      <c r="A21" s="3" t="s">
        <v>124</v>
      </c>
      <c r="B21" s="20">
        <f>calcs!D124</f>
        <v>10704632300590.98</v>
      </c>
      <c r="C21" s="20">
        <f>calcs!E124</f>
        <v>11185401810603.768</v>
      </c>
      <c r="D21" s="20">
        <f>calcs!F124</f>
        <v>11666171320616.428</v>
      </c>
      <c r="E21" s="20">
        <f>calcs!G124</f>
        <v>12146940830629.215</v>
      </c>
      <c r="F21" s="20">
        <f>calcs!H124</f>
        <v>12627710340641.875</v>
      </c>
      <c r="G21" s="20">
        <f>calcs!I124</f>
        <v>13108479850654.662</v>
      </c>
      <c r="H21" s="20">
        <f>calcs!J124</f>
        <v>13589249360667.322</v>
      </c>
      <c r="I21" s="20">
        <f>calcs!K124</f>
        <v>14070018870680.109</v>
      </c>
      <c r="J21" s="20">
        <f>calcs!L124</f>
        <v>14550788380692.77</v>
      </c>
      <c r="K21" s="20">
        <f>calcs!M124</f>
        <v>15031557890705.557</v>
      </c>
      <c r="L21" s="20">
        <f>calcs!N124</f>
        <v>15512327400718.344</v>
      </c>
      <c r="M21" s="20">
        <f>calcs!O124</f>
        <v>15993096910731.006</v>
      </c>
      <c r="N21" s="20">
        <f>calcs!P124</f>
        <v>16473866420743.795</v>
      </c>
      <c r="O21" s="20">
        <f>calcs!Q124</f>
        <v>16954635930756.455</v>
      </c>
      <c r="P21" s="20">
        <f>calcs!R124</f>
        <v>17435405440769.242</v>
      </c>
      <c r="Q21" s="20">
        <f>calcs!S124</f>
        <v>17916174950781.902</v>
      </c>
      <c r="R21" s="20">
        <f>calcs!T124</f>
        <v>18396944460794.691</v>
      </c>
      <c r="S21" s="20">
        <f>calcs!U124</f>
        <v>18877713970807.352</v>
      </c>
      <c r="T21" s="20">
        <f>calcs!V124</f>
        <v>19358483480820.137</v>
      </c>
      <c r="U21" s="20">
        <f>calcs!W124</f>
        <v>19839252990832.797</v>
      </c>
      <c r="V21" s="20">
        <f>calcs!X124</f>
        <v>20320022500845.586</v>
      </c>
      <c r="W21" s="20">
        <f>calcs!Y124</f>
        <v>20800792010858.246</v>
      </c>
      <c r="X21" s="20">
        <f>calcs!Z124</f>
        <v>21281561520871.031</v>
      </c>
      <c r="Y21" s="20">
        <f>calcs!AA124</f>
        <v>21762331030883.691</v>
      </c>
      <c r="Z21" s="20">
        <f>calcs!AB124</f>
        <v>22243100540896.48</v>
      </c>
      <c r="AA21" s="20">
        <f>calcs!AC124</f>
        <v>22723870050909.141</v>
      </c>
      <c r="AB21" s="20">
        <f>calcs!AD124</f>
        <v>23204639560921.93</v>
      </c>
      <c r="AC21" s="20">
        <f>calcs!AE124</f>
        <v>23685409070934.59</v>
      </c>
      <c r="AD21" s="20">
        <f>calcs!AF124</f>
        <v>24166178580947.375</v>
      </c>
      <c r="AE21" s="20">
        <f>calcs!AG124</f>
        <v>24646948090960.16</v>
      </c>
      <c r="AF21" s="20">
        <f>calcs!AH124</f>
        <v>25127717600972.816</v>
      </c>
    </row>
    <row r="22" spans="1:33" ht="15.75" customHeight="1" x14ac:dyDescent="0.35">
      <c r="A22" s="3" t="s">
        <v>126</v>
      </c>
      <c r="B22" s="20">
        <f>calcs!D125</f>
        <v>940805364074.39941</v>
      </c>
      <c r="C22" s="20">
        <f>calcs!E125</f>
        <v>980916254837.2074</v>
      </c>
      <c r="D22" s="20">
        <f>calcs!F125</f>
        <v>1021027145600.0282</v>
      </c>
      <c r="E22" s="20">
        <f>calcs!G125</f>
        <v>1061138036362.8361</v>
      </c>
      <c r="F22" s="20">
        <f>calcs!H125</f>
        <v>1101248927125.644</v>
      </c>
      <c r="G22" s="20">
        <f>calcs!I125</f>
        <v>1141359817888.4519</v>
      </c>
      <c r="H22" s="20">
        <f>calcs!J125</f>
        <v>1181470708651.2598</v>
      </c>
      <c r="I22" s="20">
        <f>calcs!K125</f>
        <v>1221581599414.0676</v>
      </c>
      <c r="J22" s="20">
        <f>calcs!L125</f>
        <v>1261692490176.8887</v>
      </c>
      <c r="K22" s="20">
        <f>calcs!M125</f>
        <v>1301803380939.6965</v>
      </c>
      <c r="L22" s="20">
        <f>calcs!N125</f>
        <v>1341914271702.5044</v>
      </c>
      <c r="M22" s="20">
        <f>calcs!O125</f>
        <v>1382025162465.3123</v>
      </c>
      <c r="N22" s="20">
        <f>calcs!P125</f>
        <v>1422136053228.1204</v>
      </c>
      <c r="O22" s="20">
        <f>calcs!Q125</f>
        <v>1462246943990.9285</v>
      </c>
      <c r="P22" s="20">
        <f>calcs!R125</f>
        <v>1502357834753.7493</v>
      </c>
      <c r="Q22" s="20">
        <f>calcs!S125</f>
        <v>1542468725516.5571</v>
      </c>
      <c r="R22" s="20">
        <f>calcs!T125</f>
        <v>1582579616279.365</v>
      </c>
      <c r="S22" s="20">
        <f>calcs!U125</f>
        <v>1622690507042.1729</v>
      </c>
      <c r="T22" s="20">
        <f>calcs!V125</f>
        <v>1662801397804.9807</v>
      </c>
      <c r="U22" s="20">
        <f>calcs!W125</f>
        <v>1702912288567.7886</v>
      </c>
      <c r="V22" s="20">
        <f>calcs!X125</f>
        <v>1743023179330.6094</v>
      </c>
      <c r="W22" s="20">
        <f>calcs!Y125</f>
        <v>1783134070093.4172</v>
      </c>
      <c r="X22" s="20">
        <f>calcs!Z125</f>
        <v>1823244960856.2251</v>
      </c>
      <c r="Y22" s="20">
        <f>calcs!AA125</f>
        <v>1863355851619.0332</v>
      </c>
      <c r="Z22" s="20">
        <f>calcs!AB125</f>
        <v>1903466742381.8413</v>
      </c>
      <c r="AA22" s="20">
        <f>calcs!AC125</f>
        <v>1943577633144.6494</v>
      </c>
      <c r="AB22" s="20">
        <f>calcs!AD125</f>
        <v>1983688523907.4702</v>
      </c>
      <c r="AC22" s="20">
        <f>calcs!AE125</f>
        <v>2023799414670.2783</v>
      </c>
      <c r="AD22" s="20">
        <f>calcs!AF125</f>
        <v>2063910305433.0862</v>
      </c>
      <c r="AE22" s="20">
        <f>calcs!AG125</f>
        <v>2104021196195.8943</v>
      </c>
      <c r="AF22" s="20">
        <f>calcs!AH125</f>
        <v>2144132086958.7021</v>
      </c>
    </row>
    <row r="23" spans="1:33" ht="15.75" customHeight="1" x14ac:dyDescent="0.35">
      <c r="A23" s="3" t="s">
        <v>128</v>
      </c>
      <c r="B23" s="20">
        <f>calcs!D126</f>
        <v>519482474009.57813</v>
      </c>
      <c r="C23" s="20">
        <f>calcs!E126</f>
        <v>543185666741.41492</v>
      </c>
      <c r="D23" s="20">
        <f>calcs!F126</f>
        <v>566888859473.26013</v>
      </c>
      <c r="E23" s="20">
        <f>calcs!G126</f>
        <v>590592052205.0968</v>
      </c>
      <c r="F23" s="20">
        <f>calcs!H126</f>
        <v>614295244936.93347</v>
      </c>
      <c r="G23" s="20">
        <f>calcs!I126</f>
        <v>637998437668.77869</v>
      </c>
      <c r="H23" s="20">
        <f>calcs!J126</f>
        <v>661701630400.61548</v>
      </c>
      <c r="I23" s="20">
        <f>calcs!K126</f>
        <v>685404823132.46069</v>
      </c>
      <c r="J23" s="20">
        <f>calcs!L126</f>
        <v>709108015864.29749</v>
      </c>
      <c r="K23" s="20">
        <f>calcs!M126</f>
        <v>732811208596.13416</v>
      </c>
      <c r="L23" s="20">
        <f>calcs!N126</f>
        <v>756514401327.97937</v>
      </c>
      <c r="M23" s="20">
        <f>calcs!O126</f>
        <v>780217594059.81616</v>
      </c>
      <c r="N23" s="20">
        <f>calcs!P126</f>
        <v>803920786791.65295</v>
      </c>
      <c r="O23" s="20">
        <f>calcs!Q126</f>
        <v>827623979523.49817</v>
      </c>
      <c r="P23" s="20">
        <f>calcs!R126</f>
        <v>851327172255.33496</v>
      </c>
      <c r="Q23" s="20">
        <f>calcs!S126</f>
        <v>875030364987.17163</v>
      </c>
      <c r="R23" s="20">
        <f>calcs!T126</f>
        <v>898733557719.01672</v>
      </c>
      <c r="S23" s="20">
        <f>calcs!U126</f>
        <v>922436750450.85352</v>
      </c>
      <c r="T23" s="20">
        <f>calcs!V126</f>
        <v>946139943182.69019</v>
      </c>
      <c r="U23" s="20">
        <f>calcs!W126</f>
        <v>969843135914.53528</v>
      </c>
      <c r="V23" s="20">
        <f>calcs!X126</f>
        <v>993546328646.37207</v>
      </c>
      <c r="W23" s="20">
        <f>calcs!Y126</f>
        <v>1017249521378.2174</v>
      </c>
      <c r="X23" s="20">
        <f>calcs!Z126</f>
        <v>1040952714110.0542</v>
      </c>
      <c r="Y23" s="20">
        <f>calcs!AA126</f>
        <v>1064655906841.891</v>
      </c>
      <c r="Z23" s="20">
        <f>calcs!AB126</f>
        <v>1088359099573.7361</v>
      </c>
      <c r="AA23" s="20">
        <f>calcs!AC126</f>
        <v>1112062292305.5728</v>
      </c>
      <c r="AB23" s="20">
        <f>calcs!AD126</f>
        <v>1135765485037.4094</v>
      </c>
      <c r="AC23" s="20">
        <f>calcs!AE126</f>
        <v>1159468677769.2546</v>
      </c>
      <c r="AD23" s="20">
        <f>calcs!AF126</f>
        <v>1183171870501.0916</v>
      </c>
      <c r="AE23" s="20">
        <f>calcs!AG126</f>
        <v>1206875063232.9282</v>
      </c>
      <c r="AF23" s="20">
        <f>calcs!AH126</f>
        <v>1230578255964.7734</v>
      </c>
    </row>
    <row r="24" spans="1:33" ht="15.75" customHeight="1" x14ac:dyDescent="0.35">
      <c r="A24" s="3" t="s">
        <v>81</v>
      </c>
      <c r="B24" s="20">
        <f>calcs!D127</f>
        <v>0</v>
      </c>
      <c r="C24" s="20">
        <f>calcs!E127</f>
        <v>0</v>
      </c>
      <c r="D24" s="20">
        <f>calcs!F127</f>
        <v>0</v>
      </c>
      <c r="E24" s="20">
        <f>calcs!G127</f>
        <v>0</v>
      </c>
      <c r="F24" s="20">
        <f>calcs!H127</f>
        <v>0</v>
      </c>
      <c r="G24" s="20">
        <f>calcs!I127</f>
        <v>0</v>
      </c>
      <c r="H24" s="20">
        <f>calcs!J127</f>
        <v>0</v>
      </c>
      <c r="I24" s="20">
        <f>calcs!K127</f>
        <v>0</v>
      </c>
      <c r="J24" s="20">
        <f>calcs!L127</f>
        <v>0</v>
      </c>
      <c r="K24" s="20">
        <f>calcs!M127</f>
        <v>0</v>
      </c>
      <c r="L24" s="20">
        <f>calcs!N127</f>
        <v>0</v>
      </c>
      <c r="M24" s="20">
        <f>calcs!O127</f>
        <v>0</v>
      </c>
      <c r="N24" s="20">
        <f>calcs!P127</f>
        <v>0</v>
      </c>
      <c r="O24" s="20">
        <f>calcs!Q127</f>
        <v>0</v>
      </c>
      <c r="P24" s="20">
        <f>calcs!R127</f>
        <v>0</v>
      </c>
      <c r="Q24" s="20">
        <f>calcs!S127</f>
        <v>0</v>
      </c>
      <c r="R24" s="20">
        <f>calcs!T127</f>
        <v>0</v>
      </c>
      <c r="S24" s="20">
        <f>calcs!U127</f>
        <v>0</v>
      </c>
      <c r="T24" s="20">
        <f>calcs!V127</f>
        <v>0</v>
      </c>
      <c r="U24" s="20">
        <f>calcs!W127</f>
        <v>0</v>
      </c>
      <c r="V24" s="20">
        <f>calcs!X127</f>
        <v>0</v>
      </c>
      <c r="W24" s="20">
        <f>calcs!Y127</f>
        <v>0</v>
      </c>
      <c r="X24" s="20">
        <f>calcs!Z127</f>
        <v>0</v>
      </c>
      <c r="Y24" s="20">
        <f>calcs!AA127</f>
        <v>0</v>
      </c>
      <c r="Z24" s="20">
        <f>calcs!AB127</f>
        <v>0</v>
      </c>
      <c r="AA24" s="20">
        <f>calcs!AC127</f>
        <v>0</v>
      </c>
      <c r="AB24" s="20">
        <f>calcs!AD127</f>
        <v>0</v>
      </c>
      <c r="AC24" s="20">
        <f>calcs!AE127</f>
        <v>0</v>
      </c>
      <c r="AD24" s="20">
        <f>calcs!AF127</f>
        <v>0</v>
      </c>
      <c r="AE24" s="20">
        <f>calcs!AG127</f>
        <v>0</v>
      </c>
      <c r="AF24" s="20">
        <f>calcs!AH127</f>
        <v>0</v>
      </c>
    </row>
    <row r="25" spans="1:33" ht="15.75" customHeight="1" x14ac:dyDescent="0.35">
      <c r="A25" s="3" t="s">
        <v>131</v>
      </c>
      <c r="B25" s="20">
        <f>calcs!D128</f>
        <v>299600993008.27075</v>
      </c>
      <c r="C25" s="20">
        <f>calcs!E128</f>
        <v>312805623200.61639</v>
      </c>
      <c r="D25" s="20">
        <f>calcs!F128</f>
        <v>326010253392.9671</v>
      </c>
      <c r="E25" s="20">
        <f>calcs!G128</f>
        <v>339214883585.31781</v>
      </c>
      <c r="F25" s="20">
        <f>calcs!H128</f>
        <v>352419513777.66345</v>
      </c>
      <c r="G25" s="20">
        <f>calcs!I128</f>
        <v>365624143970.01416</v>
      </c>
      <c r="H25" s="20">
        <f>calcs!J128</f>
        <v>378828774162.36487</v>
      </c>
      <c r="I25" s="20">
        <f>calcs!K128</f>
        <v>392033404354.71558</v>
      </c>
      <c r="J25" s="20">
        <f>calcs!L128</f>
        <v>405238034547.06122</v>
      </c>
      <c r="K25" s="20">
        <f>calcs!M128</f>
        <v>418442664739.41193</v>
      </c>
      <c r="L25" s="20">
        <f>calcs!N128</f>
        <v>431647294931.76257</v>
      </c>
      <c r="M25" s="20">
        <f>calcs!O128</f>
        <v>444851925124.11328</v>
      </c>
      <c r="N25" s="20">
        <f>calcs!P128</f>
        <v>458056555316.45898</v>
      </c>
      <c r="O25" s="20">
        <f>calcs!Q128</f>
        <v>471261185508.80969</v>
      </c>
      <c r="P25" s="20">
        <f>calcs!R128</f>
        <v>484465815701.16034</v>
      </c>
      <c r="Q25" s="20">
        <f>calcs!S128</f>
        <v>497670445893.50604</v>
      </c>
      <c r="R25" s="20">
        <f>calcs!T128</f>
        <v>510875076085.85675</v>
      </c>
      <c r="S25" s="20">
        <f>calcs!U128</f>
        <v>524079706278.2074</v>
      </c>
      <c r="T25" s="20">
        <f>calcs!V128</f>
        <v>537284336470.55811</v>
      </c>
      <c r="U25" s="20">
        <f>calcs!W128</f>
        <v>550488966662.90381</v>
      </c>
      <c r="V25" s="20">
        <f>calcs!X128</f>
        <v>563693596855.25439</v>
      </c>
      <c r="W25" s="20">
        <f>calcs!Y128</f>
        <v>576898227047.6051</v>
      </c>
      <c r="X25" s="20">
        <f>calcs!Z128</f>
        <v>590102857239.95581</v>
      </c>
      <c r="Y25" s="20">
        <f>calcs!AA128</f>
        <v>603307487432.30151</v>
      </c>
      <c r="Z25" s="20">
        <f>calcs!AB128</f>
        <v>616512117624.6521</v>
      </c>
      <c r="AA25" s="20">
        <f>calcs!AC128</f>
        <v>629716747817.00281</v>
      </c>
      <c r="AB25" s="20">
        <f>calcs!AD128</f>
        <v>642921378009.35352</v>
      </c>
      <c r="AC25" s="20">
        <f>calcs!AE128</f>
        <v>656126008201.69922</v>
      </c>
      <c r="AD25" s="20">
        <f>calcs!AF128</f>
        <v>669330638394.04993</v>
      </c>
      <c r="AE25" s="20">
        <f>calcs!AG128</f>
        <v>682535268586.40051</v>
      </c>
      <c r="AF25" s="20">
        <f>calcs!AH128</f>
        <v>695739898778.74622</v>
      </c>
    </row>
    <row r="26" spans="1:33" ht="15.75" customHeight="1" x14ac:dyDescent="0.35">
      <c r="A26" s="3" t="s">
        <v>80</v>
      </c>
      <c r="B26" s="20">
        <f>calcs!D129</f>
        <v>4254076928000</v>
      </c>
      <c r="C26" s="20">
        <f>calcs!E129</f>
        <v>4444119732133.7949</v>
      </c>
      <c r="D26" s="20">
        <f>calcs!F129</f>
        <v>4634162536267.5898</v>
      </c>
      <c r="E26" s="20">
        <f>calcs!G129</f>
        <v>4824205340401.4365</v>
      </c>
      <c r="F26" s="20">
        <f>calcs!H129</f>
        <v>5014248144535.2314</v>
      </c>
      <c r="G26" s="20">
        <f>calcs!I129</f>
        <v>5204290948669.0264</v>
      </c>
      <c r="H26" s="20">
        <f>calcs!J129</f>
        <v>5394333752802.8213</v>
      </c>
      <c r="I26" s="20">
        <f>calcs!K129</f>
        <v>5584376556936.6162</v>
      </c>
      <c r="J26" s="20">
        <f>calcs!L129</f>
        <v>5774419361070.4619</v>
      </c>
      <c r="K26" s="20">
        <f>calcs!M129</f>
        <v>5964462165204.2568</v>
      </c>
      <c r="L26" s="20">
        <f>calcs!N129</f>
        <v>6154504969338.0508</v>
      </c>
      <c r="M26" s="20">
        <f>calcs!O129</f>
        <v>6344547773471.8457</v>
      </c>
      <c r="N26" s="20">
        <f>calcs!P129</f>
        <v>6534590577605.6914</v>
      </c>
      <c r="O26" s="20">
        <f>calcs!Q129</f>
        <v>6724633381739.4854</v>
      </c>
      <c r="P26" s="20">
        <f>calcs!R129</f>
        <v>6914676185873.2803</v>
      </c>
      <c r="Q26" s="20">
        <f>calcs!S129</f>
        <v>7104718990007.0752</v>
      </c>
      <c r="R26" s="20">
        <f>calcs!T129</f>
        <v>7294761794140.8701</v>
      </c>
      <c r="S26" s="20">
        <f>calcs!U129</f>
        <v>7484804598274.7168</v>
      </c>
      <c r="T26" s="20">
        <f>calcs!V129</f>
        <v>7674847402408.5117</v>
      </c>
      <c r="U26" s="20">
        <f>calcs!W129</f>
        <v>7864890206542.3057</v>
      </c>
      <c r="V26" s="20">
        <f>calcs!X129</f>
        <v>8054933010676.0996</v>
      </c>
      <c r="W26" s="20">
        <f>calcs!Y129</f>
        <v>8244975814809.8945</v>
      </c>
      <c r="X26" s="20">
        <f>calcs!Z129</f>
        <v>8435018618943.7402</v>
      </c>
      <c r="Y26" s="20">
        <f>calcs!AA129</f>
        <v>8625061423077.5352</v>
      </c>
      <c r="Z26" s="20">
        <f>calcs!AB129</f>
        <v>8815104227211.3301</v>
      </c>
      <c r="AA26" s="20">
        <f>calcs!AC129</f>
        <v>9005147031345.125</v>
      </c>
      <c r="AB26" s="20">
        <f>calcs!AD129</f>
        <v>9195189835478.9707</v>
      </c>
      <c r="AC26" s="20">
        <f>calcs!AE129</f>
        <v>9385232639612.7656</v>
      </c>
      <c r="AD26" s="20">
        <f>calcs!AF129</f>
        <v>9575275443746.5605</v>
      </c>
      <c r="AE26" s="20">
        <f>calcs!AG129</f>
        <v>9765318247880.3535</v>
      </c>
      <c r="AF26" s="20">
        <f>calcs!AH129</f>
        <v>9955361052014.1484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ht="15.75" customHeight="1" x14ac:dyDescent="0.3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2:33" ht="15.75" customHeight="1" x14ac:dyDescent="0.3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.2695312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calcs!D130</f>
        <v>0</v>
      </c>
      <c r="C2" s="20">
        <f>calcs!E130</f>
        <v>0</v>
      </c>
      <c r="D2" s="20">
        <f>calcs!F130</f>
        <v>0</v>
      </c>
      <c r="E2" s="20">
        <f>calcs!G130</f>
        <v>0</v>
      </c>
      <c r="F2" s="20">
        <f>calcs!H130</f>
        <v>0</v>
      </c>
      <c r="G2" s="20">
        <f>calcs!I130</f>
        <v>0</v>
      </c>
      <c r="H2" s="20">
        <f>calcs!J130</f>
        <v>0</v>
      </c>
      <c r="I2" s="20">
        <f>calcs!K130</f>
        <v>0</v>
      </c>
      <c r="J2" s="20">
        <f>calcs!L130</f>
        <v>0</v>
      </c>
      <c r="K2" s="20">
        <f>calcs!M130</f>
        <v>0</v>
      </c>
      <c r="L2" s="20">
        <f>calcs!N130</f>
        <v>0</v>
      </c>
      <c r="M2" s="20">
        <f>calcs!O130</f>
        <v>0</v>
      </c>
      <c r="N2" s="20">
        <f>calcs!P130</f>
        <v>0</v>
      </c>
      <c r="O2" s="20">
        <f>calcs!Q130</f>
        <v>0</v>
      </c>
      <c r="P2" s="20">
        <f>calcs!R130</f>
        <v>0</v>
      </c>
      <c r="Q2" s="20">
        <f>calcs!S130</f>
        <v>0</v>
      </c>
      <c r="R2" s="20">
        <f>calcs!T130</f>
        <v>0</v>
      </c>
      <c r="S2" s="20">
        <f>calcs!U130</f>
        <v>0</v>
      </c>
      <c r="T2" s="20">
        <f>calcs!V130</f>
        <v>0</v>
      </c>
      <c r="U2" s="20">
        <f>calcs!W130</f>
        <v>0</v>
      </c>
      <c r="V2" s="20">
        <f>calcs!X130</f>
        <v>0</v>
      </c>
      <c r="W2" s="20">
        <f>calcs!Y130</f>
        <v>0</v>
      </c>
      <c r="X2" s="20">
        <f>calcs!Z130</f>
        <v>0</v>
      </c>
      <c r="Y2" s="20">
        <f>calcs!AA130</f>
        <v>0</v>
      </c>
      <c r="Z2" s="20">
        <f>calcs!AB130</f>
        <v>0</v>
      </c>
      <c r="AA2" s="20">
        <f>calcs!AC130</f>
        <v>0</v>
      </c>
      <c r="AB2" s="20">
        <f>calcs!AD130</f>
        <v>0</v>
      </c>
      <c r="AC2" s="20">
        <f>calcs!AE130</f>
        <v>0</v>
      </c>
      <c r="AD2" s="20">
        <f>calcs!AF130</f>
        <v>0</v>
      </c>
      <c r="AE2" s="20">
        <f>calcs!AG130</f>
        <v>0</v>
      </c>
      <c r="AF2" s="20">
        <f>calcs!AH130</f>
        <v>0</v>
      </c>
    </row>
    <row r="3" spans="1:35" ht="14.5" x14ac:dyDescent="0.35">
      <c r="A3" s="3" t="s">
        <v>79</v>
      </c>
      <c r="B3" s="20">
        <f>calcs!D131</f>
        <v>15683742065.84199</v>
      </c>
      <c r="C3" s="20">
        <f>calcs!E131</f>
        <v>16381185862.719028</v>
      </c>
      <c r="D3" s="20">
        <f>calcs!F131</f>
        <v>17078629659.596313</v>
      </c>
      <c r="E3" s="20">
        <f>calcs!G131</f>
        <v>17776073456.473354</v>
      </c>
      <c r="F3" s="20">
        <f>calcs!H131</f>
        <v>18473517253.350636</v>
      </c>
      <c r="G3" s="20">
        <f>calcs!I131</f>
        <v>19170961050.227673</v>
      </c>
      <c r="H3" s="20">
        <f>calcs!J131</f>
        <v>19868404847.104958</v>
      </c>
      <c r="I3" s="20">
        <f>calcs!K131</f>
        <v>20565848643.981998</v>
      </c>
      <c r="J3" s="20">
        <f>calcs!L131</f>
        <v>21263292440.85928</v>
      </c>
      <c r="K3" s="20">
        <f>calcs!M131</f>
        <v>21960736237.73632</v>
      </c>
      <c r="L3" s="20">
        <f>calcs!N131</f>
        <v>22658180034.613361</v>
      </c>
      <c r="M3" s="20">
        <f>calcs!O131</f>
        <v>23355623831.490643</v>
      </c>
      <c r="N3" s="20">
        <f>calcs!P131</f>
        <v>24053067628.36768</v>
      </c>
      <c r="O3" s="20">
        <f>calcs!Q131</f>
        <v>24750511425.244965</v>
      </c>
      <c r="P3" s="20">
        <f>calcs!R131</f>
        <v>25447955222.122002</v>
      </c>
      <c r="Q3" s="20">
        <f>calcs!S131</f>
        <v>26145399018.999287</v>
      </c>
      <c r="R3" s="20">
        <f>calcs!T131</f>
        <v>26842842815.876328</v>
      </c>
      <c r="S3" s="20">
        <f>calcs!U131</f>
        <v>27540286612.753609</v>
      </c>
      <c r="T3" s="20">
        <f>calcs!V131</f>
        <v>28237730409.63065</v>
      </c>
      <c r="U3" s="20">
        <f>calcs!W131</f>
        <v>28935174206.507931</v>
      </c>
      <c r="V3" s="20">
        <f>calcs!X131</f>
        <v>29632618003.384968</v>
      </c>
      <c r="W3" s="20">
        <f>calcs!Y131</f>
        <v>30330061800.262249</v>
      </c>
      <c r="X3" s="20">
        <f>calcs!Z131</f>
        <v>31027505597.13929</v>
      </c>
      <c r="Y3" s="20">
        <f>calcs!AA131</f>
        <v>31724949394.016575</v>
      </c>
      <c r="Z3" s="20">
        <f>calcs!AB131</f>
        <v>32422393190.893616</v>
      </c>
      <c r="AA3" s="20">
        <f>calcs!AC131</f>
        <v>33119836987.770901</v>
      </c>
      <c r="AB3" s="20">
        <f>calcs!AD131</f>
        <v>33817280784.647938</v>
      </c>
      <c r="AC3" s="20">
        <f>calcs!AE131</f>
        <v>34514724581.525215</v>
      </c>
      <c r="AD3" s="20">
        <f>calcs!AF131</f>
        <v>35212168378.40226</v>
      </c>
      <c r="AE3" s="20">
        <f>calcs!AG131</f>
        <v>35909612175.279297</v>
      </c>
      <c r="AF3" s="20">
        <f>calcs!AH131</f>
        <v>36607055972.156578</v>
      </c>
    </row>
    <row r="4" spans="1:35" ht="14.5" x14ac:dyDescent="0.35">
      <c r="A4" s="3" t="s">
        <v>83</v>
      </c>
      <c r="B4" s="20">
        <f>calcs!D132</f>
        <v>613797363907523.88</v>
      </c>
      <c r="C4" s="20">
        <f>calcs!E132</f>
        <v>641092454721923.75</v>
      </c>
      <c r="D4" s="20">
        <f>calcs!F132</f>
        <v>668387545536333.25</v>
      </c>
      <c r="E4" s="20">
        <f>calcs!G132</f>
        <v>695682636350733.25</v>
      </c>
      <c r="F4" s="20">
        <f>calcs!H132</f>
        <v>722977727165142.63</v>
      </c>
      <c r="G4" s="20">
        <f>calcs!I132</f>
        <v>750272817979542.5</v>
      </c>
      <c r="H4" s="20">
        <f>calcs!J132</f>
        <v>777567908793952</v>
      </c>
      <c r="I4" s="20">
        <f>calcs!K132</f>
        <v>804862999608352</v>
      </c>
      <c r="J4" s="20">
        <f>calcs!L132</f>
        <v>832158090422761.5</v>
      </c>
      <c r="K4" s="20">
        <f>calcs!M132</f>
        <v>859453181237161.5</v>
      </c>
      <c r="L4" s="20">
        <f>calcs!N132</f>
        <v>886748272051561.5</v>
      </c>
      <c r="M4" s="20">
        <f>calcs!O132</f>
        <v>914043362865971</v>
      </c>
      <c r="N4" s="20">
        <f>calcs!P132</f>
        <v>941338453680370.88</v>
      </c>
      <c r="O4" s="20">
        <f>calcs!Q132</f>
        <v>968633544494780.38</v>
      </c>
      <c r="P4" s="20">
        <f>calcs!R132</f>
        <v>995928635309180.25</v>
      </c>
      <c r="Q4" s="20">
        <f>calcs!S132</f>
        <v>1023223726123589.8</v>
      </c>
      <c r="R4" s="20">
        <f>calcs!T132</f>
        <v>1050518816937989.6</v>
      </c>
      <c r="S4" s="20">
        <f>calcs!U132</f>
        <v>1077813907752399</v>
      </c>
      <c r="T4" s="20">
        <f>calcs!V132</f>
        <v>1105108998566799</v>
      </c>
      <c r="U4" s="20">
        <f>calcs!W132</f>
        <v>1132404089381208.3</v>
      </c>
      <c r="V4" s="20">
        <f>calcs!X132</f>
        <v>1159699180195608.3</v>
      </c>
      <c r="W4" s="20">
        <f>calcs!Y132</f>
        <v>1186994271010017.8</v>
      </c>
      <c r="X4" s="20">
        <f>calcs!Z132</f>
        <v>1214289361824417.8</v>
      </c>
      <c r="Y4" s="20">
        <f>calcs!AA132</f>
        <v>1241584452638827.3</v>
      </c>
      <c r="Z4" s="20">
        <f>calcs!AB132</f>
        <v>1268879543453227.3</v>
      </c>
      <c r="AA4" s="20">
        <f>calcs!AC132</f>
        <v>1296174634267636.8</v>
      </c>
      <c r="AB4" s="20">
        <f>calcs!AD132</f>
        <v>1323469725082036.8</v>
      </c>
      <c r="AC4" s="20">
        <f>calcs!AE132</f>
        <v>1350764815896446</v>
      </c>
      <c r="AD4" s="20">
        <f>calcs!AF132</f>
        <v>1378059906710846</v>
      </c>
      <c r="AE4" s="20">
        <f>calcs!AG132</f>
        <v>1405354997525245.8</v>
      </c>
      <c r="AF4" s="20">
        <f>calcs!AH132</f>
        <v>1432650088339655</v>
      </c>
    </row>
    <row r="5" spans="1:35" ht="14.5" x14ac:dyDescent="0.35">
      <c r="A5" s="3" t="s">
        <v>98</v>
      </c>
      <c r="B5" s="20">
        <f>calcs!D133</f>
        <v>0</v>
      </c>
      <c r="C5" s="20">
        <f>calcs!E133</f>
        <v>0</v>
      </c>
      <c r="D5" s="20">
        <f>calcs!F133</f>
        <v>0</v>
      </c>
      <c r="E5" s="20">
        <f>calcs!G133</f>
        <v>0</v>
      </c>
      <c r="F5" s="20">
        <f>calcs!H133</f>
        <v>0</v>
      </c>
      <c r="G5" s="20">
        <f>calcs!I133</f>
        <v>0</v>
      </c>
      <c r="H5" s="20">
        <f>calcs!J133</f>
        <v>0</v>
      </c>
      <c r="I5" s="20">
        <f>calcs!K133</f>
        <v>0</v>
      </c>
      <c r="J5" s="20">
        <f>calcs!L133</f>
        <v>0</v>
      </c>
      <c r="K5" s="20">
        <f>calcs!M133</f>
        <v>0</v>
      </c>
      <c r="L5" s="20">
        <f>calcs!N133</f>
        <v>0</v>
      </c>
      <c r="M5" s="20">
        <f>calcs!O133</f>
        <v>0</v>
      </c>
      <c r="N5" s="20">
        <f>calcs!P133</f>
        <v>0</v>
      </c>
      <c r="O5" s="20">
        <f>calcs!Q133</f>
        <v>0</v>
      </c>
      <c r="P5" s="20">
        <f>calcs!R133</f>
        <v>0</v>
      </c>
      <c r="Q5" s="20">
        <f>calcs!S133</f>
        <v>0</v>
      </c>
      <c r="R5" s="20">
        <f>calcs!T133</f>
        <v>0</v>
      </c>
      <c r="S5" s="20">
        <f>calcs!U133</f>
        <v>0</v>
      </c>
      <c r="T5" s="20">
        <f>calcs!V133</f>
        <v>0</v>
      </c>
      <c r="U5" s="20">
        <f>calcs!W133</f>
        <v>0</v>
      </c>
      <c r="V5" s="20">
        <f>calcs!X133</f>
        <v>0</v>
      </c>
      <c r="W5" s="20">
        <f>calcs!Y133</f>
        <v>0</v>
      </c>
      <c r="X5" s="20">
        <f>calcs!Z133</f>
        <v>0</v>
      </c>
      <c r="Y5" s="20">
        <f>calcs!AA133</f>
        <v>0</v>
      </c>
      <c r="Z5" s="20">
        <f>calcs!AB133</f>
        <v>0</v>
      </c>
      <c r="AA5" s="20">
        <f>calcs!AC133</f>
        <v>0</v>
      </c>
      <c r="AB5" s="20">
        <f>calcs!AD133</f>
        <v>0</v>
      </c>
      <c r="AC5" s="20">
        <f>calcs!AE133</f>
        <v>0</v>
      </c>
      <c r="AD5" s="20">
        <f>calcs!AF133</f>
        <v>0</v>
      </c>
      <c r="AE5" s="20">
        <f>calcs!AG133</f>
        <v>0</v>
      </c>
      <c r="AF5" s="20">
        <f>calcs!AH133</f>
        <v>0</v>
      </c>
    </row>
    <row r="6" spans="1:35" ht="14.5" x14ac:dyDescent="0.35">
      <c r="A6" s="3" t="s">
        <v>100</v>
      </c>
      <c r="B6" s="20">
        <f>calcs!D134</f>
        <v>0</v>
      </c>
      <c r="C6" s="20">
        <f>calcs!E134</f>
        <v>0</v>
      </c>
      <c r="D6" s="20">
        <f>calcs!F134</f>
        <v>0</v>
      </c>
      <c r="E6" s="20">
        <f>calcs!G134</f>
        <v>0</v>
      </c>
      <c r="F6" s="20">
        <f>calcs!H134</f>
        <v>0</v>
      </c>
      <c r="G6" s="20">
        <f>calcs!I134</f>
        <v>0</v>
      </c>
      <c r="H6" s="20">
        <f>calcs!J134</f>
        <v>0</v>
      </c>
      <c r="I6" s="20">
        <f>calcs!K134</f>
        <v>0</v>
      </c>
      <c r="J6" s="20">
        <f>calcs!L134</f>
        <v>0</v>
      </c>
      <c r="K6" s="20">
        <f>calcs!M134</f>
        <v>0</v>
      </c>
      <c r="L6" s="20">
        <f>calcs!N134</f>
        <v>0</v>
      </c>
      <c r="M6" s="20">
        <f>calcs!O134</f>
        <v>0</v>
      </c>
      <c r="N6" s="20">
        <f>calcs!P134</f>
        <v>0</v>
      </c>
      <c r="O6" s="20">
        <f>calcs!Q134</f>
        <v>0</v>
      </c>
      <c r="P6" s="20">
        <f>calcs!R134</f>
        <v>0</v>
      </c>
      <c r="Q6" s="20">
        <f>calcs!S134</f>
        <v>0</v>
      </c>
      <c r="R6" s="20">
        <f>calcs!T134</f>
        <v>0</v>
      </c>
      <c r="S6" s="20">
        <f>calcs!U134</f>
        <v>0</v>
      </c>
      <c r="T6" s="20">
        <f>calcs!V134</f>
        <v>0</v>
      </c>
      <c r="U6" s="20">
        <f>calcs!W134</f>
        <v>0</v>
      </c>
      <c r="V6" s="20">
        <f>calcs!X134</f>
        <v>0</v>
      </c>
      <c r="W6" s="20">
        <f>calcs!Y134</f>
        <v>0</v>
      </c>
      <c r="X6" s="20">
        <f>calcs!Z134</f>
        <v>0</v>
      </c>
      <c r="Y6" s="20">
        <f>calcs!AA134</f>
        <v>0</v>
      </c>
      <c r="Z6" s="20">
        <f>calcs!AB134</f>
        <v>0</v>
      </c>
      <c r="AA6" s="20">
        <f>calcs!AC134</f>
        <v>0</v>
      </c>
      <c r="AB6" s="20">
        <f>calcs!AD134</f>
        <v>0</v>
      </c>
      <c r="AC6" s="20">
        <f>calcs!AE134</f>
        <v>0</v>
      </c>
      <c r="AD6" s="20">
        <f>calcs!AF134</f>
        <v>0</v>
      </c>
      <c r="AE6" s="20">
        <f>calcs!AG134</f>
        <v>0</v>
      </c>
      <c r="AF6" s="20">
        <f>calcs!AH134</f>
        <v>0</v>
      </c>
    </row>
    <row r="7" spans="1:35" ht="14.5" x14ac:dyDescent="0.35">
      <c r="A7" s="3" t="s">
        <v>41</v>
      </c>
      <c r="B7" s="20">
        <f>calcs!D135</f>
        <v>0</v>
      </c>
      <c r="C7" s="20">
        <f>calcs!E135</f>
        <v>0</v>
      </c>
      <c r="D7" s="20">
        <f>calcs!F135</f>
        <v>0</v>
      </c>
      <c r="E7" s="20">
        <f>calcs!G135</f>
        <v>0</v>
      </c>
      <c r="F7" s="20">
        <f>calcs!H135</f>
        <v>0</v>
      </c>
      <c r="G7" s="20">
        <f>calcs!I135</f>
        <v>0</v>
      </c>
      <c r="H7" s="20">
        <f>calcs!J135</f>
        <v>0</v>
      </c>
      <c r="I7" s="20">
        <f>calcs!K135</f>
        <v>0</v>
      </c>
      <c r="J7" s="20">
        <f>calcs!L135</f>
        <v>0</v>
      </c>
      <c r="K7" s="20">
        <f>calcs!M135</f>
        <v>0</v>
      </c>
      <c r="L7" s="20">
        <f>calcs!N135</f>
        <v>0</v>
      </c>
      <c r="M7" s="20">
        <f>calcs!O135</f>
        <v>0</v>
      </c>
      <c r="N7" s="20">
        <f>calcs!P135</f>
        <v>0</v>
      </c>
      <c r="O7" s="20">
        <f>calcs!Q135</f>
        <v>0</v>
      </c>
      <c r="P7" s="20">
        <f>calcs!R135</f>
        <v>0</v>
      </c>
      <c r="Q7" s="20">
        <f>calcs!S135</f>
        <v>0</v>
      </c>
      <c r="R7" s="20">
        <f>calcs!T135</f>
        <v>0</v>
      </c>
      <c r="S7" s="20">
        <f>calcs!U135</f>
        <v>0</v>
      </c>
      <c r="T7" s="20">
        <f>calcs!V135</f>
        <v>0</v>
      </c>
      <c r="U7" s="20">
        <f>calcs!W135</f>
        <v>0</v>
      </c>
      <c r="V7" s="20">
        <f>calcs!X135</f>
        <v>0</v>
      </c>
      <c r="W7" s="20">
        <f>calcs!Y135</f>
        <v>0</v>
      </c>
      <c r="X7" s="20">
        <f>calcs!Z135</f>
        <v>0</v>
      </c>
      <c r="Y7" s="20">
        <f>calcs!AA135</f>
        <v>0</v>
      </c>
      <c r="Z7" s="20">
        <f>calcs!AB135</f>
        <v>0</v>
      </c>
      <c r="AA7" s="20">
        <f>calcs!AC135</f>
        <v>0</v>
      </c>
      <c r="AB7" s="20">
        <f>calcs!AD135</f>
        <v>0</v>
      </c>
      <c r="AC7" s="20">
        <f>calcs!AE135</f>
        <v>0</v>
      </c>
      <c r="AD7" s="20">
        <f>calcs!AF135</f>
        <v>0</v>
      </c>
      <c r="AE7" s="20">
        <f>calcs!AG135</f>
        <v>0</v>
      </c>
      <c r="AF7" s="20">
        <f>calcs!AH135</f>
        <v>0</v>
      </c>
    </row>
    <row r="8" spans="1:35" ht="14.5" x14ac:dyDescent="0.35">
      <c r="A8" s="3" t="s">
        <v>45</v>
      </c>
      <c r="B8" s="20">
        <f>calcs!D136</f>
        <v>0</v>
      </c>
      <c r="C8" s="20">
        <f>calcs!E136</f>
        <v>0</v>
      </c>
      <c r="D8" s="20">
        <f>calcs!F136</f>
        <v>0</v>
      </c>
      <c r="E8" s="20">
        <f>calcs!G136</f>
        <v>0</v>
      </c>
      <c r="F8" s="20">
        <f>calcs!H136</f>
        <v>0</v>
      </c>
      <c r="G8" s="20">
        <f>calcs!I136</f>
        <v>0</v>
      </c>
      <c r="H8" s="20">
        <f>calcs!J136</f>
        <v>0</v>
      </c>
      <c r="I8" s="20">
        <f>calcs!K136</f>
        <v>0</v>
      </c>
      <c r="J8" s="20">
        <f>calcs!L136</f>
        <v>0</v>
      </c>
      <c r="K8" s="20">
        <f>calcs!M136</f>
        <v>0</v>
      </c>
      <c r="L8" s="20">
        <f>calcs!N136</f>
        <v>0</v>
      </c>
      <c r="M8" s="20">
        <f>calcs!O136</f>
        <v>0</v>
      </c>
      <c r="N8" s="20">
        <f>calcs!P136</f>
        <v>0</v>
      </c>
      <c r="O8" s="20">
        <f>calcs!Q136</f>
        <v>0</v>
      </c>
      <c r="P8" s="20">
        <f>calcs!R136</f>
        <v>0</v>
      </c>
      <c r="Q8" s="20">
        <f>calcs!S136</f>
        <v>0</v>
      </c>
      <c r="R8" s="20">
        <f>calcs!T136</f>
        <v>0</v>
      </c>
      <c r="S8" s="20">
        <f>calcs!U136</f>
        <v>0</v>
      </c>
      <c r="T8" s="20">
        <f>calcs!V136</f>
        <v>0</v>
      </c>
      <c r="U8" s="20">
        <f>calcs!W136</f>
        <v>0</v>
      </c>
      <c r="V8" s="20">
        <f>calcs!X136</f>
        <v>0</v>
      </c>
      <c r="W8" s="20">
        <f>calcs!Y136</f>
        <v>0</v>
      </c>
      <c r="X8" s="20">
        <f>calcs!Z136</f>
        <v>0</v>
      </c>
      <c r="Y8" s="20">
        <f>calcs!AA136</f>
        <v>0</v>
      </c>
      <c r="Z8" s="20">
        <f>calcs!AB136</f>
        <v>0</v>
      </c>
      <c r="AA8" s="20">
        <f>calcs!AC136</f>
        <v>0</v>
      </c>
      <c r="AB8" s="20">
        <f>calcs!AD136</f>
        <v>0</v>
      </c>
      <c r="AC8" s="20">
        <f>calcs!AE136</f>
        <v>0</v>
      </c>
      <c r="AD8" s="20">
        <f>calcs!AF136</f>
        <v>0</v>
      </c>
      <c r="AE8" s="20">
        <f>calcs!AG136</f>
        <v>0</v>
      </c>
      <c r="AF8" s="20">
        <f>calcs!AH136</f>
        <v>0</v>
      </c>
    </row>
    <row r="9" spans="1:35" ht="14.5" x14ac:dyDescent="0.35">
      <c r="A9" s="3" t="s">
        <v>47</v>
      </c>
      <c r="B9" s="20">
        <f>calcs!D137</f>
        <v>0</v>
      </c>
      <c r="C9" s="20">
        <f>calcs!E137</f>
        <v>0</v>
      </c>
      <c r="D9" s="20">
        <f>calcs!F137</f>
        <v>0</v>
      </c>
      <c r="E9" s="20">
        <f>calcs!G137</f>
        <v>0</v>
      </c>
      <c r="F9" s="20">
        <f>calcs!H137</f>
        <v>0</v>
      </c>
      <c r="G9" s="20">
        <f>calcs!I137</f>
        <v>0</v>
      </c>
      <c r="H9" s="20">
        <f>calcs!J137</f>
        <v>0</v>
      </c>
      <c r="I9" s="20">
        <f>calcs!K137</f>
        <v>0</v>
      </c>
      <c r="J9" s="20">
        <f>calcs!L137</f>
        <v>0</v>
      </c>
      <c r="K9" s="20">
        <f>calcs!M137</f>
        <v>0</v>
      </c>
      <c r="L9" s="20">
        <f>calcs!N137</f>
        <v>0</v>
      </c>
      <c r="M9" s="20">
        <f>calcs!O137</f>
        <v>0</v>
      </c>
      <c r="N9" s="20">
        <f>calcs!P137</f>
        <v>0</v>
      </c>
      <c r="O9" s="20">
        <f>calcs!Q137</f>
        <v>0</v>
      </c>
      <c r="P9" s="20">
        <f>calcs!R137</f>
        <v>0</v>
      </c>
      <c r="Q9" s="20">
        <f>calcs!S137</f>
        <v>0</v>
      </c>
      <c r="R9" s="20">
        <f>calcs!T137</f>
        <v>0</v>
      </c>
      <c r="S9" s="20">
        <f>calcs!U137</f>
        <v>0</v>
      </c>
      <c r="T9" s="20">
        <f>calcs!V137</f>
        <v>0</v>
      </c>
      <c r="U9" s="20">
        <f>calcs!W137</f>
        <v>0</v>
      </c>
      <c r="V9" s="20">
        <f>calcs!X137</f>
        <v>0</v>
      </c>
      <c r="W9" s="20">
        <f>calcs!Y137</f>
        <v>0</v>
      </c>
      <c r="X9" s="20">
        <f>calcs!Z137</f>
        <v>0</v>
      </c>
      <c r="Y9" s="20">
        <f>calcs!AA137</f>
        <v>0</v>
      </c>
      <c r="Z9" s="20">
        <f>calcs!AB137</f>
        <v>0</v>
      </c>
      <c r="AA9" s="20">
        <f>calcs!AC137</f>
        <v>0</v>
      </c>
      <c r="AB9" s="20">
        <f>calcs!AD137</f>
        <v>0</v>
      </c>
      <c r="AC9" s="20">
        <f>calcs!AE137</f>
        <v>0</v>
      </c>
      <c r="AD9" s="20">
        <f>calcs!AF137</f>
        <v>0</v>
      </c>
      <c r="AE9" s="20">
        <f>calcs!AG137</f>
        <v>0</v>
      </c>
      <c r="AF9" s="20">
        <f>calcs!AH137</f>
        <v>0</v>
      </c>
    </row>
    <row r="10" spans="1:35" ht="14.5" x14ac:dyDescent="0.35">
      <c r="A10" s="3" t="s">
        <v>50</v>
      </c>
      <c r="B10" s="20">
        <f>calcs!D138</f>
        <v>0</v>
      </c>
      <c r="C10" s="20">
        <f>calcs!E138</f>
        <v>0</v>
      </c>
      <c r="D10" s="20">
        <f>calcs!F138</f>
        <v>0</v>
      </c>
      <c r="E10" s="20">
        <f>calcs!G138</f>
        <v>0</v>
      </c>
      <c r="F10" s="20">
        <f>calcs!H138</f>
        <v>0</v>
      </c>
      <c r="G10" s="20">
        <f>calcs!I138</f>
        <v>0</v>
      </c>
      <c r="H10" s="20">
        <f>calcs!J138</f>
        <v>0</v>
      </c>
      <c r="I10" s="20">
        <f>calcs!K138</f>
        <v>0</v>
      </c>
      <c r="J10" s="20">
        <f>calcs!L138</f>
        <v>0</v>
      </c>
      <c r="K10" s="20">
        <f>calcs!M138</f>
        <v>0</v>
      </c>
      <c r="L10" s="20">
        <f>calcs!N138</f>
        <v>0</v>
      </c>
      <c r="M10" s="20">
        <f>calcs!O138</f>
        <v>0</v>
      </c>
      <c r="N10" s="20">
        <f>calcs!P138</f>
        <v>0</v>
      </c>
      <c r="O10" s="20">
        <f>calcs!Q138</f>
        <v>0</v>
      </c>
      <c r="P10" s="20">
        <f>calcs!R138</f>
        <v>0</v>
      </c>
      <c r="Q10" s="20">
        <f>calcs!S138</f>
        <v>0</v>
      </c>
      <c r="R10" s="20">
        <f>calcs!T138</f>
        <v>0</v>
      </c>
      <c r="S10" s="20">
        <f>calcs!U138</f>
        <v>0</v>
      </c>
      <c r="T10" s="20">
        <f>calcs!V138</f>
        <v>0</v>
      </c>
      <c r="U10" s="20">
        <f>calcs!W138</f>
        <v>0</v>
      </c>
      <c r="V10" s="20">
        <f>calcs!X138</f>
        <v>0</v>
      </c>
      <c r="W10" s="20">
        <f>calcs!Y138</f>
        <v>0</v>
      </c>
      <c r="X10" s="20">
        <f>calcs!Z138</f>
        <v>0</v>
      </c>
      <c r="Y10" s="20">
        <f>calcs!AA138</f>
        <v>0</v>
      </c>
      <c r="Z10" s="20">
        <f>calcs!AB138</f>
        <v>0</v>
      </c>
      <c r="AA10" s="20">
        <f>calcs!AC138</f>
        <v>0</v>
      </c>
      <c r="AB10" s="20">
        <f>calcs!AD138</f>
        <v>0</v>
      </c>
      <c r="AC10" s="20">
        <f>calcs!AE138</f>
        <v>0</v>
      </c>
      <c r="AD10" s="20">
        <f>calcs!AF138</f>
        <v>0</v>
      </c>
      <c r="AE10" s="20">
        <f>calcs!AG138</f>
        <v>0</v>
      </c>
      <c r="AF10" s="20">
        <f>calcs!AH138</f>
        <v>0</v>
      </c>
    </row>
    <row r="11" spans="1:35" ht="14.5" x14ac:dyDescent="0.35">
      <c r="A11" s="3" t="s">
        <v>106</v>
      </c>
      <c r="B11" s="20">
        <f>calcs!D139</f>
        <v>86482790144000</v>
      </c>
      <c r="C11" s="20">
        <f>calcs!E139</f>
        <v>90366929048330.375</v>
      </c>
      <c r="D11" s="20">
        <f>calcs!F139</f>
        <v>94251067952662.438</v>
      </c>
      <c r="E11" s="20">
        <f>calcs!G139</f>
        <v>98135206856994.5</v>
      </c>
      <c r="F11" s="20">
        <f>calcs!H139</f>
        <v>102019345761324.89</v>
      </c>
      <c r="G11" s="20">
        <f>calcs!I139</f>
        <v>105903484665656.95</v>
      </c>
      <c r="H11" s="20">
        <f>calcs!J139</f>
        <v>109787623569989</v>
      </c>
      <c r="I11" s="20">
        <f>calcs!K139</f>
        <v>113671762474319.36</v>
      </c>
      <c r="J11" s="20">
        <f>calcs!L139</f>
        <v>117555901378651.44</v>
      </c>
      <c r="K11" s="20">
        <f>calcs!M139</f>
        <v>121440040282983.48</v>
      </c>
      <c r="L11" s="20">
        <f>calcs!N139</f>
        <v>125324179187313.86</v>
      </c>
      <c r="M11" s="20">
        <f>calcs!O139</f>
        <v>129208318091645.92</v>
      </c>
      <c r="N11" s="20">
        <f>calcs!P139</f>
        <v>133092456995976.3</v>
      </c>
      <c r="O11" s="20">
        <f>calcs!Q139</f>
        <v>136976595900308.36</v>
      </c>
      <c r="P11" s="20">
        <f>calcs!R139</f>
        <v>140860734804640.41</v>
      </c>
      <c r="Q11" s="20">
        <f>calcs!S139</f>
        <v>144744873708970.78</v>
      </c>
      <c r="R11" s="20">
        <f>calcs!T139</f>
        <v>148629012613302.84</v>
      </c>
      <c r="S11" s="20">
        <f>calcs!U139</f>
        <v>152513151517634.91</v>
      </c>
      <c r="T11" s="20">
        <f>calcs!V139</f>
        <v>156397290421965.28</v>
      </c>
      <c r="U11" s="20">
        <f>calcs!W139</f>
        <v>160281429326297.34</v>
      </c>
      <c r="V11" s="20">
        <f>calcs!X139</f>
        <v>164165568230629.44</v>
      </c>
      <c r="W11" s="20">
        <f>calcs!Y139</f>
        <v>168049707134959.81</v>
      </c>
      <c r="X11" s="20">
        <f>calcs!Z139</f>
        <v>171933846039291.88</v>
      </c>
      <c r="Y11" s="20">
        <f>calcs!AA139</f>
        <v>175817984943623.94</v>
      </c>
      <c r="Z11" s="20">
        <f>calcs!AB139</f>
        <v>179702123847954.34</v>
      </c>
      <c r="AA11" s="20">
        <f>calcs!AC139</f>
        <v>183586262752286.38</v>
      </c>
      <c r="AB11" s="20">
        <f>calcs!AD139</f>
        <v>187470401656618.44</v>
      </c>
      <c r="AC11" s="20">
        <f>calcs!AE139</f>
        <v>191354540560948.81</v>
      </c>
      <c r="AD11" s="20">
        <f>calcs!AF139</f>
        <v>195238679465280.88</v>
      </c>
      <c r="AE11" s="20">
        <f>calcs!AG139</f>
        <v>199122818369612.97</v>
      </c>
      <c r="AF11" s="20">
        <f>calcs!AH139</f>
        <v>203006957273943.34</v>
      </c>
    </row>
    <row r="12" spans="1:35" ht="14.5" x14ac:dyDescent="0.35">
      <c r="A12" s="3" t="s">
        <v>108</v>
      </c>
      <c r="B12" s="20">
        <f>calcs!D140</f>
        <v>0</v>
      </c>
      <c r="C12" s="20">
        <f>calcs!E140</f>
        <v>0</v>
      </c>
      <c r="D12" s="20">
        <f>calcs!F140</f>
        <v>0</v>
      </c>
      <c r="E12" s="20">
        <f>calcs!G140</f>
        <v>0</v>
      </c>
      <c r="F12" s="20">
        <f>calcs!H140</f>
        <v>0</v>
      </c>
      <c r="G12" s="20">
        <f>calcs!I140</f>
        <v>0</v>
      </c>
      <c r="H12" s="20">
        <f>calcs!J140</f>
        <v>0</v>
      </c>
      <c r="I12" s="20">
        <f>calcs!K140</f>
        <v>0</v>
      </c>
      <c r="J12" s="20">
        <f>calcs!L140</f>
        <v>0</v>
      </c>
      <c r="K12" s="20">
        <f>calcs!M140</f>
        <v>0</v>
      </c>
      <c r="L12" s="20">
        <f>calcs!N140</f>
        <v>0</v>
      </c>
      <c r="M12" s="20">
        <f>calcs!O140</f>
        <v>0</v>
      </c>
      <c r="N12" s="20">
        <f>calcs!P140</f>
        <v>0</v>
      </c>
      <c r="O12" s="20">
        <f>calcs!Q140</f>
        <v>0</v>
      </c>
      <c r="P12" s="20">
        <f>calcs!R140</f>
        <v>0</v>
      </c>
      <c r="Q12" s="20">
        <f>calcs!S140</f>
        <v>0</v>
      </c>
      <c r="R12" s="20">
        <f>calcs!T140</f>
        <v>0</v>
      </c>
      <c r="S12" s="20">
        <f>calcs!U140</f>
        <v>0</v>
      </c>
      <c r="T12" s="20">
        <f>calcs!V140</f>
        <v>0</v>
      </c>
      <c r="U12" s="20">
        <f>calcs!W140</f>
        <v>0</v>
      </c>
      <c r="V12" s="20">
        <f>calcs!X140</f>
        <v>0</v>
      </c>
      <c r="W12" s="20">
        <f>calcs!Y140</f>
        <v>0</v>
      </c>
      <c r="X12" s="20">
        <f>calcs!Z140</f>
        <v>0</v>
      </c>
      <c r="Y12" s="20">
        <f>calcs!AA140</f>
        <v>0</v>
      </c>
      <c r="Z12" s="20">
        <f>calcs!AB140</f>
        <v>0</v>
      </c>
      <c r="AA12" s="20">
        <f>calcs!AC140</f>
        <v>0</v>
      </c>
      <c r="AB12" s="20">
        <f>calcs!AD140</f>
        <v>0</v>
      </c>
      <c r="AC12" s="20">
        <f>calcs!AE140</f>
        <v>0</v>
      </c>
      <c r="AD12" s="20">
        <f>calcs!AF140</f>
        <v>0</v>
      </c>
      <c r="AE12" s="20">
        <f>calcs!AG140</f>
        <v>0</v>
      </c>
      <c r="AF12" s="20">
        <f>calcs!AH140</f>
        <v>0</v>
      </c>
    </row>
    <row r="13" spans="1:35" ht="14.5" x14ac:dyDescent="0.35">
      <c r="A13" s="3" t="s">
        <v>110</v>
      </c>
      <c r="B13" s="20">
        <f>calcs!D141</f>
        <v>0</v>
      </c>
      <c r="C13" s="20">
        <f>calcs!E141</f>
        <v>0</v>
      </c>
      <c r="D13" s="20">
        <f>calcs!F141</f>
        <v>0</v>
      </c>
      <c r="E13" s="20">
        <f>calcs!G141</f>
        <v>0</v>
      </c>
      <c r="F13" s="20">
        <f>calcs!H141</f>
        <v>0</v>
      </c>
      <c r="G13" s="20">
        <f>calcs!I141</f>
        <v>0</v>
      </c>
      <c r="H13" s="20">
        <f>calcs!J141</f>
        <v>0</v>
      </c>
      <c r="I13" s="20">
        <f>calcs!K141</f>
        <v>0</v>
      </c>
      <c r="J13" s="20">
        <f>calcs!L141</f>
        <v>0</v>
      </c>
      <c r="K13" s="20">
        <f>calcs!M141</f>
        <v>0</v>
      </c>
      <c r="L13" s="20">
        <f>calcs!N141</f>
        <v>0</v>
      </c>
      <c r="M13" s="20">
        <f>calcs!O141</f>
        <v>0</v>
      </c>
      <c r="N13" s="20">
        <f>calcs!P141</f>
        <v>0</v>
      </c>
      <c r="O13" s="20">
        <f>calcs!Q141</f>
        <v>0</v>
      </c>
      <c r="P13" s="20">
        <f>calcs!R141</f>
        <v>0</v>
      </c>
      <c r="Q13" s="20">
        <f>calcs!S141</f>
        <v>0</v>
      </c>
      <c r="R13" s="20">
        <f>calcs!T141</f>
        <v>0</v>
      </c>
      <c r="S13" s="20">
        <f>calcs!U141</f>
        <v>0</v>
      </c>
      <c r="T13" s="20">
        <f>calcs!V141</f>
        <v>0</v>
      </c>
      <c r="U13" s="20">
        <f>calcs!W141</f>
        <v>0</v>
      </c>
      <c r="V13" s="20">
        <f>calcs!X141</f>
        <v>0</v>
      </c>
      <c r="W13" s="20">
        <f>calcs!Y141</f>
        <v>0</v>
      </c>
      <c r="X13" s="20">
        <f>calcs!Z141</f>
        <v>0</v>
      </c>
      <c r="Y13" s="20">
        <f>calcs!AA141</f>
        <v>0</v>
      </c>
      <c r="Z13" s="20">
        <f>calcs!AB141</f>
        <v>0</v>
      </c>
      <c r="AA13" s="20">
        <f>calcs!AC141</f>
        <v>0</v>
      </c>
      <c r="AB13" s="20">
        <f>calcs!AD141</f>
        <v>0</v>
      </c>
      <c r="AC13" s="20">
        <f>calcs!AE141</f>
        <v>0</v>
      </c>
      <c r="AD13" s="20">
        <f>calcs!AF141</f>
        <v>0</v>
      </c>
      <c r="AE13" s="20">
        <f>calcs!AG141</f>
        <v>0</v>
      </c>
      <c r="AF13" s="20">
        <f>calcs!AH141</f>
        <v>0</v>
      </c>
    </row>
    <row r="14" spans="1:35" ht="14.5" x14ac:dyDescent="0.35">
      <c r="A14" s="3" t="s">
        <v>112</v>
      </c>
      <c r="B14" s="20">
        <f>calcs!D142</f>
        <v>0</v>
      </c>
      <c r="C14" s="20">
        <f>calcs!E142</f>
        <v>0</v>
      </c>
      <c r="D14" s="20">
        <f>calcs!F142</f>
        <v>0</v>
      </c>
      <c r="E14" s="20">
        <f>calcs!G142</f>
        <v>0</v>
      </c>
      <c r="F14" s="20">
        <f>calcs!H142</f>
        <v>0</v>
      </c>
      <c r="G14" s="20">
        <f>calcs!I142</f>
        <v>0</v>
      </c>
      <c r="H14" s="20">
        <f>calcs!J142</f>
        <v>0</v>
      </c>
      <c r="I14" s="20">
        <f>calcs!K142</f>
        <v>0</v>
      </c>
      <c r="J14" s="20">
        <f>calcs!L142</f>
        <v>0</v>
      </c>
      <c r="K14" s="20">
        <f>calcs!M142</f>
        <v>0</v>
      </c>
      <c r="L14" s="20">
        <f>calcs!N142</f>
        <v>0</v>
      </c>
      <c r="M14" s="20">
        <f>calcs!O142</f>
        <v>0</v>
      </c>
      <c r="N14" s="20">
        <f>calcs!P142</f>
        <v>0</v>
      </c>
      <c r="O14" s="20">
        <f>calcs!Q142</f>
        <v>0</v>
      </c>
      <c r="P14" s="20">
        <f>calcs!R142</f>
        <v>0</v>
      </c>
      <c r="Q14" s="20">
        <f>calcs!S142</f>
        <v>0</v>
      </c>
      <c r="R14" s="20">
        <f>calcs!T142</f>
        <v>0</v>
      </c>
      <c r="S14" s="20">
        <f>calcs!U142</f>
        <v>0</v>
      </c>
      <c r="T14" s="20">
        <f>calcs!V142</f>
        <v>0</v>
      </c>
      <c r="U14" s="20">
        <f>calcs!W142</f>
        <v>0</v>
      </c>
      <c r="V14" s="20">
        <f>calcs!X142</f>
        <v>0</v>
      </c>
      <c r="W14" s="20">
        <f>calcs!Y142</f>
        <v>0</v>
      </c>
      <c r="X14" s="20">
        <f>calcs!Z142</f>
        <v>0</v>
      </c>
      <c r="Y14" s="20">
        <f>calcs!AA142</f>
        <v>0</v>
      </c>
      <c r="Z14" s="20">
        <f>calcs!AB142</f>
        <v>0</v>
      </c>
      <c r="AA14" s="20">
        <f>calcs!AC142</f>
        <v>0</v>
      </c>
      <c r="AB14" s="20">
        <f>calcs!AD142</f>
        <v>0</v>
      </c>
      <c r="AC14" s="20">
        <f>calcs!AE142</f>
        <v>0</v>
      </c>
      <c r="AD14" s="20">
        <f>calcs!AF142</f>
        <v>0</v>
      </c>
      <c r="AE14" s="20">
        <f>calcs!AG142</f>
        <v>0</v>
      </c>
      <c r="AF14" s="20">
        <f>calcs!AH142</f>
        <v>0</v>
      </c>
    </row>
    <row r="15" spans="1:35" ht="14.5" x14ac:dyDescent="0.35">
      <c r="A15" s="3" t="s">
        <v>59</v>
      </c>
      <c r="B15" s="20">
        <f>calcs!D143</f>
        <v>0</v>
      </c>
      <c r="C15" s="20">
        <f>calcs!E143</f>
        <v>0</v>
      </c>
      <c r="D15" s="20">
        <f>calcs!F143</f>
        <v>0</v>
      </c>
      <c r="E15" s="20">
        <f>calcs!G143</f>
        <v>0</v>
      </c>
      <c r="F15" s="20">
        <f>calcs!H143</f>
        <v>0</v>
      </c>
      <c r="G15" s="20">
        <f>calcs!I143</f>
        <v>0</v>
      </c>
      <c r="H15" s="20">
        <f>calcs!J143</f>
        <v>0</v>
      </c>
      <c r="I15" s="20">
        <f>calcs!K143</f>
        <v>0</v>
      </c>
      <c r="J15" s="20">
        <f>calcs!L143</f>
        <v>0</v>
      </c>
      <c r="K15" s="20">
        <f>calcs!M143</f>
        <v>0</v>
      </c>
      <c r="L15" s="20">
        <f>calcs!N143</f>
        <v>0</v>
      </c>
      <c r="M15" s="20">
        <f>calcs!O143</f>
        <v>0</v>
      </c>
      <c r="N15" s="20">
        <f>calcs!P143</f>
        <v>0</v>
      </c>
      <c r="O15" s="20">
        <f>calcs!Q143</f>
        <v>0</v>
      </c>
      <c r="P15" s="20">
        <f>calcs!R143</f>
        <v>0</v>
      </c>
      <c r="Q15" s="20">
        <f>calcs!S143</f>
        <v>0</v>
      </c>
      <c r="R15" s="20">
        <f>calcs!T143</f>
        <v>0</v>
      </c>
      <c r="S15" s="20">
        <f>calcs!U143</f>
        <v>0</v>
      </c>
      <c r="T15" s="20">
        <f>calcs!V143</f>
        <v>0</v>
      </c>
      <c r="U15" s="20">
        <f>calcs!W143</f>
        <v>0</v>
      </c>
      <c r="V15" s="20">
        <f>calcs!X143</f>
        <v>0</v>
      </c>
      <c r="W15" s="20">
        <f>calcs!Y143</f>
        <v>0</v>
      </c>
      <c r="X15" s="20">
        <f>calcs!Z143</f>
        <v>0</v>
      </c>
      <c r="Y15" s="20">
        <f>calcs!AA143</f>
        <v>0</v>
      </c>
      <c r="Z15" s="20">
        <f>calcs!AB143</f>
        <v>0</v>
      </c>
      <c r="AA15" s="20">
        <f>calcs!AC143</f>
        <v>0</v>
      </c>
      <c r="AB15" s="20">
        <f>calcs!AD143</f>
        <v>0</v>
      </c>
      <c r="AC15" s="20">
        <f>calcs!AE143</f>
        <v>0</v>
      </c>
      <c r="AD15" s="20">
        <f>calcs!AF143</f>
        <v>0</v>
      </c>
      <c r="AE15" s="20">
        <f>calcs!AG143</f>
        <v>0</v>
      </c>
      <c r="AF15" s="20">
        <f>calcs!AH143</f>
        <v>0</v>
      </c>
    </row>
    <row r="16" spans="1:35" ht="14.5" x14ac:dyDescent="0.35">
      <c r="A16" s="3" t="s">
        <v>84</v>
      </c>
      <c r="B16" s="20">
        <f>calcs!D144</f>
        <v>0</v>
      </c>
      <c r="C16" s="20">
        <f>calcs!E144</f>
        <v>0</v>
      </c>
      <c r="D16" s="20">
        <f>calcs!F144</f>
        <v>0</v>
      </c>
      <c r="E16" s="20">
        <f>calcs!G144</f>
        <v>0</v>
      </c>
      <c r="F16" s="20">
        <f>calcs!H144</f>
        <v>0</v>
      </c>
      <c r="G16" s="20">
        <f>calcs!I144</f>
        <v>0</v>
      </c>
      <c r="H16" s="20">
        <f>calcs!J144</f>
        <v>0</v>
      </c>
      <c r="I16" s="20">
        <f>calcs!K144</f>
        <v>0</v>
      </c>
      <c r="J16" s="20">
        <f>calcs!L144</f>
        <v>0</v>
      </c>
      <c r="K16" s="20">
        <f>calcs!M144</f>
        <v>0</v>
      </c>
      <c r="L16" s="20">
        <f>calcs!N144</f>
        <v>0</v>
      </c>
      <c r="M16" s="20">
        <f>calcs!O144</f>
        <v>0</v>
      </c>
      <c r="N16" s="20">
        <f>calcs!P144</f>
        <v>0</v>
      </c>
      <c r="O16" s="20">
        <f>calcs!Q144</f>
        <v>0</v>
      </c>
      <c r="P16" s="20">
        <f>calcs!R144</f>
        <v>0</v>
      </c>
      <c r="Q16" s="20">
        <f>calcs!S144</f>
        <v>0</v>
      </c>
      <c r="R16" s="20">
        <f>calcs!T144</f>
        <v>0</v>
      </c>
      <c r="S16" s="20">
        <f>calcs!U144</f>
        <v>0</v>
      </c>
      <c r="T16" s="20">
        <f>calcs!V144</f>
        <v>0</v>
      </c>
      <c r="U16" s="20">
        <f>calcs!W144</f>
        <v>0</v>
      </c>
      <c r="V16" s="20">
        <f>calcs!X144</f>
        <v>0</v>
      </c>
      <c r="W16" s="20">
        <f>calcs!Y144</f>
        <v>0</v>
      </c>
      <c r="X16" s="20">
        <f>calcs!Z144</f>
        <v>0</v>
      </c>
      <c r="Y16" s="20">
        <f>calcs!AA144</f>
        <v>0</v>
      </c>
      <c r="Z16" s="20">
        <f>calcs!AB144</f>
        <v>0</v>
      </c>
      <c r="AA16" s="20">
        <f>calcs!AC144</f>
        <v>0</v>
      </c>
      <c r="AB16" s="20">
        <f>calcs!AD144</f>
        <v>0</v>
      </c>
      <c r="AC16" s="20">
        <f>calcs!AE144</f>
        <v>0</v>
      </c>
      <c r="AD16" s="20">
        <f>calcs!AF144</f>
        <v>0</v>
      </c>
      <c r="AE16" s="20">
        <f>calcs!AG144</f>
        <v>0</v>
      </c>
      <c r="AF16" s="20">
        <f>calcs!AH144</f>
        <v>0</v>
      </c>
    </row>
    <row r="17" spans="1:32" ht="14.5" x14ac:dyDescent="0.35">
      <c r="A17" s="3" t="s">
        <v>116</v>
      </c>
      <c r="B17" s="20">
        <f>calcs!D145</f>
        <v>0</v>
      </c>
      <c r="C17" s="20">
        <f>calcs!E145</f>
        <v>0</v>
      </c>
      <c r="D17" s="20">
        <f>calcs!F145</f>
        <v>0</v>
      </c>
      <c r="E17" s="20">
        <f>calcs!G145</f>
        <v>0</v>
      </c>
      <c r="F17" s="20">
        <f>calcs!H145</f>
        <v>0</v>
      </c>
      <c r="G17" s="20">
        <f>calcs!I145</f>
        <v>0</v>
      </c>
      <c r="H17" s="20">
        <f>calcs!J145</f>
        <v>0</v>
      </c>
      <c r="I17" s="20">
        <f>calcs!K145</f>
        <v>0</v>
      </c>
      <c r="J17" s="20">
        <f>calcs!L145</f>
        <v>0</v>
      </c>
      <c r="K17" s="20">
        <f>calcs!M145</f>
        <v>0</v>
      </c>
      <c r="L17" s="20">
        <f>calcs!N145</f>
        <v>0</v>
      </c>
      <c r="M17" s="20">
        <f>calcs!O145</f>
        <v>0</v>
      </c>
      <c r="N17" s="20">
        <f>calcs!P145</f>
        <v>0</v>
      </c>
      <c r="O17" s="20">
        <f>calcs!Q145</f>
        <v>0</v>
      </c>
      <c r="P17" s="20">
        <f>calcs!R145</f>
        <v>0</v>
      </c>
      <c r="Q17" s="20">
        <f>calcs!S145</f>
        <v>0</v>
      </c>
      <c r="R17" s="20">
        <f>calcs!T145</f>
        <v>0</v>
      </c>
      <c r="S17" s="20">
        <f>calcs!U145</f>
        <v>0</v>
      </c>
      <c r="T17" s="20">
        <f>calcs!V145</f>
        <v>0</v>
      </c>
      <c r="U17" s="20">
        <f>calcs!W145</f>
        <v>0</v>
      </c>
      <c r="V17" s="20">
        <f>calcs!X145</f>
        <v>0</v>
      </c>
      <c r="W17" s="20">
        <f>calcs!Y145</f>
        <v>0</v>
      </c>
      <c r="X17" s="20">
        <f>calcs!Z145</f>
        <v>0</v>
      </c>
      <c r="Y17" s="20">
        <f>calcs!AA145</f>
        <v>0</v>
      </c>
      <c r="Z17" s="20">
        <f>calcs!AB145</f>
        <v>0</v>
      </c>
      <c r="AA17" s="20">
        <f>calcs!AC145</f>
        <v>0</v>
      </c>
      <c r="AB17" s="20">
        <f>calcs!AD145</f>
        <v>0</v>
      </c>
      <c r="AC17" s="20">
        <f>calcs!AE145</f>
        <v>0</v>
      </c>
      <c r="AD17" s="20">
        <f>calcs!AF145</f>
        <v>0</v>
      </c>
      <c r="AE17" s="20">
        <f>calcs!AG145</f>
        <v>0</v>
      </c>
      <c r="AF17" s="20">
        <f>calcs!AH145</f>
        <v>0</v>
      </c>
    </row>
    <row r="18" spans="1:32" ht="14.5" x14ac:dyDescent="0.35">
      <c r="A18" s="3" t="s">
        <v>118</v>
      </c>
      <c r="B18" s="20">
        <f>calcs!D146</f>
        <v>0</v>
      </c>
      <c r="C18" s="20">
        <f>calcs!E146</f>
        <v>0</v>
      </c>
      <c r="D18" s="20">
        <f>calcs!F146</f>
        <v>0</v>
      </c>
      <c r="E18" s="20">
        <f>calcs!G146</f>
        <v>0</v>
      </c>
      <c r="F18" s="20">
        <f>calcs!H146</f>
        <v>0</v>
      </c>
      <c r="G18" s="20">
        <f>calcs!I146</f>
        <v>0</v>
      </c>
      <c r="H18" s="20">
        <f>calcs!J146</f>
        <v>0</v>
      </c>
      <c r="I18" s="20">
        <f>calcs!K146</f>
        <v>0</v>
      </c>
      <c r="J18" s="20">
        <f>calcs!L146</f>
        <v>0</v>
      </c>
      <c r="K18" s="20">
        <f>calcs!M146</f>
        <v>0</v>
      </c>
      <c r="L18" s="20">
        <f>calcs!N146</f>
        <v>0</v>
      </c>
      <c r="M18" s="20">
        <f>calcs!O146</f>
        <v>0</v>
      </c>
      <c r="N18" s="20">
        <f>calcs!P146</f>
        <v>0</v>
      </c>
      <c r="O18" s="20">
        <f>calcs!Q146</f>
        <v>0</v>
      </c>
      <c r="P18" s="20">
        <f>calcs!R146</f>
        <v>0</v>
      </c>
      <c r="Q18" s="20">
        <f>calcs!S146</f>
        <v>0</v>
      </c>
      <c r="R18" s="20">
        <f>calcs!T146</f>
        <v>0</v>
      </c>
      <c r="S18" s="20">
        <f>calcs!U146</f>
        <v>0</v>
      </c>
      <c r="T18" s="20">
        <f>calcs!V146</f>
        <v>0</v>
      </c>
      <c r="U18" s="20">
        <f>calcs!W146</f>
        <v>0</v>
      </c>
      <c r="V18" s="20">
        <f>calcs!X146</f>
        <v>0</v>
      </c>
      <c r="W18" s="20">
        <f>calcs!Y146</f>
        <v>0</v>
      </c>
      <c r="X18" s="20">
        <f>calcs!Z146</f>
        <v>0</v>
      </c>
      <c r="Y18" s="20">
        <f>calcs!AA146</f>
        <v>0</v>
      </c>
      <c r="Z18" s="20">
        <f>calcs!AB146</f>
        <v>0</v>
      </c>
      <c r="AA18" s="20">
        <f>calcs!AC146</f>
        <v>0</v>
      </c>
      <c r="AB18" s="20">
        <f>calcs!AD146</f>
        <v>0</v>
      </c>
      <c r="AC18" s="20">
        <f>calcs!AE146</f>
        <v>0</v>
      </c>
      <c r="AD18" s="20">
        <f>calcs!AF146</f>
        <v>0</v>
      </c>
      <c r="AE18" s="20">
        <f>calcs!AG146</f>
        <v>0</v>
      </c>
      <c r="AF18" s="20">
        <f>calcs!AH146</f>
        <v>0</v>
      </c>
    </row>
    <row r="19" spans="1:32" ht="14.5" x14ac:dyDescent="0.35">
      <c r="A19" s="3" t="s">
        <v>120</v>
      </c>
      <c r="B19" s="20">
        <f>calcs!D147</f>
        <v>0</v>
      </c>
      <c r="C19" s="20">
        <f>calcs!E147</f>
        <v>0</v>
      </c>
      <c r="D19" s="20">
        <f>calcs!F147</f>
        <v>0</v>
      </c>
      <c r="E19" s="20">
        <f>calcs!G147</f>
        <v>0</v>
      </c>
      <c r="F19" s="20">
        <f>calcs!H147</f>
        <v>0</v>
      </c>
      <c r="G19" s="20">
        <f>calcs!I147</f>
        <v>0</v>
      </c>
      <c r="H19" s="20">
        <f>calcs!J147</f>
        <v>0</v>
      </c>
      <c r="I19" s="20">
        <f>calcs!K147</f>
        <v>0</v>
      </c>
      <c r="J19" s="20">
        <f>calcs!L147</f>
        <v>0</v>
      </c>
      <c r="K19" s="20">
        <f>calcs!M147</f>
        <v>0</v>
      </c>
      <c r="L19" s="20">
        <f>calcs!N147</f>
        <v>0</v>
      </c>
      <c r="M19" s="20">
        <f>calcs!O147</f>
        <v>0</v>
      </c>
      <c r="N19" s="20">
        <f>calcs!P147</f>
        <v>0</v>
      </c>
      <c r="O19" s="20">
        <f>calcs!Q147</f>
        <v>0</v>
      </c>
      <c r="P19" s="20">
        <f>calcs!R147</f>
        <v>0</v>
      </c>
      <c r="Q19" s="20">
        <f>calcs!S147</f>
        <v>0</v>
      </c>
      <c r="R19" s="20">
        <f>calcs!T147</f>
        <v>0</v>
      </c>
      <c r="S19" s="20">
        <f>calcs!U147</f>
        <v>0</v>
      </c>
      <c r="T19" s="20">
        <f>calcs!V147</f>
        <v>0</v>
      </c>
      <c r="U19" s="20">
        <f>calcs!W147</f>
        <v>0</v>
      </c>
      <c r="V19" s="20">
        <f>calcs!X147</f>
        <v>0</v>
      </c>
      <c r="W19" s="20">
        <f>calcs!Y147</f>
        <v>0</v>
      </c>
      <c r="X19" s="20">
        <f>calcs!Z147</f>
        <v>0</v>
      </c>
      <c r="Y19" s="20">
        <f>calcs!AA147</f>
        <v>0</v>
      </c>
      <c r="Z19" s="20">
        <f>calcs!AB147</f>
        <v>0</v>
      </c>
      <c r="AA19" s="20">
        <f>calcs!AC147</f>
        <v>0</v>
      </c>
      <c r="AB19" s="20">
        <f>calcs!AD147</f>
        <v>0</v>
      </c>
      <c r="AC19" s="20">
        <f>calcs!AE147</f>
        <v>0</v>
      </c>
      <c r="AD19" s="20">
        <f>calcs!AF147</f>
        <v>0</v>
      </c>
      <c r="AE19" s="20">
        <f>calcs!AG147</f>
        <v>0</v>
      </c>
      <c r="AF19" s="20">
        <f>calcs!AH147</f>
        <v>0</v>
      </c>
    </row>
    <row r="20" spans="1:32" ht="14.5" x14ac:dyDescent="0.35">
      <c r="A20" s="3" t="s">
        <v>122</v>
      </c>
      <c r="B20" s="20">
        <f>calcs!D148</f>
        <v>0</v>
      </c>
      <c r="C20" s="20">
        <f>calcs!E148</f>
        <v>0</v>
      </c>
      <c r="D20" s="20">
        <f>calcs!F148</f>
        <v>0</v>
      </c>
      <c r="E20" s="20">
        <f>calcs!G148</f>
        <v>0</v>
      </c>
      <c r="F20" s="20">
        <f>calcs!H148</f>
        <v>0</v>
      </c>
      <c r="G20" s="20">
        <f>calcs!I148</f>
        <v>0</v>
      </c>
      <c r="H20" s="20">
        <f>calcs!J148</f>
        <v>0</v>
      </c>
      <c r="I20" s="20">
        <f>calcs!K148</f>
        <v>0</v>
      </c>
      <c r="J20" s="20">
        <f>calcs!L148</f>
        <v>0</v>
      </c>
      <c r="K20" s="20">
        <f>calcs!M148</f>
        <v>0</v>
      </c>
      <c r="L20" s="20">
        <f>calcs!N148</f>
        <v>0</v>
      </c>
      <c r="M20" s="20">
        <f>calcs!O148</f>
        <v>0</v>
      </c>
      <c r="N20" s="20">
        <f>calcs!P148</f>
        <v>0</v>
      </c>
      <c r="O20" s="20">
        <f>calcs!Q148</f>
        <v>0</v>
      </c>
      <c r="P20" s="20">
        <f>calcs!R148</f>
        <v>0</v>
      </c>
      <c r="Q20" s="20">
        <f>calcs!S148</f>
        <v>0</v>
      </c>
      <c r="R20" s="20">
        <f>calcs!T148</f>
        <v>0</v>
      </c>
      <c r="S20" s="20">
        <f>calcs!U148</f>
        <v>0</v>
      </c>
      <c r="T20" s="20">
        <f>calcs!V148</f>
        <v>0</v>
      </c>
      <c r="U20" s="20">
        <f>calcs!W148</f>
        <v>0</v>
      </c>
      <c r="V20" s="20">
        <f>calcs!X148</f>
        <v>0</v>
      </c>
      <c r="W20" s="20">
        <f>calcs!Y148</f>
        <v>0</v>
      </c>
      <c r="X20" s="20">
        <f>calcs!Z148</f>
        <v>0</v>
      </c>
      <c r="Y20" s="20">
        <f>calcs!AA148</f>
        <v>0</v>
      </c>
      <c r="Z20" s="20">
        <f>calcs!AB148</f>
        <v>0</v>
      </c>
      <c r="AA20" s="20">
        <f>calcs!AC148</f>
        <v>0</v>
      </c>
      <c r="AB20" s="20">
        <f>calcs!AD148</f>
        <v>0</v>
      </c>
      <c r="AC20" s="20">
        <f>calcs!AE148</f>
        <v>0</v>
      </c>
      <c r="AD20" s="20">
        <f>calcs!AF148</f>
        <v>0</v>
      </c>
      <c r="AE20" s="20">
        <f>calcs!AG148</f>
        <v>0</v>
      </c>
      <c r="AF20" s="20">
        <f>calcs!AH148</f>
        <v>0</v>
      </c>
    </row>
    <row r="21" spans="1:32" ht="15.75" customHeight="1" x14ac:dyDescent="0.35">
      <c r="A21" s="3" t="s">
        <v>124</v>
      </c>
      <c r="B21" s="20">
        <f>calcs!D149</f>
        <v>0</v>
      </c>
      <c r="C21" s="20">
        <f>calcs!E149</f>
        <v>0</v>
      </c>
      <c r="D21" s="20">
        <f>calcs!F149</f>
        <v>0</v>
      </c>
      <c r="E21" s="20">
        <f>calcs!G149</f>
        <v>0</v>
      </c>
      <c r="F21" s="20">
        <f>calcs!H149</f>
        <v>0</v>
      </c>
      <c r="G21" s="20">
        <f>calcs!I149</f>
        <v>0</v>
      </c>
      <c r="H21" s="20">
        <f>calcs!J149</f>
        <v>0</v>
      </c>
      <c r="I21" s="20">
        <f>calcs!K149</f>
        <v>0</v>
      </c>
      <c r="J21" s="20">
        <f>calcs!L149</f>
        <v>0</v>
      </c>
      <c r="K21" s="20">
        <f>calcs!M149</f>
        <v>0</v>
      </c>
      <c r="L21" s="20">
        <f>calcs!N149</f>
        <v>0</v>
      </c>
      <c r="M21" s="20">
        <f>calcs!O149</f>
        <v>0</v>
      </c>
      <c r="N21" s="20">
        <f>calcs!P149</f>
        <v>0</v>
      </c>
      <c r="O21" s="20">
        <f>calcs!Q149</f>
        <v>0</v>
      </c>
      <c r="P21" s="20">
        <f>calcs!R149</f>
        <v>0</v>
      </c>
      <c r="Q21" s="20">
        <f>calcs!S149</f>
        <v>0</v>
      </c>
      <c r="R21" s="20">
        <f>calcs!T149</f>
        <v>0</v>
      </c>
      <c r="S21" s="20">
        <f>calcs!U149</f>
        <v>0</v>
      </c>
      <c r="T21" s="20">
        <f>calcs!V149</f>
        <v>0</v>
      </c>
      <c r="U21" s="20">
        <f>calcs!W149</f>
        <v>0</v>
      </c>
      <c r="V21" s="20">
        <f>calcs!X149</f>
        <v>0</v>
      </c>
      <c r="W21" s="20">
        <f>calcs!Y149</f>
        <v>0</v>
      </c>
      <c r="X21" s="20">
        <f>calcs!Z149</f>
        <v>0</v>
      </c>
      <c r="Y21" s="20">
        <f>calcs!AA149</f>
        <v>0</v>
      </c>
      <c r="Z21" s="20">
        <f>calcs!AB149</f>
        <v>0</v>
      </c>
      <c r="AA21" s="20">
        <f>calcs!AC149</f>
        <v>0</v>
      </c>
      <c r="AB21" s="20">
        <f>calcs!AD149</f>
        <v>0</v>
      </c>
      <c r="AC21" s="20">
        <f>calcs!AE149</f>
        <v>0</v>
      </c>
      <c r="AD21" s="20">
        <f>calcs!AF149</f>
        <v>0</v>
      </c>
      <c r="AE21" s="20">
        <f>calcs!AG149</f>
        <v>0</v>
      </c>
      <c r="AF21" s="20">
        <f>calcs!AH149</f>
        <v>0</v>
      </c>
    </row>
    <row r="22" spans="1:32" ht="15.75" customHeight="1" x14ac:dyDescent="0.35">
      <c r="A22" s="3" t="s">
        <v>126</v>
      </c>
      <c r="B22" s="20">
        <f>calcs!D150</f>
        <v>0</v>
      </c>
      <c r="C22" s="20">
        <f>calcs!E150</f>
        <v>0</v>
      </c>
      <c r="D22" s="20">
        <f>calcs!F150</f>
        <v>0</v>
      </c>
      <c r="E22" s="20">
        <f>calcs!G150</f>
        <v>0</v>
      </c>
      <c r="F22" s="20">
        <f>calcs!H150</f>
        <v>0</v>
      </c>
      <c r="G22" s="20">
        <f>calcs!I150</f>
        <v>0</v>
      </c>
      <c r="H22" s="20">
        <f>calcs!J150</f>
        <v>0</v>
      </c>
      <c r="I22" s="20">
        <f>calcs!K150</f>
        <v>0</v>
      </c>
      <c r="J22" s="20">
        <f>calcs!L150</f>
        <v>0</v>
      </c>
      <c r="K22" s="20">
        <f>calcs!M150</f>
        <v>0</v>
      </c>
      <c r="L22" s="20">
        <f>calcs!N150</f>
        <v>0</v>
      </c>
      <c r="M22" s="20">
        <f>calcs!O150</f>
        <v>0</v>
      </c>
      <c r="N22" s="20">
        <f>calcs!P150</f>
        <v>0</v>
      </c>
      <c r="O22" s="20">
        <f>calcs!Q150</f>
        <v>0</v>
      </c>
      <c r="P22" s="20">
        <f>calcs!R150</f>
        <v>0</v>
      </c>
      <c r="Q22" s="20">
        <f>calcs!S150</f>
        <v>0</v>
      </c>
      <c r="R22" s="20">
        <f>calcs!T150</f>
        <v>0</v>
      </c>
      <c r="S22" s="20">
        <f>calcs!U150</f>
        <v>0</v>
      </c>
      <c r="T22" s="20">
        <f>calcs!V150</f>
        <v>0</v>
      </c>
      <c r="U22" s="20">
        <f>calcs!W150</f>
        <v>0</v>
      </c>
      <c r="V22" s="20">
        <f>calcs!X150</f>
        <v>0</v>
      </c>
      <c r="W22" s="20">
        <f>calcs!Y150</f>
        <v>0</v>
      </c>
      <c r="X22" s="20">
        <f>calcs!Z150</f>
        <v>0</v>
      </c>
      <c r="Y22" s="20">
        <f>calcs!AA150</f>
        <v>0</v>
      </c>
      <c r="Z22" s="20">
        <f>calcs!AB150</f>
        <v>0</v>
      </c>
      <c r="AA22" s="20">
        <f>calcs!AC150</f>
        <v>0</v>
      </c>
      <c r="AB22" s="20">
        <f>calcs!AD150</f>
        <v>0</v>
      </c>
      <c r="AC22" s="20">
        <f>calcs!AE150</f>
        <v>0</v>
      </c>
      <c r="AD22" s="20">
        <f>calcs!AF150</f>
        <v>0</v>
      </c>
      <c r="AE22" s="20">
        <f>calcs!AG150</f>
        <v>0</v>
      </c>
      <c r="AF22" s="20">
        <f>calcs!AH150</f>
        <v>0</v>
      </c>
    </row>
    <row r="23" spans="1:32" ht="15.75" customHeight="1" x14ac:dyDescent="0.35">
      <c r="A23" s="3" t="s">
        <v>128</v>
      </c>
      <c r="B23" s="20">
        <f>calcs!D151</f>
        <v>142666904448000</v>
      </c>
      <c r="C23" s="20">
        <f>calcs!E151</f>
        <v>149176577635787.16</v>
      </c>
      <c r="D23" s="20">
        <f>calcs!F151</f>
        <v>155686250823576.59</v>
      </c>
      <c r="E23" s="20">
        <f>calcs!G151</f>
        <v>162195924011363.72</v>
      </c>
      <c r="F23" s="20">
        <f>calcs!H151</f>
        <v>168705597199150.84</v>
      </c>
      <c r="G23" s="20">
        <f>calcs!I151</f>
        <v>175215270386940.31</v>
      </c>
      <c r="H23" s="20">
        <f>calcs!J151</f>
        <v>181724943574727.47</v>
      </c>
      <c r="I23" s="20">
        <f>calcs!K151</f>
        <v>188234616762516.94</v>
      </c>
      <c r="J23" s="20">
        <f>calcs!L151</f>
        <v>194744289950304.09</v>
      </c>
      <c r="K23" s="20">
        <f>calcs!M151</f>
        <v>201253963138091.22</v>
      </c>
      <c r="L23" s="20">
        <f>calcs!N151</f>
        <v>207763636325880.69</v>
      </c>
      <c r="M23" s="20">
        <f>calcs!O151</f>
        <v>214273309513667.84</v>
      </c>
      <c r="N23" s="20">
        <f>calcs!P151</f>
        <v>220782982701455</v>
      </c>
      <c r="O23" s="20">
        <f>calcs!Q151</f>
        <v>227292655889244.47</v>
      </c>
      <c r="P23" s="20">
        <f>calcs!R151</f>
        <v>233802329077031.63</v>
      </c>
      <c r="Q23" s="20">
        <f>calcs!S151</f>
        <v>240312002264818.75</v>
      </c>
      <c r="R23" s="20">
        <f>calcs!T151</f>
        <v>246821675452608.19</v>
      </c>
      <c r="S23" s="20">
        <f>calcs!U151</f>
        <v>253331348640395.34</v>
      </c>
      <c r="T23" s="20">
        <f>calcs!V151</f>
        <v>259841021828182.47</v>
      </c>
      <c r="U23" s="20">
        <f>calcs!W151</f>
        <v>266350695015971.91</v>
      </c>
      <c r="V23" s="20">
        <f>calcs!X151</f>
        <v>272860368203759.06</v>
      </c>
      <c r="W23" s="20">
        <f>calcs!Y151</f>
        <v>279370041391548.56</v>
      </c>
      <c r="X23" s="20">
        <f>calcs!Z151</f>
        <v>285879714579335.69</v>
      </c>
      <c r="Y23" s="20">
        <f>calcs!AA151</f>
        <v>292389387767122.88</v>
      </c>
      <c r="Z23" s="20">
        <f>calcs!AB151</f>
        <v>298899060954912.31</v>
      </c>
      <c r="AA23" s="20">
        <f>calcs!AC151</f>
        <v>305408734142699.44</v>
      </c>
      <c r="AB23" s="20">
        <f>calcs!AD151</f>
        <v>311918407330486.56</v>
      </c>
      <c r="AC23" s="20">
        <f>calcs!AE151</f>
        <v>318428080518276</v>
      </c>
      <c r="AD23" s="20">
        <f>calcs!AF151</f>
        <v>324937753706063.19</v>
      </c>
      <c r="AE23" s="20">
        <f>calcs!AG151</f>
        <v>331447426893850.31</v>
      </c>
      <c r="AF23" s="20">
        <f>calcs!AH151</f>
        <v>337957100081639.75</v>
      </c>
    </row>
    <row r="24" spans="1:32" ht="15.75" customHeight="1" x14ac:dyDescent="0.35">
      <c r="A24" s="3" t="s">
        <v>81</v>
      </c>
      <c r="B24" s="20">
        <f>calcs!D152</f>
        <v>0</v>
      </c>
      <c r="C24" s="20">
        <f>calcs!E152</f>
        <v>0</v>
      </c>
      <c r="D24" s="20">
        <f>calcs!F152</f>
        <v>0</v>
      </c>
      <c r="E24" s="20">
        <f>calcs!G152</f>
        <v>0</v>
      </c>
      <c r="F24" s="20">
        <f>calcs!H152</f>
        <v>0</v>
      </c>
      <c r="G24" s="20">
        <f>calcs!I152</f>
        <v>0</v>
      </c>
      <c r="H24" s="20">
        <f>calcs!J152</f>
        <v>0</v>
      </c>
      <c r="I24" s="20">
        <f>calcs!K152</f>
        <v>0</v>
      </c>
      <c r="J24" s="20">
        <f>calcs!L152</f>
        <v>0</v>
      </c>
      <c r="K24" s="20">
        <f>calcs!M152</f>
        <v>0</v>
      </c>
      <c r="L24" s="20">
        <f>calcs!N152</f>
        <v>0</v>
      </c>
      <c r="M24" s="20">
        <f>calcs!O152</f>
        <v>0</v>
      </c>
      <c r="N24" s="20">
        <f>calcs!P152</f>
        <v>0</v>
      </c>
      <c r="O24" s="20">
        <f>calcs!Q152</f>
        <v>0</v>
      </c>
      <c r="P24" s="20">
        <f>calcs!R152</f>
        <v>0</v>
      </c>
      <c r="Q24" s="20">
        <f>calcs!S152</f>
        <v>0</v>
      </c>
      <c r="R24" s="20">
        <f>calcs!T152</f>
        <v>0</v>
      </c>
      <c r="S24" s="20">
        <f>calcs!U152</f>
        <v>0</v>
      </c>
      <c r="T24" s="20">
        <f>calcs!V152</f>
        <v>0</v>
      </c>
      <c r="U24" s="20">
        <f>calcs!W152</f>
        <v>0</v>
      </c>
      <c r="V24" s="20">
        <f>calcs!X152</f>
        <v>0</v>
      </c>
      <c r="W24" s="20">
        <f>calcs!Y152</f>
        <v>0</v>
      </c>
      <c r="X24" s="20">
        <f>calcs!Z152</f>
        <v>0</v>
      </c>
      <c r="Y24" s="20">
        <f>calcs!AA152</f>
        <v>0</v>
      </c>
      <c r="Z24" s="20">
        <f>calcs!AB152</f>
        <v>0</v>
      </c>
      <c r="AA24" s="20">
        <f>calcs!AC152</f>
        <v>0</v>
      </c>
      <c r="AB24" s="20">
        <f>calcs!AD152</f>
        <v>0</v>
      </c>
      <c r="AC24" s="20">
        <f>calcs!AE152</f>
        <v>0</v>
      </c>
      <c r="AD24" s="20">
        <f>calcs!AF152</f>
        <v>0</v>
      </c>
      <c r="AE24" s="20">
        <f>calcs!AG152</f>
        <v>0</v>
      </c>
      <c r="AF24" s="20">
        <f>calcs!AH152</f>
        <v>0</v>
      </c>
    </row>
    <row r="25" spans="1:32" ht="15.75" customHeight="1" x14ac:dyDescent="0.35">
      <c r="A25" s="3" t="s">
        <v>131</v>
      </c>
      <c r="B25" s="20">
        <f>calcs!D153</f>
        <v>0</v>
      </c>
      <c r="C25" s="20">
        <f>calcs!E153</f>
        <v>0</v>
      </c>
      <c r="D25" s="20">
        <f>calcs!F153</f>
        <v>0</v>
      </c>
      <c r="E25" s="20">
        <f>calcs!G153</f>
        <v>0</v>
      </c>
      <c r="F25" s="20">
        <f>calcs!H153</f>
        <v>0</v>
      </c>
      <c r="G25" s="20">
        <f>calcs!I153</f>
        <v>0</v>
      </c>
      <c r="H25" s="20">
        <f>calcs!J153</f>
        <v>0</v>
      </c>
      <c r="I25" s="20">
        <f>calcs!K153</f>
        <v>0</v>
      </c>
      <c r="J25" s="20">
        <f>calcs!L153</f>
        <v>0</v>
      </c>
      <c r="K25" s="20">
        <f>calcs!M153</f>
        <v>0</v>
      </c>
      <c r="L25" s="20">
        <f>calcs!N153</f>
        <v>0</v>
      </c>
      <c r="M25" s="20">
        <f>calcs!O153</f>
        <v>0</v>
      </c>
      <c r="N25" s="20">
        <f>calcs!P153</f>
        <v>0</v>
      </c>
      <c r="O25" s="20">
        <f>calcs!Q153</f>
        <v>0</v>
      </c>
      <c r="P25" s="20">
        <f>calcs!R153</f>
        <v>0</v>
      </c>
      <c r="Q25" s="20">
        <f>calcs!S153</f>
        <v>0</v>
      </c>
      <c r="R25" s="20">
        <f>calcs!T153</f>
        <v>0</v>
      </c>
      <c r="S25" s="20">
        <f>calcs!U153</f>
        <v>0</v>
      </c>
      <c r="T25" s="20">
        <f>calcs!V153</f>
        <v>0</v>
      </c>
      <c r="U25" s="20">
        <f>calcs!W153</f>
        <v>0</v>
      </c>
      <c r="V25" s="20">
        <f>calcs!X153</f>
        <v>0</v>
      </c>
      <c r="W25" s="20">
        <f>calcs!Y153</f>
        <v>0</v>
      </c>
      <c r="X25" s="20">
        <f>calcs!Z153</f>
        <v>0</v>
      </c>
      <c r="Y25" s="20">
        <f>calcs!AA153</f>
        <v>0</v>
      </c>
      <c r="Z25" s="20">
        <f>calcs!AB153</f>
        <v>0</v>
      </c>
      <c r="AA25" s="20">
        <f>calcs!AC153</f>
        <v>0</v>
      </c>
      <c r="AB25" s="20">
        <f>calcs!AD153</f>
        <v>0</v>
      </c>
      <c r="AC25" s="20">
        <f>calcs!AE153</f>
        <v>0</v>
      </c>
      <c r="AD25" s="20">
        <f>calcs!AF153</f>
        <v>0</v>
      </c>
      <c r="AE25" s="20">
        <f>calcs!AG153</f>
        <v>0</v>
      </c>
      <c r="AF25" s="20">
        <f>calcs!AH153</f>
        <v>0</v>
      </c>
    </row>
    <row r="26" spans="1:32" ht="15.75" customHeight="1" x14ac:dyDescent="0.35">
      <c r="A26" s="3" t="s">
        <v>80</v>
      </c>
      <c r="B26" s="20">
        <f>calcs!D154</f>
        <v>0</v>
      </c>
      <c r="C26" s="20">
        <f>calcs!E154</f>
        <v>0</v>
      </c>
      <c r="D26" s="20">
        <f>calcs!F154</f>
        <v>0</v>
      </c>
      <c r="E26" s="20">
        <f>calcs!G154</f>
        <v>0</v>
      </c>
      <c r="F26" s="20">
        <f>calcs!H154</f>
        <v>0</v>
      </c>
      <c r="G26" s="20">
        <f>calcs!I154</f>
        <v>0</v>
      </c>
      <c r="H26" s="20">
        <f>calcs!J154</f>
        <v>0</v>
      </c>
      <c r="I26" s="20">
        <f>calcs!K154</f>
        <v>0</v>
      </c>
      <c r="J26" s="20">
        <f>calcs!L154</f>
        <v>0</v>
      </c>
      <c r="K26" s="20">
        <f>calcs!M154</f>
        <v>0</v>
      </c>
      <c r="L26" s="20">
        <f>calcs!N154</f>
        <v>0</v>
      </c>
      <c r="M26" s="20">
        <f>calcs!O154</f>
        <v>0</v>
      </c>
      <c r="N26" s="20">
        <f>calcs!P154</f>
        <v>0</v>
      </c>
      <c r="O26" s="20">
        <f>calcs!Q154</f>
        <v>0</v>
      </c>
      <c r="P26" s="20">
        <f>calcs!R154</f>
        <v>0</v>
      </c>
      <c r="Q26" s="20">
        <f>calcs!S154</f>
        <v>0</v>
      </c>
      <c r="R26" s="20">
        <f>calcs!T154</f>
        <v>0</v>
      </c>
      <c r="S26" s="20">
        <f>calcs!U154</f>
        <v>0</v>
      </c>
      <c r="T26" s="20">
        <f>calcs!V154</f>
        <v>0</v>
      </c>
      <c r="U26" s="20">
        <f>calcs!W154</f>
        <v>0</v>
      </c>
      <c r="V26" s="20">
        <f>calcs!X154</f>
        <v>0</v>
      </c>
      <c r="W26" s="20">
        <f>calcs!Y154</f>
        <v>0</v>
      </c>
      <c r="X26" s="20">
        <f>calcs!Z154</f>
        <v>0</v>
      </c>
      <c r="Y26" s="20">
        <f>calcs!AA154</f>
        <v>0</v>
      </c>
      <c r="Z26" s="20">
        <f>calcs!AB154</f>
        <v>0</v>
      </c>
      <c r="AA26" s="20">
        <f>calcs!AC154</f>
        <v>0</v>
      </c>
      <c r="AB26" s="20">
        <f>calcs!AD154</f>
        <v>0</v>
      </c>
      <c r="AC26" s="20">
        <f>calcs!AE154</f>
        <v>0</v>
      </c>
      <c r="AD26" s="20">
        <f>calcs!AF154</f>
        <v>0</v>
      </c>
      <c r="AE26" s="20">
        <f>calcs!AG154</f>
        <v>0</v>
      </c>
      <c r="AF26" s="20">
        <f>calcs!AH154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1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calcs!D180</f>
        <v>0</v>
      </c>
      <c r="C2" s="20">
        <f>calcs!E180</f>
        <v>0</v>
      </c>
      <c r="D2" s="20">
        <f>calcs!F180</f>
        <v>0</v>
      </c>
      <c r="E2" s="20">
        <f>calcs!G180</f>
        <v>0</v>
      </c>
      <c r="F2" s="20">
        <f>calcs!H180</f>
        <v>0</v>
      </c>
      <c r="G2" s="20">
        <f>calcs!I180</f>
        <v>0</v>
      </c>
      <c r="H2" s="20">
        <f>calcs!J180</f>
        <v>0</v>
      </c>
      <c r="I2" s="20">
        <f>calcs!K180</f>
        <v>0</v>
      </c>
      <c r="J2" s="20">
        <f>calcs!L180</f>
        <v>0</v>
      </c>
      <c r="K2" s="20">
        <f>calcs!M180</f>
        <v>0</v>
      </c>
      <c r="L2" s="20">
        <f>calcs!N180</f>
        <v>0</v>
      </c>
      <c r="M2" s="20">
        <f>calcs!O180</f>
        <v>0</v>
      </c>
      <c r="N2" s="20">
        <f>calcs!P180</f>
        <v>0</v>
      </c>
      <c r="O2" s="20">
        <f>calcs!Q180</f>
        <v>0</v>
      </c>
      <c r="P2" s="20">
        <f>calcs!R180</f>
        <v>0</v>
      </c>
      <c r="Q2" s="20">
        <f>calcs!S180</f>
        <v>0</v>
      </c>
      <c r="R2" s="20">
        <f>calcs!T180</f>
        <v>0</v>
      </c>
      <c r="S2" s="20">
        <f>calcs!U180</f>
        <v>0</v>
      </c>
      <c r="T2" s="20">
        <f>calcs!V180</f>
        <v>0</v>
      </c>
      <c r="U2" s="20">
        <f>calcs!W180</f>
        <v>0</v>
      </c>
      <c r="V2" s="20">
        <f>calcs!X180</f>
        <v>0</v>
      </c>
      <c r="W2" s="20">
        <f>calcs!Y180</f>
        <v>0</v>
      </c>
      <c r="X2" s="20">
        <f>calcs!Z180</f>
        <v>0</v>
      </c>
      <c r="Y2" s="20">
        <f>calcs!AA180</f>
        <v>0</v>
      </c>
      <c r="Z2" s="20">
        <f>calcs!AB180</f>
        <v>0</v>
      </c>
      <c r="AA2" s="20">
        <f>calcs!AC180</f>
        <v>0</v>
      </c>
      <c r="AB2" s="20">
        <f>calcs!AD180</f>
        <v>0</v>
      </c>
      <c r="AC2" s="20">
        <f>calcs!AE180</f>
        <v>0</v>
      </c>
      <c r="AD2" s="20">
        <f>calcs!AF180</f>
        <v>0</v>
      </c>
      <c r="AE2" s="20">
        <f>calcs!AG180</f>
        <v>0</v>
      </c>
      <c r="AF2" s="20">
        <f>calcs!AH180</f>
        <v>0</v>
      </c>
    </row>
    <row r="3" spans="1:35" ht="14.5" x14ac:dyDescent="0.35">
      <c r="A3" s="3" t="s">
        <v>79</v>
      </c>
      <c r="B3" s="20">
        <f>calcs!D181</f>
        <v>1006289128030.9586</v>
      </c>
      <c r="C3" s="20">
        <f>calcs!E181</f>
        <v>1051038021966.0693</v>
      </c>
      <c r="D3" s="20">
        <f>calcs!F181</f>
        <v>1095786915901.1957</v>
      </c>
      <c r="E3" s="20">
        <f>calcs!G181</f>
        <v>1140535809836.3064</v>
      </c>
      <c r="F3" s="20">
        <f>calcs!H181</f>
        <v>1185284703771.4326</v>
      </c>
      <c r="G3" s="20">
        <f>calcs!I181</f>
        <v>1230033597706.5432</v>
      </c>
      <c r="H3" s="20">
        <f>calcs!J181</f>
        <v>1274782491641.6697</v>
      </c>
      <c r="I3" s="20">
        <f>calcs!K181</f>
        <v>1319531385576.7805</v>
      </c>
      <c r="J3" s="20">
        <f>calcs!L181</f>
        <v>1364280279511.9067</v>
      </c>
      <c r="K3" s="20">
        <f>calcs!M181</f>
        <v>1409029173447.0173</v>
      </c>
      <c r="L3" s="20">
        <f>calcs!N181</f>
        <v>1453778067382.1282</v>
      </c>
      <c r="M3" s="20">
        <f>calcs!O181</f>
        <v>1498526961317.2544</v>
      </c>
      <c r="N3" s="20">
        <f>calcs!P181</f>
        <v>1543275855252.365</v>
      </c>
      <c r="O3" s="20">
        <f>calcs!Q181</f>
        <v>1588024749187.4915</v>
      </c>
      <c r="P3" s="20">
        <f>calcs!R181</f>
        <v>1632773643122.6021</v>
      </c>
      <c r="Q3" s="20">
        <f>calcs!S181</f>
        <v>1677522537057.7285</v>
      </c>
      <c r="R3" s="20">
        <f>calcs!T181</f>
        <v>1722271430992.8391</v>
      </c>
      <c r="S3" s="20">
        <f>calcs!U181</f>
        <v>1767020324927.9653</v>
      </c>
      <c r="T3" s="20">
        <f>calcs!V181</f>
        <v>1811769218863.0762</v>
      </c>
      <c r="U3" s="20">
        <f>calcs!W181</f>
        <v>1856518112798.2024</v>
      </c>
      <c r="V3" s="20">
        <f>calcs!X181</f>
        <v>1901267006733.313</v>
      </c>
      <c r="W3" s="20">
        <f>calcs!Y181</f>
        <v>1946015900668.4392</v>
      </c>
      <c r="X3" s="20">
        <f>calcs!Z181</f>
        <v>1990764794603.55</v>
      </c>
      <c r="Y3" s="20">
        <f>calcs!AA181</f>
        <v>2035513688538.6765</v>
      </c>
      <c r="Z3" s="20">
        <f>calcs!AB181</f>
        <v>2080262582473.7874</v>
      </c>
      <c r="AA3" s="20">
        <f>calcs!AC181</f>
        <v>2125011476408.9138</v>
      </c>
      <c r="AB3" s="20">
        <f>calcs!AD181</f>
        <v>2169760370344.0244</v>
      </c>
      <c r="AC3" s="20">
        <f>calcs!AE181</f>
        <v>2214509264279.1504</v>
      </c>
      <c r="AD3" s="20">
        <f>calcs!AF181</f>
        <v>2259258158214.2612</v>
      </c>
      <c r="AE3" s="20">
        <f>calcs!AG181</f>
        <v>2304007052149.3716</v>
      </c>
      <c r="AF3" s="20">
        <f>calcs!AH181</f>
        <v>2348755946084.4976</v>
      </c>
    </row>
    <row r="4" spans="1:35" ht="14.5" x14ac:dyDescent="0.35">
      <c r="A4" s="3" t="s">
        <v>83</v>
      </c>
      <c r="B4" s="20">
        <f>calcs!D182</f>
        <v>25926835241156.57</v>
      </c>
      <c r="C4" s="20">
        <f>calcs!E182</f>
        <v>27079781415333.969</v>
      </c>
      <c r="D4" s="20">
        <f>calcs!F182</f>
        <v>28232727589511.773</v>
      </c>
      <c r="E4" s="20">
        <f>calcs!G182</f>
        <v>29385673763689.176</v>
      </c>
      <c r="F4" s="20">
        <f>calcs!H182</f>
        <v>30538619937866.977</v>
      </c>
      <c r="G4" s="20">
        <f>calcs!I182</f>
        <v>31691566112044.375</v>
      </c>
      <c r="H4" s="20">
        <f>calcs!J182</f>
        <v>32844512286222.18</v>
      </c>
      <c r="I4" s="20">
        <f>calcs!K182</f>
        <v>33997458460399.582</v>
      </c>
      <c r="J4" s="20">
        <f>calcs!L182</f>
        <v>35150404634577.383</v>
      </c>
      <c r="K4" s="20">
        <f>calcs!M182</f>
        <v>36303350808754.781</v>
      </c>
      <c r="L4" s="20">
        <f>calcs!N182</f>
        <v>37456296982932.18</v>
      </c>
      <c r="M4" s="20">
        <f>calcs!O182</f>
        <v>38609243157109.984</v>
      </c>
      <c r="N4" s="20">
        <f>calcs!P182</f>
        <v>39762189331287.383</v>
      </c>
      <c r="O4" s="20">
        <f>calcs!Q182</f>
        <v>40915135505465.188</v>
      </c>
      <c r="P4" s="20">
        <f>calcs!R182</f>
        <v>42068081679642.586</v>
      </c>
      <c r="Q4" s="20">
        <f>calcs!S182</f>
        <v>43221027853820.391</v>
      </c>
      <c r="R4" s="20">
        <f>calcs!T182</f>
        <v>44373974027997.789</v>
      </c>
      <c r="S4" s="20">
        <f>calcs!U182</f>
        <v>45526920202175.594</v>
      </c>
      <c r="T4" s="20">
        <f>calcs!V182</f>
        <v>46679866376353</v>
      </c>
      <c r="U4" s="20">
        <f>calcs!W182</f>
        <v>47832812550530.797</v>
      </c>
      <c r="V4" s="20">
        <f>calcs!X182</f>
        <v>48985758724708.195</v>
      </c>
      <c r="W4" s="20">
        <f>calcs!Y182</f>
        <v>50138704898886</v>
      </c>
      <c r="X4" s="20">
        <f>calcs!Z182</f>
        <v>51291651073063.406</v>
      </c>
      <c r="Y4" s="20">
        <f>calcs!AA182</f>
        <v>52444597247241.211</v>
      </c>
      <c r="Z4" s="20">
        <f>calcs!AB182</f>
        <v>53597543421418.609</v>
      </c>
      <c r="AA4" s="20">
        <f>calcs!AC182</f>
        <v>54750489595596.414</v>
      </c>
      <c r="AB4" s="20">
        <f>calcs!AD182</f>
        <v>55903435769773.813</v>
      </c>
      <c r="AC4" s="20">
        <f>calcs!AE182</f>
        <v>57056381943951.609</v>
      </c>
      <c r="AD4" s="20">
        <f>calcs!AF182</f>
        <v>58209328118129.016</v>
      </c>
      <c r="AE4" s="20">
        <f>calcs!AG182</f>
        <v>59362274292306.414</v>
      </c>
      <c r="AF4" s="20">
        <f>calcs!AH182</f>
        <v>60515220466484.211</v>
      </c>
    </row>
    <row r="5" spans="1:35" ht="14.5" x14ac:dyDescent="0.35">
      <c r="A5" s="3" t="s">
        <v>98</v>
      </c>
      <c r="B5" s="20">
        <f>calcs!D183</f>
        <v>1953573375999.9998</v>
      </c>
      <c r="C5" s="20">
        <f>calcs!E183</f>
        <v>2039856176720.3967</v>
      </c>
      <c r="D5" s="20">
        <f>calcs!F183</f>
        <v>2126138977440.7739</v>
      </c>
      <c r="E5" s="20">
        <f>calcs!G183</f>
        <v>2212421778161.1709</v>
      </c>
      <c r="F5" s="20">
        <f>calcs!H183</f>
        <v>2298704578881.5674</v>
      </c>
      <c r="G5" s="20">
        <f>calcs!I183</f>
        <v>2384987379601.9448</v>
      </c>
      <c r="H5" s="20">
        <f>calcs!J183</f>
        <v>2471270180322.3413</v>
      </c>
      <c r="I5" s="20">
        <f>calcs!K183</f>
        <v>2557552981042.7188</v>
      </c>
      <c r="J5" s="20">
        <f>calcs!L183</f>
        <v>2643835781763.1157</v>
      </c>
      <c r="K5" s="20">
        <f>calcs!M183</f>
        <v>2730118582483.5122</v>
      </c>
      <c r="L5" s="20">
        <f>calcs!N183</f>
        <v>2816401383203.8896</v>
      </c>
      <c r="M5" s="20">
        <f>calcs!O183</f>
        <v>2902684183924.2866</v>
      </c>
      <c r="N5" s="20">
        <f>calcs!P183</f>
        <v>2988966984644.6636</v>
      </c>
      <c r="O5" s="20">
        <f>calcs!Q183</f>
        <v>3075249785365.0605</v>
      </c>
      <c r="P5" s="20">
        <f>calcs!R183</f>
        <v>3161532586085.4575</v>
      </c>
      <c r="Q5" s="20">
        <f>calcs!S183</f>
        <v>3247815386805.8345</v>
      </c>
      <c r="R5" s="20">
        <f>calcs!T183</f>
        <v>3334098187526.2314</v>
      </c>
      <c r="S5" s="20">
        <f>calcs!U183</f>
        <v>3420380988246.6084</v>
      </c>
      <c r="T5" s="20">
        <f>calcs!V183</f>
        <v>3506663788967.0054</v>
      </c>
      <c r="U5" s="20">
        <f>calcs!W183</f>
        <v>3592946589687.4023</v>
      </c>
      <c r="V5" s="20">
        <f>calcs!X183</f>
        <v>3679229390407.7988</v>
      </c>
      <c r="W5" s="20">
        <f>calcs!Y183</f>
        <v>3765512191128.1563</v>
      </c>
      <c r="X5" s="20">
        <f>calcs!Z183</f>
        <v>3851794991848.5532</v>
      </c>
      <c r="Y5" s="20">
        <f>calcs!AA183</f>
        <v>3938077792568.9502</v>
      </c>
      <c r="Z5" s="20">
        <f>calcs!AB183</f>
        <v>4024360593289.3467</v>
      </c>
      <c r="AA5" s="20">
        <f>calcs!AC183</f>
        <v>4110643394009.7437</v>
      </c>
      <c r="AB5" s="20">
        <f>calcs!AD183</f>
        <v>4196926194730.1016</v>
      </c>
      <c r="AC5" s="20">
        <f>calcs!AE183</f>
        <v>4283208995450.4985</v>
      </c>
      <c r="AD5" s="20">
        <f>calcs!AF183</f>
        <v>4369491796170.895</v>
      </c>
      <c r="AE5" s="20">
        <f>calcs!AG183</f>
        <v>4455774596891.292</v>
      </c>
      <c r="AF5" s="20">
        <f>calcs!AH183</f>
        <v>4542057397611.6885</v>
      </c>
    </row>
    <row r="6" spans="1:35" ht="14.5" x14ac:dyDescent="0.35">
      <c r="A6" s="3" t="s">
        <v>100</v>
      </c>
      <c r="B6" s="20">
        <f>calcs!D184</f>
        <v>0</v>
      </c>
      <c r="C6" s="20">
        <f>calcs!E184</f>
        <v>0</v>
      </c>
      <c r="D6" s="20">
        <f>calcs!F184</f>
        <v>0</v>
      </c>
      <c r="E6" s="20">
        <f>calcs!G184</f>
        <v>0</v>
      </c>
      <c r="F6" s="20">
        <f>calcs!H184</f>
        <v>0</v>
      </c>
      <c r="G6" s="20">
        <f>calcs!I184</f>
        <v>0</v>
      </c>
      <c r="H6" s="20">
        <f>calcs!J184</f>
        <v>0</v>
      </c>
      <c r="I6" s="20">
        <f>calcs!K184</f>
        <v>0</v>
      </c>
      <c r="J6" s="20">
        <f>calcs!L184</f>
        <v>0</v>
      </c>
      <c r="K6" s="20">
        <f>calcs!M184</f>
        <v>0</v>
      </c>
      <c r="L6" s="20">
        <f>calcs!N184</f>
        <v>0</v>
      </c>
      <c r="M6" s="20">
        <f>calcs!O184</f>
        <v>0</v>
      </c>
      <c r="N6" s="20">
        <f>calcs!P184</f>
        <v>0</v>
      </c>
      <c r="O6" s="20">
        <f>calcs!Q184</f>
        <v>0</v>
      </c>
      <c r="P6" s="20">
        <f>calcs!R184</f>
        <v>0</v>
      </c>
      <c r="Q6" s="20">
        <f>calcs!S184</f>
        <v>0</v>
      </c>
      <c r="R6" s="20">
        <f>calcs!T184</f>
        <v>0</v>
      </c>
      <c r="S6" s="20">
        <f>calcs!U184</f>
        <v>0</v>
      </c>
      <c r="T6" s="20">
        <f>calcs!V184</f>
        <v>0</v>
      </c>
      <c r="U6" s="20">
        <f>calcs!W184</f>
        <v>0</v>
      </c>
      <c r="V6" s="20">
        <f>calcs!X184</f>
        <v>0</v>
      </c>
      <c r="W6" s="20">
        <f>calcs!Y184</f>
        <v>0</v>
      </c>
      <c r="X6" s="20">
        <f>calcs!Z184</f>
        <v>0</v>
      </c>
      <c r="Y6" s="20">
        <f>calcs!AA184</f>
        <v>0</v>
      </c>
      <c r="Z6" s="20">
        <f>calcs!AB184</f>
        <v>0</v>
      </c>
      <c r="AA6" s="20">
        <f>calcs!AC184</f>
        <v>0</v>
      </c>
      <c r="AB6" s="20">
        <f>calcs!AD184</f>
        <v>0</v>
      </c>
      <c r="AC6" s="20">
        <f>calcs!AE184</f>
        <v>0</v>
      </c>
      <c r="AD6" s="20">
        <f>calcs!AF184</f>
        <v>0</v>
      </c>
      <c r="AE6" s="20">
        <f>calcs!AG184</f>
        <v>0</v>
      </c>
      <c r="AF6" s="20">
        <f>calcs!AH184</f>
        <v>0</v>
      </c>
    </row>
    <row r="7" spans="1:35" ht="14.5" x14ac:dyDescent="0.35">
      <c r="A7" s="3" t="s">
        <v>41</v>
      </c>
      <c r="B7" s="20">
        <f>calcs!D185</f>
        <v>0</v>
      </c>
      <c r="C7" s="20">
        <f>calcs!E185</f>
        <v>0</v>
      </c>
      <c r="D7" s="20">
        <f>calcs!F185</f>
        <v>0</v>
      </c>
      <c r="E7" s="20">
        <f>calcs!G185</f>
        <v>0</v>
      </c>
      <c r="F7" s="20">
        <f>calcs!H185</f>
        <v>0</v>
      </c>
      <c r="G7" s="20">
        <f>calcs!I185</f>
        <v>0</v>
      </c>
      <c r="H7" s="20">
        <f>calcs!J185</f>
        <v>0</v>
      </c>
      <c r="I7" s="20">
        <f>calcs!K185</f>
        <v>0</v>
      </c>
      <c r="J7" s="20">
        <f>calcs!L185</f>
        <v>0</v>
      </c>
      <c r="K7" s="20">
        <f>calcs!M185</f>
        <v>0</v>
      </c>
      <c r="L7" s="20">
        <f>calcs!N185</f>
        <v>0</v>
      </c>
      <c r="M7" s="20">
        <f>calcs!O185</f>
        <v>0</v>
      </c>
      <c r="N7" s="20">
        <f>calcs!P185</f>
        <v>0</v>
      </c>
      <c r="O7" s="20">
        <f>calcs!Q185</f>
        <v>0</v>
      </c>
      <c r="P7" s="20">
        <f>calcs!R185</f>
        <v>0</v>
      </c>
      <c r="Q7" s="20">
        <f>calcs!S185</f>
        <v>0</v>
      </c>
      <c r="R7" s="20">
        <f>calcs!T185</f>
        <v>0</v>
      </c>
      <c r="S7" s="20">
        <f>calcs!U185</f>
        <v>0</v>
      </c>
      <c r="T7" s="20">
        <f>calcs!V185</f>
        <v>0</v>
      </c>
      <c r="U7" s="20">
        <f>calcs!W185</f>
        <v>0</v>
      </c>
      <c r="V7" s="20">
        <f>calcs!X185</f>
        <v>0</v>
      </c>
      <c r="W7" s="20">
        <f>calcs!Y185</f>
        <v>0</v>
      </c>
      <c r="X7" s="20">
        <f>calcs!Z185</f>
        <v>0</v>
      </c>
      <c r="Y7" s="20">
        <f>calcs!AA185</f>
        <v>0</v>
      </c>
      <c r="Z7" s="20">
        <f>calcs!AB185</f>
        <v>0</v>
      </c>
      <c r="AA7" s="20">
        <f>calcs!AC185</f>
        <v>0</v>
      </c>
      <c r="AB7" s="20">
        <f>calcs!AD185</f>
        <v>0</v>
      </c>
      <c r="AC7" s="20">
        <f>calcs!AE185</f>
        <v>0</v>
      </c>
      <c r="AD7" s="20">
        <f>calcs!AF185</f>
        <v>0</v>
      </c>
      <c r="AE7" s="20">
        <f>calcs!AG185</f>
        <v>0</v>
      </c>
      <c r="AF7" s="20">
        <f>calcs!AH185</f>
        <v>0</v>
      </c>
    </row>
    <row r="8" spans="1:35" ht="14.5" x14ac:dyDescent="0.35">
      <c r="A8" s="3" t="s">
        <v>45</v>
      </c>
      <c r="B8" s="20">
        <f>calcs!D186</f>
        <v>0</v>
      </c>
      <c r="C8" s="20">
        <f>calcs!E186</f>
        <v>0</v>
      </c>
      <c r="D8" s="20">
        <f>calcs!F186</f>
        <v>0</v>
      </c>
      <c r="E8" s="20">
        <f>calcs!G186</f>
        <v>0</v>
      </c>
      <c r="F8" s="20">
        <f>calcs!H186</f>
        <v>0</v>
      </c>
      <c r="G8" s="20">
        <f>calcs!I186</f>
        <v>0</v>
      </c>
      <c r="H8" s="20">
        <f>calcs!J186</f>
        <v>0</v>
      </c>
      <c r="I8" s="20">
        <f>calcs!K186</f>
        <v>0</v>
      </c>
      <c r="J8" s="20">
        <f>calcs!L186</f>
        <v>0</v>
      </c>
      <c r="K8" s="20">
        <f>calcs!M186</f>
        <v>0</v>
      </c>
      <c r="L8" s="20">
        <f>calcs!N186</f>
        <v>0</v>
      </c>
      <c r="M8" s="20">
        <f>calcs!O186</f>
        <v>0</v>
      </c>
      <c r="N8" s="20">
        <f>calcs!P186</f>
        <v>0</v>
      </c>
      <c r="O8" s="20">
        <f>calcs!Q186</f>
        <v>0</v>
      </c>
      <c r="P8" s="20">
        <f>calcs!R186</f>
        <v>0</v>
      </c>
      <c r="Q8" s="20">
        <f>calcs!S186</f>
        <v>0</v>
      </c>
      <c r="R8" s="20">
        <f>calcs!T186</f>
        <v>0</v>
      </c>
      <c r="S8" s="20">
        <f>calcs!U186</f>
        <v>0</v>
      </c>
      <c r="T8" s="20">
        <f>calcs!V186</f>
        <v>0</v>
      </c>
      <c r="U8" s="20">
        <f>calcs!W186</f>
        <v>0</v>
      </c>
      <c r="V8" s="20">
        <f>calcs!X186</f>
        <v>0</v>
      </c>
      <c r="W8" s="20">
        <f>calcs!Y186</f>
        <v>0</v>
      </c>
      <c r="X8" s="20">
        <f>calcs!Z186</f>
        <v>0</v>
      </c>
      <c r="Y8" s="20">
        <f>calcs!AA186</f>
        <v>0</v>
      </c>
      <c r="Z8" s="20">
        <f>calcs!AB186</f>
        <v>0</v>
      </c>
      <c r="AA8" s="20">
        <f>calcs!AC186</f>
        <v>0</v>
      </c>
      <c r="AB8" s="20">
        <f>calcs!AD186</f>
        <v>0</v>
      </c>
      <c r="AC8" s="20">
        <f>calcs!AE186</f>
        <v>0</v>
      </c>
      <c r="AD8" s="20">
        <f>calcs!AF186</f>
        <v>0</v>
      </c>
      <c r="AE8" s="20">
        <f>calcs!AG186</f>
        <v>0</v>
      </c>
      <c r="AF8" s="20">
        <f>calcs!AH186</f>
        <v>0</v>
      </c>
    </row>
    <row r="9" spans="1:35" ht="14.5" x14ac:dyDescent="0.35">
      <c r="A9" s="3" t="s">
        <v>47</v>
      </c>
      <c r="B9" s="20">
        <f>calcs!D187</f>
        <v>0</v>
      </c>
      <c r="C9" s="20">
        <f>calcs!E187</f>
        <v>0</v>
      </c>
      <c r="D9" s="20">
        <f>calcs!F187</f>
        <v>0</v>
      </c>
      <c r="E9" s="20">
        <f>calcs!G187</f>
        <v>0</v>
      </c>
      <c r="F9" s="20">
        <f>calcs!H187</f>
        <v>0</v>
      </c>
      <c r="G9" s="20">
        <f>calcs!I187</f>
        <v>0</v>
      </c>
      <c r="H9" s="20">
        <f>calcs!J187</f>
        <v>0</v>
      </c>
      <c r="I9" s="20">
        <f>calcs!K187</f>
        <v>0</v>
      </c>
      <c r="J9" s="20">
        <f>calcs!L187</f>
        <v>0</v>
      </c>
      <c r="K9" s="20">
        <f>calcs!M187</f>
        <v>0</v>
      </c>
      <c r="L9" s="20">
        <f>calcs!N187</f>
        <v>0</v>
      </c>
      <c r="M9" s="20">
        <f>calcs!O187</f>
        <v>0</v>
      </c>
      <c r="N9" s="20">
        <f>calcs!P187</f>
        <v>0</v>
      </c>
      <c r="O9" s="20">
        <f>calcs!Q187</f>
        <v>0</v>
      </c>
      <c r="P9" s="20">
        <f>calcs!R187</f>
        <v>0</v>
      </c>
      <c r="Q9" s="20">
        <f>calcs!S187</f>
        <v>0</v>
      </c>
      <c r="R9" s="20">
        <f>calcs!T187</f>
        <v>0</v>
      </c>
      <c r="S9" s="20">
        <f>calcs!U187</f>
        <v>0</v>
      </c>
      <c r="T9" s="20">
        <f>calcs!V187</f>
        <v>0</v>
      </c>
      <c r="U9" s="20">
        <f>calcs!W187</f>
        <v>0</v>
      </c>
      <c r="V9" s="20">
        <f>calcs!X187</f>
        <v>0</v>
      </c>
      <c r="W9" s="20">
        <f>calcs!Y187</f>
        <v>0</v>
      </c>
      <c r="X9" s="20">
        <f>calcs!Z187</f>
        <v>0</v>
      </c>
      <c r="Y9" s="20">
        <f>calcs!AA187</f>
        <v>0</v>
      </c>
      <c r="Z9" s="20">
        <f>calcs!AB187</f>
        <v>0</v>
      </c>
      <c r="AA9" s="20">
        <f>calcs!AC187</f>
        <v>0</v>
      </c>
      <c r="AB9" s="20">
        <f>calcs!AD187</f>
        <v>0</v>
      </c>
      <c r="AC9" s="20">
        <f>calcs!AE187</f>
        <v>0</v>
      </c>
      <c r="AD9" s="20">
        <f>calcs!AF187</f>
        <v>0</v>
      </c>
      <c r="AE9" s="20">
        <f>calcs!AG187</f>
        <v>0</v>
      </c>
      <c r="AF9" s="20">
        <f>calcs!AH187</f>
        <v>0</v>
      </c>
    </row>
    <row r="10" spans="1:35" ht="14.5" x14ac:dyDescent="0.35">
      <c r="A10" s="10" t="s">
        <v>50</v>
      </c>
      <c r="B10" s="20">
        <f>calcs!D188</f>
        <v>0</v>
      </c>
      <c r="C10" s="20">
        <f>calcs!E188</f>
        <v>0</v>
      </c>
      <c r="D10" s="20">
        <f>calcs!F188</f>
        <v>0</v>
      </c>
      <c r="E10" s="20">
        <f>calcs!G188</f>
        <v>0</v>
      </c>
      <c r="F10" s="20">
        <f>calcs!H188</f>
        <v>0</v>
      </c>
      <c r="G10" s="20">
        <f>calcs!I188</f>
        <v>0</v>
      </c>
      <c r="H10" s="20">
        <f>calcs!J188</f>
        <v>0</v>
      </c>
      <c r="I10" s="20">
        <f>calcs!K188</f>
        <v>0</v>
      </c>
      <c r="J10" s="20">
        <f>calcs!L188</f>
        <v>0</v>
      </c>
      <c r="K10" s="20">
        <f>calcs!M188</f>
        <v>0</v>
      </c>
      <c r="L10" s="20">
        <f>calcs!N188</f>
        <v>0</v>
      </c>
      <c r="M10" s="20">
        <f>calcs!O188</f>
        <v>0</v>
      </c>
      <c r="N10" s="20">
        <f>calcs!P188</f>
        <v>0</v>
      </c>
      <c r="O10" s="20">
        <f>calcs!Q188</f>
        <v>0</v>
      </c>
      <c r="P10" s="20">
        <f>calcs!R188</f>
        <v>0</v>
      </c>
      <c r="Q10" s="20">
        <f>calcs!S188</f>
        <v>0</v>
      </c>
      <c r="R10" s="20">
        <f>calcs!T188</f>
        <v>0</v>
      </c>
      <c r="S10" s="20">
        <f>calcs!U188</f>
        <v>0</v>
      </c>
      <c r="T10" s="20">
        <f>calcs!V188</f>
        <v>0</v>
      </c>
      <c r="U10" s="20">
        <f>calcs!W188</f>
        <v>0</v>
      </c>
      <c r="V10" s="20">
        <f>calcs!X188</f>
        <v>0</v>
      </c>
      <c r="W10" s="20">
        <f>calcs!Y188</f>
        <v>0</v>
      </c>
      <c r="X10" s="20">
        <f>calcs!Z188</f>
        <v>0</v>
      </c>
      <c r="Y10" s="20">
        <f>calcs!AA188</f>
        <v>0</v>
      </c>
      <c r="Z10" s="20">
        <f>calcs!AB188</f>
        <v>0</v>
      </c>
      <c r="AA10" s="20">
        <f>calcs!AC188</f>
        <v>0</v>
      </c>
      <c r="AB10" s="20">
        <f>calcs!AD188</f>
        <v>0</v>
      </c>
      <c r="AC10" s="20">
        <f>calcs!AE188</f>
        <v>0</v>
      </c>
      <c r="AD10" s="20">
        <f>calcs!AF188</f>
        <v>0</v>
      </c>
      <c r="AE10" s="20">
        <f>calcs!AG188</f>
        <v>0</v>
      </c>
      <c r="AF10" s="20">
        <f>calcs!AH188</f>
        <v>0</v>
      </c>
    </row>
    <row r="11" spans="1:35" ht="14.5" x14ac:dyDescent="0.35">
      <c r="A11" s="3" t="s">
        <v>106</v>
      </c>
      <c r="B11" s="20">
        <f>calcs!D189</f>
        <v>0</v>
      </c>
      <c r="C11" s="20">
        <f>calcs!E189</f>
        <v>0</v>
      </c>
      <c r="D11" s="20">
        <f>calcs!F189</f>
        <v>0</v>
      </c>
      <c r="E11" s="20">
        <f>calcs!G189</f>
        <v>0</v>
      </c>
      <c r="F11" s="20">
        <f>calcs!H189</f>
        <v>0</v>
      </c>
      <c r="G11" s="20">
        <f>calcs!I189</f>
        <v>0</v>
      </c>
      <c r="H11" s="20">
        <f>calcs!J189</f>
        <v>0</v>
      </c>
      <c r="I11" s="20">
        <f>calcs!K189</f>
        <v>0</v>
      </c>
      <c r="J11" s="20">
        <f>calcs!L189</f>
        <v>0</v>
      </c>
      <c r="K11" s="20">
        <f>calcs!M189</f>
        <v>0</v>
      </c>
      <c r="L11" s="20">
        <f>calcs!N189</f>
        <v>0</v>
      </c>
      <c r="M11" s="20">
        <f>calcs!O189</f>
        <v>0</v>
      </c>
      <c r="N11" s="20">
        <f>calcs!P189</f>
        <v>0</v>
      </c>
      <c r="O11" s="20">
        <f>calcs!Q189</f>
        <v>0</v>
      </c>
      <c r="P11" s="20">
        <f>calcs!R189</f>
        <v>0</v>
      </c>
      <c r="Q11" s="20">
        <f>calcs!S189</f>
        <v>0</v>
      </c>
      <c r="R11" s="20">
        <f>calcs!T189</f>
        <v>0</v>
      </c>
      <c r="S11" s="20">
        <f>calcs!U189</f>
        <v>0</v>
      </c>
      <c r="T11" s="20">
        <f>calcs!V189</f>
        <v>0</v>
      </c>
      <c r="U11" s="20">
        <f>calcs!W189</f>
        <v>0</v>
      </c>
      <c r="V11" s="20">
        <f>calcs!X189</f>
        <v>0</v>
      </c>
      <c r="W11" s="20">
        <f>calcs!Y189</f>
        <v>0</v>
      </c>
      <c r="X11" s="20">
        <f>calcs!Z189</f>
        <v>0</v>
      </c>
      <c r="Y11" s="20">
        <f>calcs!AA189</f>
        <v>0</v>
      </c>
      <c r="Z11" s="20">
        <f>calcs!AB189</f>
        <v>0</v>
      </c>
      <c r="AA11" s="20">
        <f>calcs!AC189</f>
        <v>0</v>
      </c>
      <c r="AB11" s="20">
        <f>calcs!AD189</f>
        <v>0</v>
      </c>
      <c r="AC11" s="20">
        <f>calcs!AE189</f>
        <v>0</v>
      </c>
      <c r="AD11" s="20">
        <f>calcs!AF189</f>
        <v>0</v>
      </c>
      <c r="AE11" s="20">
        <f>calcs!AG189</f>
        <v>0</v>
      </c>
      <c r="AF11" s="20">
        <f>calcs!AH189</f>
        <v>0</v>
      </c>
    </row>
    <row r="12" spans="1:35" ht="14.5" x14ac:dyDescent="0.35">
      <c r="A12" s="3" t="s">
        <v>108</v>
      </c>
      <c r="B12" s="20">
        <f>calcs!D190</f>
        <v>0</v>
      </c>
      <c r="C12" s="20">
        <f>calcs!E190</f>
        <v>0</v>
      </c>
      <c r="D12" s="20">
        <f>calcs!F190</f>
        <v>0</v>
      </c>
      <c r="E12" s="20">
        <f>calcs!G190</f>
        <v>0</v>
      </c>
      <c r="F12" s="20">
        <f>calcs!H190</f>
        <v>0</v>
      </c>
      <c r="G12" s="20">
        <f>calcs!I190</f>
        <v>0</v>
      </c>
      <c r="H12" s="20">
        <f>calcs!J190</f>
        <v>0</v>
      </c>
      <c r="I12" s="20">
        <f>calcs!K190</f>
        <v>0</v>
      </c>
      <c r="J12" s="20">
        <f>calcs!L190</f>
        <v>0</v>
      </c>
      <c r="K12" s="20">
        <f>calcs!M190</f>
        <v>0</v>
      </c>
      <c r="L12" s="20">
        <f>calcs!N190</f>
        <v>0</v>
      </c>
      <c r="M12" s="20">
        <f>calcs!O190</f>
        <v>0</v>
      </c>
      <c r="N12" s="20">
        <f>calcs!P190</f>
        <v>0</v>
      </c>
      <c r="O12" s="20">
        <f>calcs!Q190</f>
        <v>0</v>
      </c>
      <c r="P12" s="20">
        <f>calcs!R190</f>
        <v>0</v>
      </c>
      <c r="Q12" s="20">
        <f>calcs!S190</f>
        <v>0</v>
      </c>
      <c r="R12" s="20">
        <f>calcs!T190</f>
        <v>0</v>
      </c>
      <c r="S12" s="20">
        <f>calcs!U190</f>
        <v>0</v>
      </c>
      <c r="T12" s="20">
        <f>calcs!V190</f>
        <v>0</v>
      </c>
      <c r="U12" s="20">
        <f>calcs!W190</f>
        <v>0</v>
      </c>
      <c r="V12" s="20">
        <f>calcs!X190</f>
        <v>0</v>
      </c>
      <c r="W12" s="20">
        <f>calcs!Y190</f>
        <v>0</v>
      </c>
      <c r="X12" s="20">
        <f>calcs!Z190</f>
        <v>0</v>
      </c>
      <c r="Y12" s="20">
        <f>calcs!AA190</f>
        <v>0</v>
      </c>
      <c r="Z12" s="20">
        <f>calcs!AB190</f>
        <v>0</v>
      </c>
      <c r="AA12" s="20">
        <f>calcs!AC190</f>
        <v>0</v>
      </c>
      <c r="AB12" s="20">
        <f>calcs!AD190</f>
        <v>0</v>
      </c>
      <c r="AC12" s="20">
        <f>calcs!AE190</f>
        <v>0</v>
      </c>
      <c r="AD12" s="20">
        <f>calcs!AF190</f>
        <v>0</v>
      </c>
      <c r="AE12" s="20">
        <f>calcs!AG190</f>
        <v>0</v>
      </c>
      <c r="AF12" s="20">
        <f>calcs!AH190</f>
        <v>0</v>
      </c>
    </row>
    <row r="13" spans="1:35" ht="14.5" x14ac:dyDescent="0.35">
      <c r="A13" s="3" t="s">
        <v>110</v>
      </c>
      <c r="B13" s="20">
        <f>calcs!D191</f>
        <v>0</v>
      </c>
      <c r="C13" s="20">
        <f>calcs!E191</f>
        <v>0</v>
      </c>
      <c r="D13" s="20">
        <f>calcs!F191</f>
        <v>0</v>
      </c>
      <c r="E13" s="20">
        <f>calcs!G191</f>
        <v>0</v>
      </c>
      <c r="F13" s="20">
        <f>calcs!H191</f>
        <v>0</v>
      </c>
      <c r="G13" s="20">
        <f>calcs!I191</f>
        <v>0</v>
      </c>
      <c r="H13" s="20">
        <f>calcs!J191</f>
        <v>0</v>
      </c>
      <c r="I13" s="20">
        <f>calcs!K191</f>
        <v>0</v>
      </c>
      <c r="J13" s="20">
        <f>calcs!L191</f>
        <v>0</v>
      </c>
      <c r="K13" s="20">
        <f>calcs!M191</f>
        <v>0</v>
      </c>
      <c r="L13" s="20">
        <f>calcs!N191</f>
        <v>0</v>
      </c>
      <c r="M13" s="20">
        <f>calcs!O191</f>
        <v>0</v>
      </c>
      <c r="N13" s="20">
        <f>calcs!P191</f>
        <v>0</v>
      </c>
      <c r="O13" s="20">
        <f>calcs!Q191</f>
        <v>0</v>
      </c>
      <c r="P13" s="20">
        <f>calcs!R191</f>
        <v>0</v>
      </c>
      <c r="Q13" s="20">
        <f>calcs!S191</f>
        <v>0</v>
      </c>
      <c r="R13" s="20">
        <f>calcs!T191</f>
        <v>0</v>
      </c>
      <c r="S13" s="20">
        <f>calcs!U191</f>
        <v>0</v>
      </c>
      <c r="T13" s="20">
        <f>calcs!V191</f>
        <v>0</v>
      </c>
      <c r="U13" s="20">
        <f>calcs!W191</f>
        <v>0</v>
      </c>
      <c r="V13" s="20">
        <f>calcs!X191</f>
        <v>0</v>
      </c>
      <c r="W13" s="20">
        <f>calcs!Y191</f>
        <v>0</v>
      </c>
      <c r="X13" s="20">
        <f>calcs!Z191</f>
        <v>0</v>
      </c>
      <c r="Y13" s="20">
        <f>calcs!AA191</f>
        <v>0</v>
      </c>
      <c r="Z13" s="20">
        <f>calcs!AB191</f>
        <v>0</v>
      </c>
      <c r="AA13" s="20">
        <f>calcs!AC191</f>
        <v>0</v>
      </c>
      <c r="AB13" s="20">
        <f>calcs!AD191</f>
        <v>0</v>
      </c>
      <c r="AC13" s="20">
        <f>calcs!AE191</f>
        <v>0</v>
      </c>
      <c r="AD13" s="20">
        <f>calcs!AF191</f>
        <v>0</v>
      </c>
      <c r="AE13" s="20">
        <f>calcs!AG191</f>
        <v>0</v>
      </c>
      <c r="AF13" s="20">
        <f>calcs!AH191</f>
        <v>0</v>
      </c>
    </row>
    <row r="14" spans="1:35" ht="14.5" x14ac:dyDescent="0.35">
      <c r="A14" s="3" t="s">
        <v>112</v>
      </c>
      <c r="B14" s="20">
        <f>calcs!D192</f>
        <v>8482056320000.001</v>
      </c>
      <c r="C14" s="20">
        <f>calcs!E192</f>
        <v>8863006038868.3125</v>
      </c>
      <c r="D14" s="20">
        <f>calcs!F192</f>
        <v>9243955757736.625</v>
      </c>
      <c r="E14" s="20">
        <f>calcs!G192</f>
        <v>9624905476605.0371</v>
      </c>
      <c r="F14" s="20">
        <f>calcs!H192</f>
        <v>10005855195473.352</v>
      </c>
      <c r="G14" s="20">
        <f>calcs!I192</f>
        <v>10386804914341.666</v>
      </c>
      <c r="H14" s="20">
        <f>calcs!J192</f>
        <v>10767754633209.98</v>
      </c>
      <c r="I14" s="20">
        <f>calcs!K192</f>
        <v>11148704352078.395</v>
      </c>
      <c r="J14" s="20">
        <f>calcs!L192</f>
        <v>11529654070946.709</v>
      </c>
      <c r="K14" s="20">
        <f>calcs!M192</f>
        <v>11910603789815.021</v>
      </c>
      <c r="L14" s="20">
        <f>calcs!N192</f>
        <v>12291553508683.436</v>
      </c>
      <c r="M14" s="20">
        <f>calcs!O192</f>
        <v>12672503227551.748</v>
      </c>
      <c r="N14" s="20">
        <f>calcs!P192</f>
        <v>13053452946420.063</v>
      </c>
      <c r="O14" s="20">
        <f>calcs!Q192</f>
        <v>13434402665288.477</v>
      </c>
      <c r="P14" s="20">
        <f>calcs!R192</f>
        <v>13815352384156.791</v>
      </c>
      <c r="Q14" s="20">
        <f>calcs!S192</f>
        <v>14196302103025.104</v>
      </c>
      <c r="R14" s="20">
        <f>calcs!T192</f>
        <v>14577251821893.416</v>
      </c>
      <c r="S14" s="20">
        <f>calcs!U192</f>
        <v>14958201540761.828</v>
      </c>
      <c r="T14" s="20">
        <f>calcs!V192</f>
        <v>15339151259630.141</v>
      </c>
      <c r="U14" s="20">
        <f>calcs!W192</f>
        <v>15720100978498.453</v>
      </c>
      <c r="V14" s="20">
        <f>calcs!X192</f>
        <v>16101050697366.867</v>
      </c>
      <c r="W14" s="20">
        <f>calcs!Y192</f>
        <v>16482000416235.18</v>
      </c>
      <c r="X14" s="20">
        <f>calcs!Z192</f>
        <v>16862950135103.494</v>
      </c>
      <c r="Y14" s="20">
        <f>calcs!AA192</f>
        <v>17243899853971.908</v>
      </c>
      <c r="Z14" s="20">
        <f>calcs!AB192</f>
        <v>17624849572840.223</v>
      </c>
      <c r="AA14" s="20">
        <f>calcs!AC192</f>
        <v>18005799291708.535</v>
      </c>
      <c r="AB14" s="20">
        <f>calcs!AD192</f>
        <v>18386749010576.848</v>
      </c>
      <c r="AC14" s="20">
        <f>calcs!AE192</f>
        <v>18767698729445.258</v>
      </c>
      <c r="AD14" s="20">
        <f>calcs!AF192</f>
        <v>19148648448313.57</v>
      </c>
      <c r="AE14" s="20">
        <f>calcs!AG192</f>
        <v>19529598167181.883</v>
      </c>
      <c r="AF14" s="20">
        <f>calcs!AH192</f>
        <v>19910547886050.297</v>
      </c>
    </row>
    <row r="15" spans="1:35" ht="14.5" x14ac:dyDescent="0.35">
      <c r="A15" s="3" t="s">
        <v>59</v>
      </c>
      <c r="B15" s="20">
        <f>calcs!D193</f>
        <v>10905468672000</v>
      </c>
      <c r="C15" s="20">
        <f>calcs!E193</f>
        <v>11394812288025.389</v>
      </c>
      <c r="D15" s="20">
        <f>calcs!F193</f>
        <v>11884155904050.779</v>
      </c>
      <c r="E15" s="20">
        <f>calcs!G193</f>
        <v>12373499520076.168</v>
      </c>
      <c r="F15" s="20">
        <f>calcs!H193</f>
        <v>12862843136101.557</v>
      </c>
      <c r="G15" s="20">
        <f>calcs!I193</f>
        <v>13352186752126.945</v>
      </c>
      <c r="H15" s="20">
        <f>calcs!J193</f>
        <v>13841530368152.336</v>
      </c>
      <c r="I15" s="20">
        <f>calcs!K193</f>
        <v>14330873984177.555</v>
      </c>
      <c r="J15" s="20">
        <f>calcs!L193</f>
        <v>14820217600202.945</v>
      </c>
      <c r="K15" s="20">
        <f>calcs!M193</f>
        <v>15309561216228.334</v>
      </c>
      <c r="L15" s="20">
        <f>calcs!N193</f>
        <v>15798904832253.725</v>
      </c>
      <c r="M15" s="20">
        <f>calcs!O193</f>
        <v>16288248448279.113</v>
      </c>
      <c r="N15" s="20">
        <f>calcs!P193</f>
        <v>16777592064304.502</v>
      </c>
      <c r="O15" s="20">
        <f>calcs!Q193</f>
        <v>17266935680329.891</v>
      </c>
      <c r="P15" s="20">
        <f>calcs!R193</f>
        <v>17756279296355.277</v>
      </c>
      <c r="Q15" s="20">
        <f>calcs!S193</f>
        <v>18245622912380.496</v>
      </c>
      <c r="R15" s="20">
        <f>calcs!T193</f>
        <v>18734966528405.887</v>
      </c>
      <c r="S15" s="20">
        <f>calcs!U193</f>
        <v>19224310144431.273</v>
      </c>
      <c r="T15" s="20">
        <f>calcs!V193</f>
        <v>19713653760456.664</v>
      </c>
      <c r="U15" s="20">
        <f>calcs!W193</f>
        <v>20202997376482.055</v>
      </c>
      <c r="V15" s="20">
        <f>calcs!X193</f>
        <v>20692340992507.445</v>
      </c>
      <c r="W15" s="20">
        <f>calcs!Y193</f>
        <v>21181684608532.836</v>
      </c>
      <c r="X15" s="20">
        <f>calcs!Z193</f>
        <v>21671028224558.227</v>
      </c>
      <c r="Y15" s="20">
        <f>calcs!AA193</f>
        <v>22160371840583.617</v>
      </c>
      <c r="Z15" s="20">
        <f>calcs!AB193</f>
        <v>22649715456608.836</v>
      </c>
      <c r="AA15" s="20">
        <f>calcs!AC193</f>
        <v>23139059072634.227</v>
      </c>
      <c r="AB15" s="20">
        <f>calcs!AD193</f>
        <v>23628402688659.617</v>
      </c>
      <c r="AC15" s="20">
        <f>calcs!AE193</f>
        <v>24117746304685.008</v>
      </c>
      <c r="AD15" s="20">
        <f>calcs!AF193</f>
        <v>24607089920710.395</v>
      </c>
      <c r="AE15" s="20">
        <f>calcs!AG193</f>
        <v>25096433536735.785</v>
      </c>
      <c r="AF15" s="20">
        <f>calcs!AH193</f>
        <v>25585777152761.176</v>
      </c>
    </row>
    <row r="16" spans="1:35" ht="14.5" x14ac:dyDescent="0.35">
      <c r="A16" s="3" t="s">
        <v>84</v>
      </c>
      <c r="B16" s="20">
        <f>calcs!D194</f>
        <v>0</v>
      </c>
      <c r="C16" s="20">
        <f>calcs!E194</f>
        <v>0</v>
      </c>
      <c r="D16" s="20">
        <f>calcs!F194</f>
        <v>0</v>
      </c>
      <c r="E16" s="20">
        <f>calcs!G194</f>
        <v>0</v>
      </c>
      <c r="F16" s="20">
        <f>calcs!H194</f>
        <v>0</v>
      </c>
      <c r="G16" s="20">
        <f>calcs!I194</f>
        <v>0</v>
      </c>
      <c r="H16" s="20">
        <f>calcs!J194</f>
        <v>0</v>
      </c>
      <c r="I16" s="20">
        <f>calcs!K194</f>
        <v>0</v>
      </c>
      <c r="J16" s="20">
        <f>calcs!L194</f>
        <v>0</v>
      </c>
      <c r="K16" s="20">
        <f>calcs!M194</f>
        <v>0</v>
      </c>
      <c r="L16" s="20">
        <f>calcs!N194</f>
        <v>0</v>
      </c>
      <c r="M16" s="20">
        <f>calcs!O194</f>
        <v>0</v>
      </c>
      <c r="N16" s="20">
        <f>calcs!P194</f>
        <v>0</v>
      </c>
      <c r="O16" s="20">
        <f>calcs!Q194</f>
        <v>0</v>
      </c>
      <c r="P16" s="20">
        <f>calcs!R194</f>
        <v>0</v>
      </c>
      <c r="Q16" s="20">
        <f>calcs!S194</f>
        <v>0</v>
      </c>
      <c r="R16" s="20">
        <f>calcs!T194</f>
        <v>0</v>
      </c>
      <c r="S16" s="20">
        <f>calcs!U194</f>
        <v>0</v>
      </c>
      <c r="T16" s="20">
        <f>calcs!V194</f>
        <v>0</v>
      </c>
      <c r="U16" s="20">
        <f>calcs!W194</f>
        <v>0</v>
      </c>
      <c r="V16" s="20">
        <f>calcs!X194</f>
        <v>0</v>
      </c>
      <c r="W16" s="20">
        <f>calcs!Y194</f>
        <v>0</v>
      </c>
      <c r="X16" s="20">
        <f>calcs!Z194</f>
        <v>0</v>
      </c>
      <c r="Y16" s="20">
        <f>calcs!AA194</f>
        <v>0</v>
      </c>
      <c r="Z16" s="20">
        <f>calcs!AB194</f>
        <v>0</v>
      </c>
      <c r="AA16" s="20">
        <f>calcs!AC194</f>
        <v>0</v>
      </c>
      <c r="AB16" s="20">
        <f>calcs!AD194</f>
        <v>0</v>
      </c>
      <c r="AC16" s="20">
        <f>calcs!AE194</f>
        <v>0</v>
      </c>
      <c r="AD16" s="20">
        <f>calcs!AF194</f>
        <v>0</v>
      </c>
      <c r="AE16" s="20">
        <f>calcs!AG194</f>
        <v>0</v>
      </c>
      <c r="AF16" s="20">
        <f>calcs!AH194</f>
        <v>0</v>
      </c>
    </row>
    <row r="17" spans="1:32" ht="14.5" x14ac:dyDescent="0.35">
      <c r="A17" s="3" t="s">
        <v>116</v>
      </c>
      <c r="B17" s="20">
        <f>calcs!D195</f>
        <v>0</v>
      </c>
      <c r="C17" s="20">
        <f>calcs!E195</f>
        <v>0</v>
      </c>
      <c r="D17" s="20">
        <f>calcs!F195</f>
        <v>0</v>
      </c>
      <c r="E17" s="20">
        <f>calcs!G195</f>
        <v>0</v>
      </c>
      <c r="F17" s="20">
        <f>calcs!H195</f>
        <v>0</v>
      </c>
      <c r="G17" s="20">
        <f>calcs!I195</f>
        <v>0</v>
      </c>
      <c r="H17" s="20">
        <f>calcs!J195</f>
        <v>0</v>
      </c>
      <c r="I17" s="20">
        <f>calcs!K195</f>
        <v>0</v>
      </c>
      <c r="J17" s="20">
        <f>calcs!L195</f>
        <v>0</v>
      </c>
      <c r="K17" s="20">
        <f>calcs!M195</f>
        <v>0</v>
      </c>
      <c r="L17" s="20">
        <f>calcs!N195</f>
        <v>0</v>
      </c>
      <c r="M17" s="20">
        <f>calcs!O195</f>
        <v>0</v>
      </c>
      <c r="N17" s="20">
        <f>calcs!P195</f>
        <v>0</v>
      </c>
      <c r="O17" s="20">
        <f>calcs!Q195</f>
        <v>0</v>
      </c>
      <c r="P17" s="20">
        <f>calcs!R195</f>
        <v>0</v>
      </c>
      <c r="Q17" s="20">
        <f>calcs!S195</f>
        <v>0</v>
      </c>
      <c r="R17" s="20">
        <f>calcs!T195</f>
        <v>0</v>
      </c>
      <c r="S17" s="20">
        <f>calcs!U195</f>
        <v>0</v>
      </c>
      <c r="T17" s="20">
        <f>calcs!V195</f>
        <v>0</v>
      </c>
      <c r="U17" s="20">
        <f>calcs!W195</f>
        <v>0</v>
      </c>
      <c r="V17" s="20">
        <f>calcs!X195</f>
        <v>0</v>
      </c>
      <c r="W17" s="20">
        <f>calcs!Y195</f>
        <v>0</v>
      </c>
      <c r="X17" s="20">
        <f>calcs!Z195</f>
        <v>0</v>
      </c>
      <c r="Y17" s="20">
        <f>calcs!AA195</f>
        <v>0</v>
      </c>
      <c r="Z17" s="20">
        <f>calcs!AB195</f>
        <v>0</v>
      </c>
      <c r="AA17" s="20">
        <f>calcs!AC195</f>
        <v>0</v>
      </c>
      <c r="AB17" s="20">
        <f>calcs!AD195</f>
        <v>0</v>
      </c>
      <c r="AC17" s="20">
        <f>calcs!AE195</f>
        <v>0</v>
      </c>
      <c r="AD17" s="20">
        <f>calcs!AF195</f>
        <v>0</v>
      </c>
      <c r="AE17" s="20">
        <f>calcs!AG195</f>
        <v>0</v>
      </c>
      <c r="AF17" s="20">
        <f>calcs!AH195</f>
        <v>0</v>
      </c>
    </row>
    <row r="18" spans="1:32" ht="14.5" x14ac:dyDescent="0.35">
      <c r="A18" s="3" t="s">
        <v>118</v>
      </c>
      <c r="B18" s="20">
        <f>calcs!D196</f>
        <v>0</v>
      </c>
      <c r="C18" s="20">
        <f>calcs!E196</f>
        <v>0</v>
      </c>
      <c r="D18" s="20">
        <f>calcs!F196</f>
        <v>0</v>
      </c>
      <c r="E18" s="20">
        <f>calcs!G196</f>
        <v>0</v>
      </c>
      <c r="F18" s="20">
        <f>calcs!H196</f>
        <v>0</v>
      </c>
      <c r="G18" s="20">
        <f>calcs!I196</f>
        <v>0</v>
      </c>
      <c r="H18" s="20">
        <f>calcs!J196</f>
        <v>0</v>
      </c>
      <c r="I18" s="20">
        <f>calcs!K196</f>
        <v>0</v>
      </c>
      <c r="J18" s="20">
        <f>calcs!L196</f>
        <v>0</v>
      </c>
      <c r="K18" s="20">
        <f>calcs!M196</f>
        <v>0</v>
      </c>
      <c r="L18" s="20">
        <f>calcs!N196</f>
        <v>0</v>
      </c>
      <c r="M18" s="20">
        <f>calcs!O196</f>
        <v>0</v>
      </c>
      <c r="N18" s="20">
        <f>calcs!P196</f>
        <v>0</v>
      </c>
      <c r="O18" s="20">
        <f>calcs!Q196</f>
        <v>0</v>
      </c>
      <c r="P18" s="20">
        <f>calcs!R196</f>
        <v>0</v>
      </c>
      <c r="Q18" s="20">
        <f>calcs!S196</f>
        <v>0</v>
      </c>
      <c r="R18" s="20">
        <f>calcs!T196</f>
        <v>0</v>
      </c>
      <c r="S18" s="20">
        <f>calcs!U196</f>
        <v>0</v>
      </c>
      <c r="T18" s="20">
        <f>calcs!V196</f>
        <v>0</v>
      </c>
      <c r="U18" s="20">
        <f>calcs!W196</f>
        <v>0</v>
      </c>
      <c r="V18" s="20">
        <f>calcs!X196</f>
        <v>0</v>
      </c>
      <c r="W18" s="20">
        <f>calcs!Y196</f>
        <v>0</v>
      </c>
      <c r="X18" s="20">
        <f>calcs!Z196</f>
        <v>0</v>
      </c>
      <c r="Y18" s="20">
        <f>calcs!AA196</f>
        <v>0</v>
      </c>
      <c r="Z18" s="20">
        <f>calcs!AB196</f>
        <v>0</v>
      </c>
      <c r="AA18" s="20">
        <f>calcs!AC196</f>
        <v>0</v>
      </c>
      <c r="AB18" s="20">
        <f>calcs!AD196</f>
        <v>0</v>
      </c>
      <c r="AC18" s="20">
        <f>calcs!AE196</f>
        <v>0</v>
      </c>
      <c r="AD18" s="20">
        <f>calcs!AF196</f>
        <v>0</v>
      </c>
      <c r="AE18" s="20">
        <f>calcs!AG196</f>
        <v>0</v>
      </c>
      <c r="AF18" s="20">
        <f>calcs!AH196</f>
        <v>0</v>
      </c>
    </row>
    <row r="19" spans="1:32" ht="14.5" x14ac:dyDescent="0.35">
      <c r="A19" s="3" t="s">
        <v>120</v>
      </c>
      <c r="B19" s="20">
        <f>calcs!D197</f>
        <v>0</v>
      </c>
      <c r="C19" s="20">
        <f>calcs!E197</f>
        <v>0</v>
      </c>
      <c r="D19" s="20">
        <f>calcs!F197</f>
        <v>0</v>
      </c>
      <c r="E19" s="20">
        <f>calcs!G197</f>
        <v>0</v>
      </c>
      <c r="F19" s="20">
        <f>calcs!H197</f>
        <v>0</v>
      </c>
      <c r="G19" s="20">
        <f>calcs!I197</f>
        <v>0</v>
      </c>
      <c r="H19" s="20">
        <f>calcs!J197</f>
        <v>0</v>
      </c>
      <c r="I19" s="20">
        <f>calcs!K197</f>
        <v>0</v>
      </c>
      <c r="J19" s="20">
        <f>calcs!L197</f>
        <v>0</v>
      </c>
      <c r="K19" s="20">
        <f>calcs!M197</f>
        <v>0</v>
      </c>
      <c r="L19" s="20">
        <f>calcs!N197</f>
        <v>0</v>
      </c>
      <c r="M19" s="20">
        <f>calcs!O197</f>
        <v>0</v>
      </c>
      <c r="N19" s="20">
        <f>calcs!P197</f>
        <v>0</v>
      </c>
      <c r="O19" s="20">
        <f>calcs!Q197</f>
        <v>0</v>
      </c>
      <c r="P19" s="20">
        <f>calcs!R197</f>
        <v>0</v>
      </c>
      <c r="Q19" s="20">
        <f>calcs!S197</f>
        <v>0</v>
      </c>
      <c r="R19" s="20">
        <f>calcs!T197</f>
        <v>0</v>
      </c>
      <c r="S19" s="20">
        <f>calcs!U197</f>
        <v>0</v>
      </c>
      <c r="T19" s="20">
        <f>calcs!V197</f>
        <v>0</v>
      </c>
      <c r="U19" s="20">
        <f>calcs!W197</f>
        <v>0</v>
      </c>
      <c r="V19" s="20">
        <f>calcs!X197</f>
        <v>0</v>
      </c>
      <c r="W19" s="20">
        <f>calcs!Y197</f>
        <v>0</v>
      </c>
      <c r="X19" s="20">
        <f>calcs!Z197</f>
        <v>0</v>
      </c>
      <c r="Y19" s="20">
        <f>calcs!AA197</f>
        <v>0</v>
      </c>
      <c r="Z19" s="20">
        <f>calcs!AB197</f>
        <v>0</v>
      </c>
      <c r="AA19" s="20">
        <f>calcs!AC197</f>
        <v>0</v>
      </c>
      <c r="AB19" s="20">
        <f>calcs!AD197</f>
        <v>0</v>
      </c>
      <c r="AC19" s="20">
        <f>calcs!AE197</f>
        <v>0</v>
      </c>
      <c r="AD19" s="20">
        <f>calcs!AF197</f>
        <v>0</v>
      </c>
      <c r="AE19" s="20">
        <f>calcs!AG197</f>
        <v>0</v>
      </c>
      <c r="AF19" s="20">
        <f>calcs!AH197</f>
        <v>0</v>
      </c>
    </row>
    <row r="20" spans="1:32" ht="14.5" x14ac:dyDescent="0.35">
      <c r="A20" s="3" t="s">
        <v>122</v>
      </c>
      <c r="B20" s="20">
        <f>calcs!D198</f>
        <v>0</v>
      </c>
      <c r="C20" s="20">
        <f>calcs!E198</f>
        <v>0</v>
      </c>
      <c r="D20" s="20">
        <f>calcs!F198</f>
        <v>0</v>
      </c>
      <c r="E20" s="20">
        <f>calcs!G198</f>
        <v>0</v>
      </c>
      <c r="F20" s="20">
        <f>calcs!H198</f>
        <v>0</v>
      </c>
      <c r="G20" s="20">
        <f>calcs!I198</f>
        <v>0</v>
      </c>
      <c r="H20" s="20">
        <f>calcs!J198</f>
        <v>0</v>
      </c>
      <c r="I20" s="20">
        <f>calcs!K198</f>
        <v>0</v>
      </c>
      <c r="J20" s="20">
        <f>calcs!L198</f>
        <v>0</v>
      </c>
      <c r="K20" s="20">
        <f>calcs!M198</f>
        <v>0</v>
      </c>
      <c r="L20" s="20">
        <f>calcs!N198</f>
        <v>0</v>
      </c>
      <c r="M20" s="20">
        <f>calcs!O198</f>
        <v>0</v>
      </c>
      <c r="N20" s="20">
        <f>calcs!P198</f>
        <v>0</v>
      </c>
      <c r="O20" s="20">
        <f>calcs!Q198</f>
        <v>0</v>
      </c>
      <c r="P20" s="20">
        <f>calcs!R198</f>
        <v>0</v>
      </c>
      <c r="Q20" s="20">
        <f>calcs!S198</f>
        <v>0</v>
      </c>
      <c r="R20" s="20">
        <f>calcs!T198</f>
        <v>0</v>
      </c>
      <c r="S20" s="20">
        <f>calcs!U198</f>
        <v>0</v>
      </c>
      <c r="T20" s="20">
        <f>calcs!V198</f>
        <v>0</v>
      </c>
      <c r="U20" s="20">
        <f>calcs!W198</f>
        <v>0</v>
      </c>
      <c r="V20" s="20">
        <f>calcs!X198</f>
        <v>0</v>
      </c>
      <c r="W20" s="20">
        <f>calcs!Y198</f>
        <v>0</v>
      </c>
      <c r="X20" s="20">
        <f>calcs!Z198</f>
        <v>0</v>
      </c>
      <c r="Y20" s="20">
        <f>calcs!AA198</f>
        <v>0</v>
      </c>
      <c r="Z20" s="20">
        <f>calcs!AB198</f>
        <v>0</v>
      </c>
      <c r="AA20" s="20">
        <f>calcs!AC198</f>
        <v>0</v>
      </c>
      <c r="AB20" s="20">
        <f>calcs!AD198</f>
        <v>0</v>
      </c>
      <c r="AC20" s="20">
        <f>calcs!AE198</f>
        <v>0</v>
      </c>
      <c r="AD20" s="20">
        <f>calcs!AF198</f>
        <v>0</v>
      </c>
      <c r="AE20" s="20">
        <f>calcs!AG198</f>
        <v>0</v>
      </c>
      <c r="AF20" s="20">
        <f>calcs!AH198</f>
        <v>0</v>
      </c>
    </row>
    <row r="21" spans="1:32" ht="15.75" customHeight="1" x14ac:dyDescent="0.35">
      <c r="A21" s="3" t="s">
        <v>124</v>
      </c>
      <c r="B21" s="20">
        <f>calcs!D199</f>
        <v>0</v>
      </c>
      <c r="C21" s="20">
        <f>calcs!E199</f>
        <v>0</v>
      </c>
      <c r="D21" s="20">
        <f>calcs!F199</f>
        <v>0</v>
      </c>
      <c r="E21" s="20">
        <f>calcs!G199</f>
        <v>0</v>
      </c>
      <c r="F21" s="20">
        <f>calcs!H199</f>
        <v>0</v>
      </c>
      <c r="G21" s="20">
        <f>calcs!I199</f>
        <v>0</v>
      </c>
      <c r="H21" s="20">
        <f>calcs!J199</f>
        <v>0</v>
      </c>
      <c r="I21" s="20">
        <f>calcs!K199</f>
        <v>0</v>
      </c>
      <c r="J21" s="20">
        <f>calcs!L199</f>
        <v>0</v>
      </c>
      <c r="K21" s="20">
        <f>calcs!M199</f>
        <v>0</v>
      </c>
      <c r="L21" s="20">
        <f>calcs!N199</f>
        <v>0</v>
      </c>
      <c r="M21" s="20">
        <f>calcs!O199</f>
        <v>0</v>
      </c>
      <c r="N21" s="20">
        <f>calcs!P199</f>
        <v>0</v>
      </c>
      <c r="O21" s="20">
        <f>calcs!Q199</f>
        <v>0</v>
      </c>
      <c r="P21" s="20">
        <f>calcs!R199</f>
        <v>0</v>
      </c>
      <c r="Q21" s="20">
        <f>calcs!S199</f>
        <v>0</v>
      </c>
      <c r="R21" s="20">
        <f>calcs!T199</f>
        <v>0</v>
      </c>
      <c r="S21" s="20">
        <f>calcs!U199</f>
        <v>0</v>
      </c>
      <c r="T21" s="20">
        <f>calcs!V199</f>
        <v>0</v>
      </c>
      <c r="U21" s="20">
        <f>calcs!W199</f>
        <v>0</v>
      </c>
      <c r="V21" s="20">
        <f>calcs!X199</f>
        <v>0</v>
      </c>
      <c r="W21" s="20">
        <f>calcs!Y199</f>
        <v>0</v>
      </c>
      <c r="X21" s="20">
        <f>calcs!Z199</f>
        <v>0</v>
      </c>
      <c r="Y21" s="20">
        <f>calcs!AA199</f>
        <v>0</v>
      </c>
      <c r="Z21" s="20">
        <f>calcs!AB199</f>
        <v>0</v>
      </c>
      <c r="AA21" s="20">
        <f>calcs!AC199</f>
        <v>0</v>
      </c>
      <c r="AB21" s="20">
        <f>calcs!AD199</f>
        <v>0</v>
      </c>
      <c r="AC21" s="20">
        <f>calcs!AE199</f>
        <v>0</v>
      </c>
      <c r="AD21" s="20">
        <f>calcs!AF199</f>
        <v>0</v>
      </c>
      <c r="AE21" s="20">
        <f>calcs!AG199</f>
        <v>0</v>
      </c>
      <c r="AF21" s="20">
        <f>calcs!AH199</f>
        <v>0</v>
      </c>
    </row>
    <row r="22" spans="1:32" ht="15.75" customHeight="1" x14ac:dyDescent="0.35">
      <c r="A22" s="3" t="s">
        <v>126</v>
      </c>
      <c r="B22" s="20">
        <f>calcs!D200</f>
        <v>0</v>
      </c>
      <c r="C22" s="20">
        <f>calcs!E200</f>
        <v>0</v>
      </c>
      <c r="D22" s="20">
        <f>calcs!F200</f>
        <v>0</v>
      </c>
      <c r="E22" s="20">
        <f>calcs!G200</f>
        <v>0</v>
      </c>
      <c r="F22" s="20">
        <f>calcs!H200</f>
        <v>0</v>
      </c>
      <c r="G22" s="20">
        <f>calcs!I200</f>
        <v>0</v>
      </c>
      <c r="H22" s="20">
        <f>calcs!J200</f>
        <v>0</v>
      </c>
      <c r="I22" s="20">
        <f>calcs!K200</f>
        <v>0</v>
      </c>
      <c r="J22" s="20">
        <f>calcs!L200</f>
        <v>0</v>
      </c>
      <c r="K22" s="20">
        <f>calcs!M200</f>
        <v>0</v>
      </c>
      <c r="L22" s="20">
        <f>calcs!N200</f>
        <v>0</v>
      </c>
      <c r="M22" s="20">
        <f>calcs!O200</f>
        <v>0</v>
      </c>
      <c r="N22" s="20">
        <f>calcs!P200</f>
        <v>0</v>
      </c>
      <c r="O22" s="20">
        <f>calcs!Q200</f>
        <v>0</v>
      </c>
      <c r="P22" s="20">
        <f>calcs!R200</f>
        <v>0</v>
      </c>
      <c r="Q22" s="20">
        <f>calcs!S200</f>
        <v>0</v>
      </c>
      <c r="R22" s="20">
        <f>calcs!T200</f>
        <v>0</v>
      </c>
      <c r="S22" s="20">
        <f>calcs!U200</f>
        <v>0</v>
      </c>
      <c r="T22" s="20">
        <f>calcs!V200</f>
        <v>0</v>
      </c>
      <c r="U22" s="20">
        <f>calcs!W200</f>
        <v>0</v>
      </c>
      <c r="V22" s="20">
        <f>calcs!X200</f>
        <v>0</v>
      </c>
      <c r="W22" s="20">
        <f>calcs!Y200</f>
        <v>0</v>
      </c>
      <c r="X22" s="20">
        <f>calcs!Z200</f>
        <v>0</v>
      </c>
      <c r="Y22" s="20">
        <f>calcs!AA200</f>
        <v>0</v>
      </c>
      <c r="Z22" s="20">
        <f>calcs!AB200</f>
        <v>0</v>
      </c>
      <c r="AA22" s="20">
        <f>calcs!AC200</f>
        <v>0</v>
      </c>
      <c r="AB22" s="20">
        <f>calcs!AD200</f>
        <v>0</v>
      </c>
      <c r="AC22" s="20">
        <f>calcs!AE200</f>
        <v>0</v>
      </c>
      <c r="AD22" s="20">
        <f>calcs!AF200</f>
        <v>0</v>
      </c>
      <c r="AE22" s="20">
        <f>calcs!AG200</f>
        <v>0</v>
      </c>
      <c r="AF22" s="20">
        <f>calcs!AH200</f>
        <v>0</v>
      </c>
    </row>
    <row r="23" spans="1:32" ht="15.75" customHeight="1" x14ac:dyDescent="0.35">
      <c r="A23" s="3" t="s">
        <v>128</v>
      </c>
      <c r="B23" s="20">
        <f>calcs!D201</f>
        <v>0</v>
      </c>
      <c r="C23" s="20">
        <f>calcs!E201</f>
        <v>0</v>
      </c>
      <c r="D23" s="20">
        <f>calcs!F201</f>
        <v>0</v>
      </c>
      <c r="E23" s="20">
        <f>calcs!G201</f>
        <v>0</v>
      </c>
      <c r="F23" s="20">
        <f>calcs!H201</f>
        <v>0</v>
      </c>
      <c r="G23" s="20">
        <f>calcs!I201</f>
        <v>0</v>
      </c>
      <c r="H23" s="20">
        <f>calcs!J201</f>
        <v>0</v>
      </c>
      <c r="I23" s="20">
        <f>calcs!K201</f>
        <v>0</v>
      </c>
      <c r="J23" s="20">
        <f>calcs!L201</f>
        <v>0</v>
      </c>
      <c r="K23" s="20">
        <f>calcs!M201</f>
        <v>0</v>
      </c>
      <c r="L23" s="20">
        <f>calcs!N201</f>
        <v>0</v>
      </c>
      <c r="M23" s="20">
        <f>calcs!O201</f>
        <v>0</v>
      </c>
      <c r="N23" s="20">
        <f>calcs!P201</f>
        <v>0</v>
      </c>
      <c r="O23" s="20">
        <f>calcs!Q201</f>
        <v>0</v>
      </c>
      <c r="P23" s="20">
        <f>calcs!R201</f>
        <v>0</v>
      </c>
      <c r="Q23" s="20">
        <f>calcs!S201</f>
        <v>0</v>
      </c>
      <c r="R23" s="20">
        <f>calcs!T201</f>
        <v>0</v>
      </c>
      <c r="S23" s="20">
        <f>calcs!U201</f>
        <v>0</v>
      </c>
      <c r="T23" s="20">
        <f>calcs!V201</f>
        <v>0</v>
      </c>
      <c r="U23" s="20">
        <f>calcs!W201</f>
        <v>0</v>
      </c>
      <c r="V23" s="20">
        <f>calcs!X201</f>
        <v>0</v>
      </c>
      <c r="W23" s="20">
        <f>calcs!Y201</f>
        <v>0</v>
      </c>
      <c r="X23" s="20">
        <f>calcs!Z201</f>
        <v>0</v>
      </c>
      <c r="Y23" s="20">
        <f>calcs!AA201</f>
        <v>0</v>
      </c>
      <c r="Z23" s="20">
        <f>calcs!AB201</f>
        <v>0</v>
      </c>
      <c r="AA23" s="20">
        <f>calcs!AC201</f>
        <v>0</v>
      </c>
      <c r="AB23" s="20">
        <f>calcs!AD201</f>
        <v>0</v>
      </c>
      <c r="AC23" s="20">
        <f>calcs!AE201</f>
        <v>0</v>
      </c>
      <c r="AD23" s="20">
        <f>calcs!AF201</f>
        <v>0</v>
      </c>
      <c r="AE23" s="20">
        <f>calcs!AG201</f>
        <v>0</v>
      </c>
      <c r="AF23" s="20">
        <f>calcs!AH201</f>
        <v>0</v>
      </c>
    </row>
    <row r="24" spans="1:32" ht="15.75" customHeight="1" x14ac:dyDescent="0.35">
      <c r="A24" s="3" t="s">
        <v>81</v>
      </c>
      <c r="B24" s="20">
        <f>calcs!D202</f>
        <v>0</v>
      </c>
      <c r="C24" s="20">
        <f>calcs!E202</f>
        <v>0</v>
      </c>
      <c r="D24" s="20">
        <f>calcs!F202</f>
        <v>0</v>
      </c>
      <c r="E24" s="20">
        <f>calcs!G202</f>
        <v>0</v>
      </c>
      <c r="F24" s="20">
        <f>calcs!H202</f>
        <v>0</v>
      </c>
      <c r="G24" s="20">
        <f>calcs!I202</f>
        <v>0</v>
      </c>
      <c r="H24" s="20">
        <f>calcs!J202</f>
        <v>0</v>
      </c>
      <c r="I24" s="20">
        <f>calcs!K202</f>
        <v>0</v>
      </c>
      <c r="J24" s="20">
        <f>calcs!L202</f>
        <v>0</v>
      </c>
      <c r="K24" s="20">
        <f>calcs!M202</f>
        <v>0</v>
      </c>
      <c r="L24" s="20">
        <f>calcs!N202</f>
        <v>0</v>
      </c>
      <c r="M24" s="20">
        <f>calcs!O202</f>
        <v>0</v>
      </c>
      <c r="N24" s="20">
        <f>calcs!P202</f>
        <v>0</v>
      </c>
      <c r="O24" s="20">
        <f>calcs!Q202</f>
        <v>0</v>
      </c>
      <c r="P24" s="20">
        <f>calcs!R202</f>
        <v>0</v>
      </c>
      <c r="Q24" s="20">
        <f>calcs!S202</f>
        <v>0</v>
      </c>
      <c r="R24" s="20">
        <f>calcs!T202</f>
        <v>0</v>
      </c>
      <c r="S24" s="20">
        <f>calcs!U202</f>
        <v>0</v>
      </c>
      <c r="T24" s="20">
        <f>calcs!V202</f>
        <v>0</v>
      </c>
      <c r="U24" s="20">
        <f>calcs!W202</f>
        <v>0</v>
      </c>
      <c r="V24" s="20">
        <f>calcs!X202</f>
        <v>0</v>
      </c>
      <c r="W24" s="20">
        <f>calcs!Y202</f>
        <v>0</v>
      </c>
      <c r="X24" s="20">
        <f>calcs!Z202</f>
        <v>0</v>
      </c>
      <c r="Y24" s="20">
        <f>calcs!AA202</f>
        <v>0</v>
      </c>
      <c r="Z24" s="20">
        <f>calcs!AB202</f>
        <v>0</v>
      </c>
      <c r="AA24" s="20">
        <f>calcs!AC202</f>
        <v>0</v>
      </c>
      <c r="AB24" s="20">
        <f>calcs!AD202</f>
        <v>0</v>
      </c>
      <c r="AC24" s="20">
        <f>calcs!AE202</f>
        <v>0</v>
      </c>
      <c r="AD24" s="20">
        <f>calcs!AF202</f>
        <v>0</v>
      </c>
      <c r="AE24" s="20">
        <f>calcs!AG202</f>
        <v>0</v>
      </c>
      <c r="AF24" s="20">
        <f>calcs!AH202</f>
        <v>0</v>
      </c>
    </row>
    <row r="25" spans="1:32" ht="15.75" customHeight="1" x14ac:dyDescent="0.35">
      <c r="A25" s="3" t="s">
        <v>131</v>
      </c>
      <c r="B25" s="20">
        <f>calcs!D203</f>
        <v>1075766581.7173097</v>
      </c>
      <c r="C25" s="20">
        <f>calcs!E203</f>
        <v>1123179975.5856962</v>
      </c>
      <c r="D25" s="20">
        <f>calcs!F203</f>
        <v>1170593369.4541008</v>
      </c>
      <c r="E25" s="20">
        <f>calcs!G203</f>
        <v>1218006763.3225055</v>
      </c>
      <c r="F25" s="20">
        <f>calcs!H203</f>
        <v>1265420157.190892</v>
      </c>
      <c r="G25" s="20">
        <f>calcs!I203</f>
        <v>1312833551.0592966</v>
      </c>
      <c r="H25" s="20">
        <f>calcs!J203</f>
        <v>1360246944.9277012</v>
      </c>
      <c r="I25" s="20">
        <f>calcs!K203</f>
        <v>1407660338.7961059</v>
      </c>
      <c r="J25" s="20">
        <f>calcs!L203</f>
        <v>1455073732.6644924</v>
      </c>
      <c r="K25" s="20">
        <f>calcs!M203</f>
        <v>1502487126.532897</v>
      </c>
      <c r="L25" s="20">
        <f>calcs!N203</f>
        <v>1549900520.4013014</v>
      </c>
      <c r="M25" s="20">
        <f>calcs!O203</f>
        <v>1597313914.269706</v>
      </c>
      <c r="N25" s="20">
        <f>calcs!P203</f>
        <v>1644727308.1380928</v>
      </c>
      <c r="O25" s="20">
        <f>calcs!Q203</f>
        <v>1692140702.0064974</v>
      </c>
      <c r="P25" s="20">
        <f>calcs!R203</f>
        <v>1739554095.8749018</v>
      </c>
      <c r="Q25" s="20">
        <f>calcs!S203</f>
        <v>1786967489.7432885</v>
      </c>
      <c r="R25" s="20">
        <f>calcs!T203</f>
        <v>1834380883.6116931</v>
      </c>
      <c r="S25" s="20">
        <f>calcs!U203</f>
        <v>1881794277.4800975</v>
      </c>
      <c r="T25" s="20">
        <f>calcs!V203</f>
        <v>1929207671.3485022</v>
      </c>
      <c r="U25" s="20">
        <f>calcs!W203</f>
        <v>1976621065.2168887</v>
      </c>
      <c r="V25" s="20">
        <f>calcs!X203</f>
        <v>2024034459.0852931</v>
      </c>
      <c r="W25" s="20">
        <f>calcs!Y203</f>
        <v>2071447852.9536977</v>
      </c>
      <c r="X25" s="20">
        <f>calcs!Z203</f>
        <v>2118861246.8221023</v>
      </c>
      <c r="Y25" s="20">
        <f>calcs!AA203</f>
        <v>2166274640.6904888</v>
      </c>
      <c r="Z25" s="20">
        <f>calcs!AB203</f>
        <v>2213688034.5588932</v>
      </c>
      <c r="AA25" s="20">
        <f>calcs!AC203</f>
        <v>2261101428.4272976</v>
      </c>
      <c r="AB25" s="20">
        <f>calcs!AD203</f>
        <v>2308514822.295702</v>
      </c>
      <c r="AC25" s="20">
        <f>calcs!AE203</f>
        <v>2355928216.1640887</v>
      </c>
      <c r="AD25" s="20">
        <f>calcs!AF203</f>
        <v>2403341610.0324931</v>
      </c>
      <c r="AE25" s="20">
        <f>calcs!AG203</f>
        <v>2450755003.9008975</v>
      </c>
      <c r="AF25" s="20">
        <f>calcs!AH203</f>
        <v>2498168397.7692842</v>
      </c>
    </row>
    <row r="26" spans="1:32" ht="15.75" customHeight="1" x14ac:dyDescent="0.35">
      <c r="A26" s="3" t="s">
        <v>80</v>
      </c>
      <c r="B26" s="20">
        <f>calcs!D204</f>
        <v>0</v>
      </c>
      <c r="C26" s="20">
        <f>calcs!E204</f>
        <v>0</v>
      </c>
      <c r="D26" s="20">
        <f>calcs!F204</f>
        <v>0</v>
      </c>
      <c r="E26" s="20">
        <f>calcs!G204</f>
        <v>0</v>
      </c>
      <c r="F26" s="20">
        <f>calcs!H204</f>
        <v>0</v>
      </c>
      <c r="G26" s="20">
        <f>calcs!I204</f>
        <v>0</v>
      </c>
      <c r="H26" s="20">
        <f>calcs!J204</f>
        <v>0</v>
      </c>
      <c r="I26" s="20">
        <f>calcs!K204</f>
        <v>0</v>
      </c>
      <c r="J26" s="20">
        <f>calcs!L204</f>
        <v>0</v>
      </c>
      <c r="K26" s="20">
        <f>calcs!M204</f>
        <v>0</v>
      </c>
      <c r="L26" s="20">
        <f>calcs!N204</f>
        <v>0</v>
      </c>
      <c r="M26" s="20">
        <f>calcs!O204</f>
        <v>0</v>
      </c>
      <c r="N26" s="20">
        <f>calcs!P204</f>
        <v>0</v>
      </c>
      <c r="O26" s="20">
        <f>calcs!Q204</f>
        <v>0</v>
      </c>
      <c r="P26" s="20">
        <f>calcs!R204</f>
        <v>0</v>
      </c>
      <c r="Q26" s="20">
        <f>calcs!S204</f>
        <v>0</v>
      </c>
      <c r="R26" s="20">
        <f>calcs!T204</f>
        <v>0</v>
      </c>
      <c r="S26" s="20">
        <f>calcs!U204</f>
        <v>0</v>
      </c>
      <c r="T26" s="20">
        <f>calcs!V204</f>
        <v>0</v>
      </c>
      <c r="U26" s="20">
        <f>calcs!W204</f>
        <v>0</v>
      </c>
      <c r="V26" s="20">
        <f>calcs!X204</f>
        <v>0</v>
      </c>
      <c r="W26" s="20">
        <f>calcs!Y204</f>
        <v>0</v>
      </c>
      <c r="X26" s="20">
        <f>calcs!Z204</f>
        <v>0</v>
      </c>
      <c r="Y26" s="20">
        <f>calcs!AA204</f>
        <v>0</v>
      </c>
      <c r="Z26" s="20">
        <f>calcs!AB204</f>
        <v>0</v>
      </c>
      <c r="AA26" s="20">
        <f>calcs!AC204</f>
        <v>0</v>
      </c>
      <c r="AB26" s="20">
        <f>calcs!AD204</f>
        <v>0</v>
      </c>
      <c r="AC26" s="20">
        <f>calcs!AE204</f>
        <v>0</v>
      </c>
      <c r="AD26" s="20">
        <f>calcs!AF204</f>
        <v>0</v>
      </c>
      <c r="AE26" s="20">
        <f>calcs!AG204</f>
        <v>0</v>
      </c>
      <c r="AF26" s="20">
        <f>calcs!AH204</f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33" width="12.54296875" customWidth="1"/>
    <col min="3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20">
        <f>calcs!D155</f>
        <v>0</v>
      </c>
      <c r="C2" s="20">
        <f>calcs!E155</f>
        <v>0</v>
      </c>
      <c r="D2" s="20">
        <f>calcs!F155</f>
        <v>0</v>
      </c>
      <c r="E2" s="20">
        <f>calcs!G155</f>
        <v>0</v>
      </c>
      <c r="F2" s="20">
        <f>calcs!H155</f>
        <v>0</v>
      </c>
      <c r="G2" s="20">
        <f>calcs!I155</f>
        <v>0</v>
      </c>
      <c r="H2" s="20">
        <f>calcs!J155</f>
        <v>0</v>
      </c>
      <c r="I2" s="20">
        <f>calcs!K155</f>
        <v>0</v>
      </c>
      <c r="J2" s="20">
        <f>calcs!L155</f>
        <v>0</v>
      </c>
      <c r="K2" s="20">
        <f>calcs!M155</f>
        <v>0</v>
      </c>
      <c r="L2" s="20">
        <f>calcs!N155</f>
        <v>0</v>
      </c>
      <c r="M2" s="20">
        <f>calcs!O155</f>
        <v>0</v>
      </c>
      <c r="N2" s="20">
        <f>calcs!P155</f>
        <v>0</v>
      </c>
      <c r="O2" s="20">
        <f>calcs!Q155</f>
        <v>0</v>
      </c>
      <c r="P2" s="20">
        <f>calcs!R155</f>
        <v>0</v>
      </c>
      <c r="Q2" s="20">
        <f>calcs!S155</f>
        <v>0</v>
      </c>
      <c r="R2" s="20">
        <f>calcs!T155</f>
        <v>0</v>
      </c>
      <c r="S2" s="20">
        <f>calcs!U155</f>
        <v>0</v>
      </c>
      <c r="T2" s="20">
        <f>calcs!V155</f>
        <v>0</v>
      </c>
      <c r="U2" s="20">
        <f>calcs!W155</f>
        <v>0</v>
      </c>
      <c r="V2" s="20">
        <f>calcs!X155</f>
        <v>0</v>
      </c>
      <c r="W2" s="20">
        <f>calcs!Y155</f>
        <v>0</v>
      </c>
      <c r="X2" s="20">
        <f>calcs!Z155</f>
        <v>0</v>
      </c>
      <c r="Y2" s="20">
        <f>calcs!AA155</f>
        <v>0</v>
      </c>
      <c r="Z2" s="20">
        <f>calcs!AB155</f>
        <v>0</v>
      </c>
      <c r="AA2" s="20">
        <f>calcs!AC155</f>
        <v>0</v>
      </c>
      <c r="AB2" s="20">
        <f>calcs!AD155</f>
        <v>0</v>
      </c>
      <c r="AC2" s="20">
        <f>calcs!AE155</f>
        <v>0</v>
      </c>
      <c r="AD2" s="20">
        <f>calcs!AF155</f>
        <v>0</v>
      </c>
      <c r="AE2" s="20">
        <f>calcs!AG155</f>
        <v>0</v>
      </c>
      <c r="AF2" s="20">
        <f>calcs!AH155</f>
        <v>0</v>
      </c>
    </row>
    <row r="3" spans="1:35" ht="14.5" x14ac:dyDescent="0.35">
      <c r="A3" s="3" t="s">
        <v>79</v>
      </c>
      <c r="B3" s="20">
        <f>calcs!D156</f>
        <v>9166965103705.8125</v>
      </c>
      <c r="C3" s="20">
        <f>calcs!E156</f>
        <v>9574612903633.123</v>
      </c>
      <c r="D3" s="20">
        <f>calcs!F156</f>
        <v>9982260703560.5762</v>
      </c>
      <c r="E3" s="20">
        <f>calcs!G156</f>
        <v>10389908503487.887</v>
      </c>
      <c r="F3" s="20">
        <f>calcs!H156</f>
        <v>10797556303415.34</v>
      </c>
      <c r="G3" s="20">
        <f>calcs!I156</f>
        <v>11205204103342.65</v>
      </c>
      <c r="H3" s="20">
        <f>calcs!J156</f>
        <v>11612851903270.104</v>
      </c>
      <c r="I3" s="20">
        <f>calcs!K156</f>
        <v>12020499703197.416</v>
      </c>
      <c r="J3" s="20">
        <f>calcs!L156</f>
        <v>12428147503124.869</v>
      </c>
      <c r="K3" s="20">
        <f>calcs!M156</f>
        <v>12835795303052.18</v>
      </c>
      <c r="L3" s="20">
        <f>calcs!N156</f>
        <v>13243443102979.49</v>
      </c>
      <c r="M3" s="20">
        <f>calcs!O156</f>
        <v>13651090902906.943</v>
      </c>
      <c r="N3" s="20">
        <f>calcs!P156</f>
        <v>14058738702834.254</v>
      </c>
      <c r="O3" s="20">
        <f>calcs!Q156</f>
        <v>14466386502761.709</v>
      </c>
      <c r="P3" s="20">
        <f>calcs!R156</f>
        <v>14874034302689.02</v>
      </c>
      <c r="Q3" s="20">
        <f>calcs!S156</f>
        <v>15281682102616.475</v>
      </c>
      <c r="R3" s="20">
        <f>calcs!T156</f>
        <v>15689329902543.785</v>
      </c>
      <c r="S3" s="20">
        <f>calcs!U156</f>
        <v>16096977702471.238</v>
      </c>
      <c r="T3" s="20">
        <f>calcs!V156</f>
        <v>16504625502398.551</v>
      </c>
      <c r="U3" s="20">
        <f>calcs!W156</f>
        <v>16912273302326.002</v>
      </c>
      <c r="V3" s="20">
        <f>calcs!X156</f>
        <v>17319921102253.313</v>
      </c>
      <c r="W3" s="20">
        <f>calcs!Y156</f>
        <v>17727568902180.766</v>
      </c>
      <c r="X3" s="20">
        <f>calcs!Z156</f>
        <v>18135216702108.078</v>
      </c>
      <c r="Y3" s="20">
        <f>calcs!AA156</f>
        <v>18542864502035.531</v>
      </c>
      <c r="Z3" s="20">
        <f>calcs!AB156</f>
        <v>18950512301962.844</v>
      </c>
      <c r="AA3" s="20">
        <f>calcs!AC156</f>
        <v>19358160101890.297</v>
      </c>
      <c r="AB3" s="20">
        <f>calcs!AD156</f>
        <v>19765807901817.605</v>
      </c>
      <c r="AC3" s="20">
        <f>calcs!AE156</f>
        <v>20173455701745.055</v>
      </c>
      <c r="AD3" s="20">
        <f>calcs!AF156</f>
        <v>20581103501672.367</v>
      </c>
      <c r="AE3" s="20">
        <f>calcs!AG156</f>
        <v>20988751301599.676</v>
      </c>
      <c r="AF3" s="20">
        <f>calcs!AH156</f>
        <v>21396399101527.129</v>
      </c>
    </row>
    <row r="4" spans="1:35" ht="14.5" x14ac:dyDescent="0.35">
      <c r="A4" s="3" t="s">
        <v>83</v>
      </c>
      <c r="B4" s="20">
        <f>calcs!D157</f>
        <v>71489194696696.641</v>
      </c>
      <c r="C4" s="20">
        <f>calcs!E157</f>
        <v>74668263516856.375</v>
      </c>
      <c r="D4" s="20">
        <f>calcs!F157</f>
        <v>77847332337017.234</v>
      </c>
      <c r="E4" s="20">
        <f>calcs!G157</f>
        <v>81026401157176.984</v>
      </c>
      <c r="F4" s="20">
        <f>calcs!H157</f>
        <v>84205469977337.828</v>
      </c>
      <c r="G4" s="20">
        <f>calcs!I157</f>
        <v>87384538797497.563</v>
      </c>
      <c r="H4" s="20">
        <f>calcs!J157</f>
        <v>90563607617658.422</v>
      </c>
      <c r="I4" s="20">
        <f>calcs!K157</f>
        <v>93742676437818.172</v>
      </c>
      <c r="J4" s="20">
        <f>calcs!L157</f>
        <v>96921745257979.016</v>
      </c>
      <c r="K4" s="20">
        <f>calcs!M157</f>
        <v>100100814078138.77</v>
      </c>
      <c r="L4" s="20">
        <f>calcs!N157</f>
        <v>103279882898298.52</v>
      </c>
      <c r="M4" s="20">
        <f>calcs!O157</f>
        <v>106458951718459.36</v>
      </c>
      <c r="N4" s="20">
        <f>calcs!P157</f>
        <v>109638020538619.09</v>
      </c>
      <c r="O4" s="20">
        <f>calcs!Q157</f>
        <v>112817089358779.95</v>
      </c>
      <c r="P4" s="20">
        <f>calcs!R157</f>
        <v>115996158178939.69</v>
      </c>
      <c r="Q4" s="20">
        <f>calcs!S157</f>
        <v>119175226999100.55</v>
      </c>
      <c r="R4" s="20">
        <f>calcs!T157</f>
        <v>122354295819260.3</v>
      </c>
      <c r="S4" s="20">
        <f>calcs!U157</f>
        <v>125533364639421.14</v>
      </c>
      <c r="T4" s="20">
        <f>calcs!V157</f>
        <v>128712433459580.89</v>
      </c>
      <c r="U4" s="20">
        <f>calcs!W157</f>
        <v>131891502279741.73</v>
      </c>
      <c r="V4" s="20">
        <f>calcs!X157</f>
        <v>135070571099901.47</v>
      </c>
      <c r="W4" s="20">
        <f>calcs!Y157</f>
        <v>138249639920062.33</v>
      </c>
      <c r="X4" s="20">
        <f>calcs!Z157</f>
        <v>141428708740222.09</v>
      </c>
      <c r="Y4" s="20">
        <f>calcs!AA157</f>
        <v>144607777560382.97</v>
      </c>
      <c r="Z4" s="20">
        <f>calcs!AB157</f>
        <v>147786846380542.72</v>
      </c>
      <c r="AA4" s="20">
        <f>calcs!AC157</f>
        <v>150965915200703.56</v>
      </c>
      <c r="AB4" s="20">
        <f>calcs!AD157</f>
        <v>154144984020863.31</v>
      </c>
      <c r="AC4" s="20">
        <f>calcs!AE157</f>
        <v>157324052841024.16</v>
      </c>
      <c r="AD4" s="20">
        <f>calcs!AF157</f>
        <v>160503121661183.91</v>
      </c>
      <c r="AE4" s="20">
        <f>calcs!AG157</f>
        <v>163682190481343.66</v>
      </c>
      <c r="AF4" s="20">
        <f>calcs!AH157</f>
        <v>166861259301504.5</v>
      </c>
    </row>
    <row r="5" spans="1:35" ht="14.5" x14ac:dyDescent="0.35">
      <c r="A5" s="3" t="s">
        <v>98</v>
      </c>
      <c r="B5" s="20">
        <f>calcs!D158</f>
        <v>0</v>
      </c>
      <c r="C5" s="20">
        <f>calcs!E158</f>
        <v>0</v>
      </c>
      <c r="D5" s="20">
        <f>calcs!F158</f>
        <v>0</v>
      </c>
      <c r="E5" s="20">
        <f>calcs!G158</f>
        <v>0</v>
      </c>
      <c r="F5" s="20">
        <f>calcs!H158</f>
        <v>0</v>
      </c>
      <c r="G5" s="20">
        <f>calcs!I158</f>
        <v>0</v>
      </c>
      <c r="H5" s="20">
        <f>calcs!J158</f>
        <v>0</v>
      </c>
      <c r="I5" s="20">
        <f>calcs!K158</f>
        <v>0</v>
      </c>
      <c r="J5" s="20">
        <f>calcs!L158</f>
        <v>0</v>
      </c>
      <c r="K5" s="20">
        <f>calcs!M158</f>
        <v>0</v>
      </c>
      <c r="L5" s="20">
        <f>calcs!N158</f>
        <v>0</v>
      </c>
      <c r="M5" s="20">
        <f>calcs!O158</f>
        <v>0</v>
      </c>
      <c r="N5" s="20">
        <f>calcs!P158</f>
        <v>0</v>
      </c>
      <c r="O5" s="20">
        <f>calcs!Q158</f>
        <v>0</v>
      </c>
      <c r="P5" s="20">
        <f>calcs!R158</f>
        <v>0</v>
      </c>
      <c r="Q5" s="20">
        <f>calcs!S158</f>
        <v>0</v>
      </c>
      <c r="R5" s="20">
        <f>calcs!T158</f>
        <v>0</v>
      </c>
      <c r="S5" s="20">
        <f>calcs!U158</f>
        <v>0</v>
      </c>
      <c r="T5" s="20">
        <f>calcs!V158</f>
        <v>0</v>
      </c>
      <c r="U5" s="20">
        <f>calcs!W158</f>
        <v>0</v>
      </c>
      <c r="V5" s="20">
        <f>calcs!X158</f>
        <v>0</v>
      </c>
      <c r="W5" s="20">
        <f>calcs!Y158</f>
        <v>0</v>
      </c>
      <c r="X5" s="20">
        <f>calcs!Z158</f>
        <v>0</v>
      </c>
      <c r="Y5" s="20">
        <f>calcs!AA158</f>
        <v>0</v>
      </c>
      <c r="Z5" s="20">
        <f>calcs!AB158</f>
        <v>0</v>
      </c>
      <c r="AA5" s="20">
        <f>calcs!AC158</f>
        <v>0</v>
      </c>
      <c r="AB5" s="20">
        <f>calcs!AD158</f>
        <v>0</v>
      </c>
      <c r="AC5" s="20">
        <f>calcs!AE158</f>
        <v>0</v>
      </c>
      <c r="AD5" s="20">
        <f>calcs!AF158</f>
        <v>0</v>
      </c>
      <c r="AE5" s="20">
        <f>calcs!AG158</f>
        <v>0</v>
      </c>
      <c r="AF5" s="20">
        <f>calcs!AH158</f>
        <v>0</v>
      </c>
    </row>
    <row r="6" spans="1:35" ht="14.5" x14ac:dyDescent="0.35">
      <c r="A6" s="3" t="s">
        <v>100</v>
      </c>
      <c r="B6" s="20">
        <f>calcs!D159</f>
        <v>1507646974424.0981</v>
      </c>
      <c r="C6" s="20">
        <f>calcs!E159</f>
        <v>1575297504209.1028</v>
      </c>
      <c r="D6" s="20">
        <f>calcs!F159</f>
        <v>1642948033994.0784</v>
      </c>
      <c r="E6" s="20">
        <f>calcs!G159</f>
        <v>1710598563779.083</v>
      </c>
      <c r="F6" s="20">
        <f>calcs!H159</f>
        <v>1778249093564.0879</v>
      </c>
      <c r="G6" s="20">
        <f>calcs!I159</f>
        <v>1845899623349.0928</v>
      </c>
      <c r="H6" s="20">
        <f>calcs!J159</f>
        <v>1913550153134.0974</v>
      </c>
      <c r="I6" s="20">
        <f>calcs!K159</f>
        <v>1981200682919.1023</v>
      </c>
      <c r="J6" s="20">
        <f>calcs!L159</f>
        <v>2048851212704.0779</v>
      </c>
      <c r="K6" s="20">
        <f>calcs!M159</f>
        <v>2116501742489.0825</v>
      </c>
      <c r="L6" s="20">
        <f>calcs!N159</f>
        <v>2184152272274.0874</v>
      </c>
      <c r="M6" s="20">
        <f>calcs!O159</f>
        <v>2251802802059.0923</v>
      </c>
      <c r="N6" s="20">
        <f>calcs!P159</f>
        <v>2319453331844.0972</v>
      </c>
      <c r="O6" s="20">
        <f>calcs!Q159</f>
        <v>2387103861629.1021</v>
      </c>
      <c r="P6" s="20">
        <f>calcs!R159</f>
        <v>2454754391414.0776</v>
      </c>
      <c r="Q6" s="20">
        <f>calcs!S159</f>
        <v>2522404921199.0825</v>
      </c>
      <c r="R6" s="20">
        <f>calcs!T159</f>
        <v>2590055450984.0874</v>
      </c>
      <c r="S6" s="20">
        <f>calcs!U159</f>
        <v>2657705980769.0923</v>
      </c>
      <c r="T6" s="20">
        <f>calcs!V159</f>
        <v>2725356510554.0972</v>
      </c>
      <c r="U6" s="20">
        <f>calcs!W159</f>
        <v>2793007040339.1021</v>
      </c>
      <c r="V6" s="20">
        <f>calcs!X159</f>
        <v>2860657570124.0771</v>
      </c>
      <c r="W6" s="20">
        <f>calcs!Y159</f>
        <v>2928308099909.082</v>
      </c>
      <c r="X6" s="20">
        <f>calcs!Z159</f>
        <v>2995958629694.0869</v>
      </c>
      <c r="Y6" s="20">
        <f>calcs!AA159</f>
        <v>3063609159479.0913</v>
      </c>
      <c r="Z6" s="20">
        <f>calcs!AB159</f>
        <v>3131259689264.0962</v>
      </c>
      <c r="AA6" s="20">
        <f>calcs!AC159</f>
        <v>3198910219049.1011</v>
      </c>
      <c r="AB6" s="20">
        <f>calcs!AD159</f>
        <v>3266560748834.0767</v>
      </c>
      <c r="AC6" s="20">
        <f>calcs!AE159</f>
        <v>3334211278619.0815</v>
      </c>
      <c r="AD6" s="20">
        <f>calcs!AF159</f>
        <v>3401861808404.0864</v>
      </c>
      <c r="AE6" s="20">
        <f>calcs!AG159</f>
        <v>3469512338189.0918</v>
      </c>
      <c r="AF6" s="20">
        <f>calcs!AH159</f>
        <v>3537162867974.0972</v>
      </c>
    </row>
    <row r="7" spans="1:35" ht="14.5" x14ac:dyDescent="0.35">
      <c r="A7" s="3" t="s">
        <v>41</v>
      </c>
      <c r="B7" s="20">
        <f>calcs!D160</f>
        <v>346722366695.93878</v>
      </c>
      <c r="C7" s="20">
        <f>calcs!E160</f>
        <v>361916522483.53998</v>
      </c>
      <c r="D7" s="20">
        <f>calcs!F160</f>
        <v>377110678271.14648</v>
      </c>
      <c r="E7" s="20">
        <f>calcs!G160</f>
        <v>392304834058.75299</v>
      </c>
      <c r="F7" s="20">
        <f>calcs!H160</f>
        <v>407498989846.35419</v>
      </c>
      <c r="G7" s="20">
        <f>calcs!I160</f>
        <v>422693145633.96063</v>
      </c>
      <c r="H7" s="20">
        <f>calcs!J160</f>
        <v>437887301421.56714</v>
      </c>
      <c r="I7" s="20">
        <f>calcs!K160</f>
        <v>453081457209.17358</v>
      </c>
      <c r="J7" s="20">
        <f>calcs!L160</f>
        <v>468275612996.77478</v>
      </c>
      <c r="K7" s="20">
        <f>calcs!M160</f>
        <v>483469768784.38129</v>
      </c>
      <c r="L7" s="20">
        <f>calcs!N160</f>
        <v>498663924571.98773</v>
      </c>
      <c r="M7" s="20">
        <f>calcs!O160</f>
        <v>513858080359.59424</v>
      </c>
      <c r="N7" s="20">
        <f>calcs!P160</f>
        <v>529052236147.19537</v>
      </c>
      <c r="O7" s="20">
        <f>calcs!Q160</f>
        <v>544246391934.80182</v>
      </c>
      <c r="P7" s="20">
        <f>calcs!R160</f>
        <v>559440547722.4082</v>
      </c>
      <c r="Q7" s="20">
        <f>calcs!S160</f>
        <v>574634703510.0094</v>
      </c>
      <c r="R7" s="20">
        <f>calcs!T160</f>
        <v>589828859297.61584</v>
      </c>
      <c r="S7" s="20">
        <f>calcs!U160</f>
        <v>605023015085.22229</v>
      </c>
      <c r="T7" s="20">
        <f>calcs!V160</f>
        <v>620217170872.82886</v>
      </c>
      <c r="U7" s="20">
        <f>calcs!W160</f>
        <v>635411326660.43005</v>
      </c>
      <c r="V7" s="20">
        <f>calcs!X160</f>
        <v>650605482448.0365</v>
      </c>
      <c r="W7" s="20">
        <f>calcs!Y160</f>
        <v>665799638235.64307</v>
      </c>
      <c r="X7" s="20">
        <f>calcs!Z160</f>
        <v>680993794023.24951</v>
      </c>
      <c r="Y7" s="20">
        <f>calcs!AA160</f>
        <v>696187949810.85071</v>
      </c>
      <c r="Z7" s="20">
        <f>calcs!AB160</f>
        <v>711382105598.45715</v>
      </c>
      <c r="AA7" s="20">
        <f>calcs!AC160</f>
        <v>726576261386.06372</v>
      </c>
      <c r="AB7" s="20">
        <f>calcs!AD160</f>
        <v>741770417173.67017</v>
      </c>
      <c r="AC7" s="20">
        <f>calcs!AE160</f>
        <v>756964572961.27136</v>
      </c>
      <c r="AD7" s="20">
        <f>calcs!AF160</f>
        <v>772158728748.87781</v>
      </c>
      <c r="AE7" s="20">
        <f>calcs!AG160</f>
        <v>787352884536.48425</v>
      </c>
      <c r="AF7" s="20">
        <f>calcs!AH160</f>
        <v>802547040324.08533</v>
      </c>
    </row>
    <row r="8" spans="1:35" ht="14.5" x14ac:dyDescent="0.35">
      <c r="A8" s="3" t="s">
        <v>45</v>
      </c>
      <c r="B8" s="20">
        <f>calcs!D161</f>
        <v>4966924941283.5771</v>
      </c>
      <c r="C8" s="20">
        <f>calcs!E161</f>
        <v>5190000850627.207</v>
      </c>
      <c r="D8" s="20">
        <f>calcs!F161</f>
        <v>5413076759970.7764</v>
      </c>
      <c r="E8" s="20">
        <f>calcs!G161</f>
        <v>5636152669314.4053</v>
      </c>
      <c r="F8" s="20">
        <f>calcs!H161</f>
        <v>5859228578657.9736</v>
      </c>
      <c r="G8" s="20">
        <f>calcs!I161</f>
        <v>6082304488001.6025</v>
      </c>
      <c r="H8" s="20">
        <f>calcs!J161</f>
        <v>6305380397345.1719</v>
      </c>
      <c r="I8" s="20">
        <f>calcs!K161</f>
        <v>6528456306688.8018</v>
      </c>
      <c r="J8" s="20">
        <f>calcs!L161</f>
        <v>6751532216032.3711</v>
      </c>
      <c r="K8" s="20">
        <f>calcs!M161</f>
        <v>6974608125376.002</v>
      </c>
      <c r="L8" s="20">
        <f>calcs!N161</f>
        <v>7197684034719.5713</v>
      </c>
      <c r="M8" s="20">
        <f>calcs!O161</f>
        <v>7420759944063.2002</v>
      </c>
      <c r="N8" s="20">
        <f>calcs!P161</f>
        <v>7643835853406.7686</v>
      </c>
      <c r="O8" s="20">
        <f>calcs!Q161</f>
        <v>7866911762750.3984</v>
      </c>
      <c r="P8" s="20">
        <f>calcs!R161</f>
        <v>8089987672093.9678</v>
      </c>
      <c r="Q8" s="20">
        <f>calcs!S161</f>
        <v>8313063581437.5967</v>
      </c>
      <c r="R8" s="20">
        <f>calcs!T161</f>
        <v>8536139490781.165</v>
      </c>
      <c r="S8" s="20">
        <f>calcs!U161</f>
        <v>8759215400124.7949</v>
      </c>
      <c r="T8" s="20">
        <f>calcs!V161</f>
        <v>8982291309468.3633</v>
      </c>
      <c r="U8" s="20">
        <f>calcs!W161</f>
        <v>9205367218811.9941</v>
      </c>
      <c r="V8" s="20">
        <f>calcs!X161</f>
        <v>9428443128155.5625</v>
      </c>
      <c r="W8" s="20">
        <f>calcs!Y161</f>
        <v>9651519037499.1914</v>
      </c>
      <c r="X8" s="20">
        <f>calcs!Z161</f>
        <v>9874594946842.7598</v>
      </c>
      <c r="Y8" s="20">
        <f>calcs!AA161</f>
        <v>10097670856186.389</v>
      </c>
      <c r="Z8" s="20">
        <f>calcs!AB161</f>
        <v>10320746765529.957</v>
      </c>
      <c r="AA8" s="20">
        <f>calcs!AC161</f>
        <v>10543822674873.586</v>
      </c>
      <c r="AB8" s="20">
        <f>calcs!AD161</f>
        <v>10766898584217.154</v>
      </c>
      <c r="AC8" s="20">
        <f>calcs!AE161</f>
        <v>10989974493560.783</v>
      </c>
      <c r="AD8" s="20">
        <f>calcs!AF161</f>
        <v>11213050402904.352</v>
      </c>
      <c r="AE8" s="20">
        <f>calcs!AG161</f>
        <v>11436126312247.92</v>
      </c>
      <c r="AF8" s="20">
        <f>calcs!AH161</f>
        <v>11659202221591.549</v>
      </c>
    </row>
    <row r="9" spans="1:35" ht="14.5" x14ac:dyDescent="0.35">
      <c r="A9" s="3" t="s">
        <v>47</v>
      </c>
      <c r="B9" s="20">
        <f>calcs!D162</f>
        <v>30115386337.990799</v>
      </c>
      <c r="C9" s="20">
        <f>calcs!E162</f>
        <v>31483014790.170212</v>
      </c>
      <c r="D9" s="20">
        <f>calcs!F162</f>
        <v>32850643242.350079</v>
      </c>
      <c r="E9" s="20">
        <f>calcs!G162</f>
        <v>34218271694.529491</v>
      </c>
      <c r="F9" s="20">
        <f>calcs!H162</f>
        <v>35585900146.708908</v>
      </c>
      <c r="G9" s="20">
        <f>calcs!I162</f>
        <v>36953528598.888771</v>
      </c>
      <c r="H9" s="20">
        <f>calcs!J162</f>
        <v>38321157051.068184</v>
      </c>
      <c r="I9" s="20">
        <f>calcs!K162</f>
        <v>39688785503.247597</v>
      </c>
      <c r="J9" s="20">
        <f>calcs!L162</f>
        <v>41056413955.427002</v>
      </c>
      <c r="K9" s="20">
        <f>calcs!M162</f>
        <v>42424042407.606865</v>
      </c>
      <c r="L9" s="20">
        <f>calcs!N162</f>
        <v>43791670859.786278</v>
      </c>
      <c r="M9" s="20">
        <f>calcs!O162</f>
        <v>45159299311.965691</v>
      </c>
      <c r="N9" s="20">
        <f>calcs!P162</f>
        <v>46526927764.145554</v>
      </c>
      <c r="O9" s="20">
        <f>calcs!Q162</f>
        <v>47894556216.324966</v>
      </c>
      <c r="P9" s="20">
        <f>calcs!R162</f>
        <v>49262184668.504379</v>
      </c>
      <c r="Q9" s="20">
        <f>calcs!S162</f>
        <v>50629813120.68425</v>
      </c>
      <c r="R9" s="20">
        <f>calcs!T162</f>
        <v>51997441572.863663</v>
      </c>
      <c r="S9" s="20">
        <f>calcs!U162</f>
        <v>53365070025.043068</v>
      </c>
      <c r="T9" s="20">
        <f>calcs!V162</f>
        <v>54732698477.222931</v>
      </c>
      <c r="U9" s="20">
        <f>calcs!W162</f>
        <v>56100326929.402336</v>
      </c>
      <c r="V9" s="20">
        <f>calcs!X162</f>
        <v>57467955381.581749</v>
      </c>
      <c r="W9" s="20">
        <f>calcs!Y162</f>
        <v>58835583833.761612</v>
      </c>
      <c r="X9" s="20">
        <f>calcs!Z162</f>
        <v>60203212285.941025</v>
      </c>
      <c r="Y9" s="20">
        <f>calcs!AA162</f>
        <v>61570840738.12043</v>
      </c>
      <c r="Z9" s="20">
        <f>calcs!AB162</f>
        <v>62938469190.300301</v>
      </c>
      <c r="AA9" s="20">
        <f>calcs!AC162</f>
        <v>64306097642.479706</v>
      </c>
      <c r="AB9" s="20">
        <f>calcs!AD162</f>
        <v>65673726094.659119</v>
      </c>
      <c r="AC9" s="20">
        <f>calcs!AE162</f>
        <v>67041354546.838982</v>
      </c>
      <c r="AD9" s="20">
        <f>calcs!AF162</f>
        <v>68408982999.018402</v>
      </c>
      <c r="AE9" s="20">
        <f>calcs!AG162</f>
        <v>69776611451.197815</v>
      </c>
      <c r="AF9" s="20">
        <f>calcs!AH162</f>
        <v>71144239903.377686</v>
      </c>
    </row>
    <row r="10" spans="1:35" ht="14.5" x14ac:dyDescent="0.35">
      <c r="A10" s="10" t="s">
        <v>50</v>
      </c>
      <c r="B10" s="20">
        <f>calcs!D163</f>
        <v>3583234754.1689997</v>
      </c>
      <c r="C10" s="20">
        <f>calcs!E163</f>
        <v>3744655021.6846266</v>
      </c>
      <c r="D10" s="20">
        <f>calcs!F163</f>
        <v>3906075289.2003164</v>
      </c>
      <c r="E10" s="20">
        <f>calcs!G163</f>
        <v>4067495556.7159433</v>
      </c>
      <c r="F10" s="20">
        <f>calcs!H163</f>
        <v>4228915824.2316332</v>
      </c>
      <c r="G10" s="20">
        <f>calcs!I163</f>
        <v>4390336091.747323</v>
      </c>
      <c r="H10" s="20">
        <f>calcs!J163</f>
        <v>4551756359.2629499</v>
      </c>
      <c r="I10" s="20">
        <f>calcs!K163</f>
        <v>4713176626.7786398</v>
      </c>
      <c r="J10" s="20">
        <f>calcs!L163</f>
        <v>4874596894.2942667</v>
      </c>
      <c r="K10" s="20">
        <f>calcs!M163</f>
        <v>5036017161.8099566</v>
      </c>
      <c r="L10" s="20">
        <f>calcs!N163</f>
        <v>5197437429.3255835</v>
      </c>
      <c r="M10" s="20">
        <f>calcs!O163</f>
        <v>5358857696.8412733</v>
      </c>
      <c r="N10" s="20">
        <f>calcs!P163</f>
        <v>5520277964.3569002</v>
      </c>
      <c r="O10" s="20">
        <f>calcs!Q163</f>
        <v>5681698231.8725901</v>
      </c>
      <c r="P10" s="20">
        <f>calcs!R163</f>
        <v>5843118499.388217</v>
      </c>
      <c r="Q10" s="20">
        <f>calcs!S163</f>
        <v>6004538766.9039068</v>
      </c>
      <c r="R10" s="20">
        <f>calcs!T163</f>
        <v>6165959034.4195337</v>
      </c>
      <c r="S10" s="20">
        <f>calcs!U163</f>
        <v>6327379301.9352236</v>
      </c>
      <c r="T10" s="20">
        <f>calcs!V163</f>
        <v>6488799569.4509125</v>
      </c>
      <c r="U10" s="20">
        <f>calcs!W163</f>
        <v>6650219836.9665394</v>
      </c>
      <c r="V10" s="20">
        <f>calcs!X163</f>
        <v>6811640104.4822292</v>
      </c>
      <c r="W10" s="20">
        <f>calcs!Y163</f>
        <v>6973060371.9978571</v>
      </c>
      <c r="X10" s="20">
        <f>calcs!Z163</f>
        <v>7134480639.5135469</v>
      </c>
      <c r="Y10" s="20">
        <f>calcs!AA163</f>
        <v>7295900907.0291739</v>
      </c>
      <c r="Z10" s="20">
        <f>calcs!AB163</f>
        <v>7457321174.5448627</v>
      </c>
      <c r="AA10" s="20">
        <f>calcs!AC163</f>
        <v>7618741442.0604897</v>
      </c>
      <c r="AB10" s="20">
        <f>calcs!AD163</f>
        <v>7780161709.5761795</v>
      </c>
      <c r="AC10" s="20">
        <f>calcs!AE163</f>
        <v>7941581977.0918074</v>
      </c>
      <c r="AD10" s="20">
        <f>calcs!AF163</f>
        <v>8103002244.6074963</v>
      </c>
      <c r="AE10" s="20">
        <f>calcs!AG163</f>
        <v>8264422512.1231861</v>
      </c>
      <c r="AF10" s="20">
        <f>calcs!AH163</f>
        <v>8425842779.638813</v>
      </c>
    </row>
    <row r="11" spans="1:35" ht="14.5" x14ac:dyDescent="0.35">
      <c r="A11" s="3" t="s">
        <v>106</v>
      </c>
      <c r="B11" s="20">
        <f>calcs!D164</f>
        <v>96233025409.781403</v>
      </c>
      <c r="C11" s="20">
        <f>calcs!E164</f>
        <v>100555069567.38977</v>
      </c>
      <c r="D11" s="20">
        <f>calcs!F164</f>
        <v>104877113725.00002</v>
      </c>
      <c r="E11" s="20">
        <f>calcs!G164</f>
        <v>109199157882.61026</v>
      </c>
      <c r="F11" s="20">
        <f>calcs!H164</f>
        <v>113521202040.21863</v>
      </c>
      <c r="G11" s="20">
        <f>calcs!I164</f>
        <v>117843246197.82886</v>
      </c>
      <c r="H11" s="20">
        <f>calcs!J164</f>
        <v>122165290355.43909</v>
      </c>
      <c r="I11" s="20">
        <f>calcs!K164</f>
        <v>126487334513.04744</v>
      </c>
      <c r="J11" s="20">
        <f>calcs!L164</f>
        <v>130809378670.65768</v>
      </c>
      <c r="K11" s="20">
        <f>calcs!M164</f>
        <v>135131422828.26791</v>
      </c>
      <c r="L11" s="20">
        <f>calcs!N164</f>
        <v>139453466985.87628</v>
      </c>
      <c r="M11" s="20">
        <f>calcs!O164</f>
        <v>143775511143.48651</v>
      </c>
      <c r="N11" s="20">
        <f>calcs!P164</f>
        <v>148097555301.09488</v>
      </c>
      <c r="O11" s="20">
        <f>calcs!Q164</f>
        <v>152419599458.70511</v>
      </c>
      <c r="P11" s="20">
        <f>calcs!R164</f>
        <v>156741643616.31534</v>
      </c>
      <c r="Q11" s="20">
        <f>calcs!S164</f>
        <v>161063687773.92368</v>
      </c>
      <c r="R11" s="20">
        <f>calcs!T164</f>
        <v>165385731931.53391</v>
      </c>
      <c r="S11" s="20">
        <f>calcs!U164</f>
        <v>169707776089.14413</v>
      </c>
      <c r="T11" s="20">
        <f>calcs!V164</f>
        <v>174029820246.75247</v>
      </c>
      <c r="U11" s="20">
        <f>calcs!W164</f>
        <v>178351864404.3627</v>
      </c>
      <c r="V11" s="20">
        <f>calcs!X164</f>
        <v>182673908561.97296</v>
      </c>
      <c r="W11" s="20">
        <f>calcs!Y164</f>
        <v>186995952719.5813</v>
      </c>
      <c r="X11" s="20">
        <f>calcs!Z164</f>
        <v>191317996877.19156</v>
      </c>
      <c r="Y11" s="20">
        <f>calcs!AA164</f>
        <v>195640041034.80179</v>
      </c>
      <c r="Z11" s="20">
        <f>calcs!AB164</f>
        <v>199962085192.41016</v>
      </c>
      <c r="AA11" s="20">
        <f>calcs!AC164</f>
        <v>204284129350.02039</v>
      </c>
      <c r="AB11" s="20">
        <f>calcs!AD164</f>
        <v>208606173507.63065</v>
      </c>
      <c r="AC11" s="20">
        <f>calcs!AE164</f>
        <v>212928217665.23901</v>
      </c>
      <c r="AD11" s="20">
        <f>calcs!AF164</f>
        <v>217250261822.84927</v>
      </c>
      <c r="AE11" s="20">
        <f>calcs!AG164</f>
        <v>221572305980.45953</v>
      </c>
      <c r="AF11" s="20">
        <f>calcs!AH164</f>
        <v>225894350138.06787</v>
      </c>
    </row>
    <row r="12" spans="1:35" ht="14.5" x14ac:dyDescent="0.35">
      <c r="A12" s="3" t="s">
        <v>108</v>
      </c>
      <c r="B12" s="20">
        <f>calcs!D165</f>
        <v>72089235609.9552</v>
      </c>
      <c r="C12" s="20">
        <f>calcs!E165</f>
        <v>75326932240.318909</v>
      </c>
      <c r="D12" s="20">
        <f>calcs!F165</f>
        <v>78564628870.683563</v>
      </c>
      <c r="E12" s="20">
        <f>calcs!G165</f>
        <v>81802325501.047272</v>
      </c>
      <c r="F12" s="20">
        <f>calcs!H165</f>
        <v>85040022131.41098</v>
      </c>
      <c r="G12" s="20">
        <f>calcs!I165</f>
        <v>88277718761.774689</v>
      </c>
      <c r="H12" s="20">
        <f>calcs!J165</f>
        <v>91515415392.138382</v>
      </c>
      <c r="I12" s="20">
        <f>calcs!K165</f>
        <v>94753112022.503052</v>
      </c>
      <c r="J12" s="20">
        <f>calcs!L165</f>
        <v>97990808652.866745</v>
      </c>
      <c r="K12" s="20">
        <f>calcs!M165</f>
        <v>101228505283.23045</v>
      </c>
      <c r="L12" s="20">
        <f>calcs!N165</f>
        <v>104466201913.59418</v>
      </c>
      <c r="M12" s="20">
        <f>calcs!O165</f>
        <v>107703898543.95789</v>
      </c>
      <c r="N12" s="20">
        <f>calcs!P165</f>
        <v>110941595174.32256</v>
      </c>
      <c r="O12" s="20">
        <f>calcs!Q165</f>
        <v>114179291804.68625</v>
      </c>
      <c r="P12" s="20">
        <f>calcs!R165</f>
        <v>117416988435.04994</v>
      </c>
      <c r="Q12" s="20">
        <f>calcs!S165</f>
        <v>120654685065.41364</v>
      </c>
      <c r="R12" s="20">
        <f>calcs!T165</f>
        <v>123892381695.77736</v>
      </c>
      <c r="S12" s="20">
        <f>calcs!U165</f>
        <v>127130078326.14201</v>
      </c>
      <c r="T12" s="20">
        <f>calcs!V165</f>
        <v>130367774956.50574</v>
      </c>
      <c r="U12" s="20">
        <f>calcs!W165</f>
        <v>133605471586.86945</v>
      </c>
      <c r="V12" s="20">
        <f>calcs!X165</f>
        <v>136843168217.23317</v>
      </c>
      <c r="W12" s="20">
        <f>calcs!Y165</f>
        <v>140080864847.59784</v>
      </c>
      <c r="X12" s="20">
        <f>calcs!Z165</f>
        <v>143318561477.96155</v>
      </c>
      <c r="Y12" s="20">
        <f>calcs!AA165</f>
        <v>146556258108.32526</v>
      </c>
      <c r="Z12" s="20">
        <f>calcs!AB165</f>
        <v>149793954738.689</v>
      </c>
      <c r="AA12" s="20">
        <f>calcs!AC165</f>
        <v>153031651369.0527</v>
      </c>
      <c r="AB12" s="20">
        <f>calcs!AD165</f>
        <v>156269347999.41736</v>
      </c>
      <c r="AC12" s="20">
        <f>calcs!AE165</f>
        <v>159507044629.7811</v>
      </c>
      <c r="AD12" s="20">
        <f>calcs!AF165</f>
        <v>162744741260.14481</v>
      </c>
      <c r="AE12" s="20">
        <f>calcs!AG165</f>
        <v>165982437890.50851</v>
      </c>
      <c r="AF12" s="20">
        <f>calcs!AH165</f>
        <v>169220134520.87222</v>
      </c>
    </row>
    <row r="13" spans="1:35" ht="14.5" x14ac:dyDescent="0.35">
      <c r="A13" s="3" t="s">
        <v>110</v>
      </c>
      <c r="B13" s="20">
        <f>calcs!D166</f>
        <v>0</v>
      </c>
      <c r="C13" s="20">
        <f>calcs!E166</f>
        <v>0</v>
      </c>
      <c r="D13" s="20">
        <f>calcs!F166</f>
        <v>0</v>
      </c>
      <c r="E13" s="20">
        <f>calcs!G166</f>
        <v>0</v>
      </c>
      <c r="F13" s="20">
        <f>calcs!H166</f>
        <v>0</v>
      </c>
      <c r="G13" s="20">
        <f>calcs!I166</f>
        <v>0</v>
      </c>
      <c r="H13" s="20">
        <f>calcs!J166</f>
        <v>0</v>
      </c>
      <c r="I13" s="20">
        <f>calcs!K166</f>
        <v>0</v>
      </c>
      <c r="J13" s="20">
        <f>calcs!L166</f>
        <v>0</v>
      </c>
      <c r="K13" s="20">
        <f>calcs!M166</f>
        <v>0</v>
      </c>
      <c r="L13" s="20">
        <f>calcs!N166</f>
        <v>0</v>
      </c>
      <c r="M13" s="20">
        <f>calcs!O166</f>
        <v>0</v>
      </c>
      <c r="N13" s="20">
        <f>calcs!P166</f>
        <v>0</v>
      </c>
      <c r="O13" s="20">
        <f>calcs!Q166</f>
        <v>0</v>
      </c>
      <c r="P13" s="20">
        <f>calcs!R166</f>
        <v>0</v>
      </c>
      <c r="Q13" s="20">
        <f>calcs!S166</f>
        <v>0</v>
      </c>
      <c r="R13" s="20">
        <f>calcs!T166</f>
        <v>0</v>
      </c>
      <c r="S13" s="20">
        <f>calcs!U166</f>
        <v>0</v>
      </c>
      <c r="T13" s="20">
        <f>calcs!V166</f>
        <v>0</v>
      </c>
      <c r="U13" s="20">
        <f>calcs!W166</f>
        <v>0</v>
      </c>
      <c r="V13" s="20">
        <f>calcs!X166</f>
        <v>0</v>
      </c>
      <c r="W13" s="20">
        <f>calcs!Y166</f>
        <v>0</v>
      </c>
      <c r="X13" s="20">
        <f>calcs!Z166</f>
        <v>0</v>
      </c>
      <c r="Y13" s="20">
        <f>calcs!AA166</f>
        <v>0</v>
      </c>
      <c r="Z13" s="20">
        <f>calcs!AB166</f>
        <v>0</v>
      </c>
      <c r="AA13" s="20">
        <f>calcs!AC166</f>
        <v>0</v>
      </c>
      <c r="AB13" s="20">
        <f>calcs!AD166</f>
        <v>0</v>
      </c>
      <c r="AC13" s="20">
        <f>calcs!AE166</f>
        <v>0</v>
      </c>
      <c r="AD13" s="20">
        <f>calcs!AF166</f>
        <v>0</v>
      </c>
      <c r="AE13" s="20">
        <f>calcs!AG166</f>
        <v>0</v>
      </c>
      <c r="AF13" s="20">
        <f>calcs!AH166</f>
        <v>0</v>
      </c>
    </row>
    <row r="14" spans="1:35" ht="14.5" x14ac:dyDescent="0.35">
      <c r="A14" s="3" t="s">
        <v>112</v>
      </c>
      <c r="B14" s="20">
        <f>calcs!D167</f>
        <v>0</v>
      </c>
      <c r="C14" s="20">
        <f>calcs!E167</f>
        <v>0</v>
      </c>
      <c r="D14" s="20">
        <f>calcs!F167</f>
        <v>0</v>
      </c>
      <c r="E14" s="20">
        <f>calcs!G167</f>
        <v>0</v>
      </c>
      <c r="F14" s="20">
        <f>calcs!H167</f>
        <v>0</v>
      </c>
      <c r="G14" s="20">
        <f>calcs!I167</f>
        <v>0</v>
      </c>
      <c r="H14" s="20">
        <f>calcs!J167</f>
        <v>0</v>
      </c>
      <c r="I14" s="20">
        <f>calcs!K167</f>
        <v>0</v>
      </c>
      <c r="J14" s="20">
        <f>calcs!L167</f>
        <v>0</v>
      </c>
      <c r="K14" s="20">
        <f>calcs!M167</f>
        <v>0</v>
      </c>
      <c r="L14" s="20">
        <f>calcs!N167</f>
        <v>0</v>
      </c>
      <c r="M14" s="20">
        <f>calcs!O167</f>
        <v>0</v>
      </c>
      <c r="N14" s="20">
        <f>calcs!P167</f>
        <v>0</v>
      </c>
      <c r="O14" s="20">
        <f>calcs!Q167</f>
        <v>0</v>
      </c>
      <c r="P14" s="20">
        <f>calcs!R167</f>
        <v>0</v>
      </c>
      <c r="Q14" s="20">
        <f>calcs!S167</f>
        <v>0</v>
      </c>
      <c r="R14" s="20">
        <f>calcs!T167</f>
        <v>0</v>
      </c>
      <c r="S14" s="20">
        <f>calcs!U167</f>
        <v>0</v>
      </c>
      <c r="T14" s="20">
        <f>calcs!V167</f>
        <v>0</v>
      </c>
      <c r="U14" s="20">
        <f>calcs!W167</f>
        <v>0</v>
      </c>
      <c r="V14" s="20">
        <f>calcs!X167</f>
        <v>0</v>
      </c>
      <c r="W14" s="20">
        <f>calcs!Y167</f>
        <v>0</v>
      </c>
      <c r="X14" s="20">
        <f>calcs!Z167</f>
        <v>0</v>
      </c>
      <c r="Y14" s="20">
        <f>calcs!AA167</f>
        <v>0</v>
      </c>
      <c r="Z14" s="20">
        <f>calcs!AB167</f>
        <v>0</v>
      </c>
      <c r="AA14" s="20">
        <f>calcs!AC167</f>
        <v>0</v>
      </c>
      <c r="AB14" s="20">
        <f>calcs!AD167</f>
        <v>0</v>
      </c>
      <c r="AC14" s="20">
        <f>calcs!AE167</f>
        <v>0</v>
      </c>
      <c r="AD14" s="20">
        <f>calcs!AF167</f>
        <v>0</v>
      </c>
      <c r="AE14" s="20">
        <f>calcs!AG167</f>
        <v>0</v>
      </c>
      <c r="AF14" s="20">
        <f>calcs!AH167</f>
        <v>0</v>
      </c>
    </row>
    <row r="15" spans="1:35" ht="14.5" x14ac:dyDescent="0.35">
      <c r="A15" s="3" t="s">
        <v>59</v>
      </c>
      <c r="B15" s="20">
        <f>calcs!D168</f>
        <v>0</v>
      </c>
      <c r="C15" s="20">
        <f>calcs!E168</f>
        <v>0</v>
      </c>
      <c r="D15" s="20">
        <f>calcs!F168</f>
        <v>0</v>
      </c>
      <c r="E15" s="20">
        <f>calcs!G168</f>
        <v>0</v>
      </c>
      <c r="F15" s="20">
        <f>calcs!H168</f>
        <v>0</v>
      </c>
      <c r="G15" s="20">
        <f>calcs!I168</f>
        <v>0</v>
      </c>
      <c r="H15" s="20">
        <f>calcs!J168</f>
        <v>0</v>
      </c>
      <c r="I15" s="20">
        <f>calcs!K168</f>
        <v>0</v>
      </c>
      <c r="J15" s="20">
        <f>calcs!L168</f>
        <v>0</v>
      </c>
      <c r="K15" s="20">
        <f>calcs!M168</f>
        <v>0</v>
      </c>
      <c r="L15" s="20">
        <f>calcs!N168</f>
        <v>0</v>
      </c>
      <c r="M15" s="20">
        <f>calcs!O168</f>
        <v>0</v>
      </c>
      <c r="N15" s="20">
        <f>calcs!P168</f>
        <v>0</v>
      </c>
      <c r="O15" s="20">
        <f>calcs!Q168</f>
        <v>0</v>
      </c>
      <c r="P15" s="20">
        <f>calcs!R168</f>
        <v>0</v>
      </c>
      <c r="Q15" s="20">
        <f>calcs!S168</f>
        <v>0</v>
      </c>
      <c r="R15" s="20">
        <f>calcs!T168</f>
        <v>0</v>
      </c>
      <c r="S15" s="20">
        <f>calcs!U168</f>
        <v>0</v>
      </c>
      <c r="T15" s="20">
        <f>calcs!V168</f>
        <v>0</v>
      </c>
      <c r="U15" s="20">
        <f>calcs!W168</f>
        <v>0</v>
      </c>
      <c r="V15" s="20">
        <f>calcs!X168</f>
        <v>0</v>
      </c>
      <c r="W15" s="20">
        <f>calcs!Y168</f>
        <v>0</v>
      </c>
      <c r="X15" s="20">
        <f>calcs!Z168</f>
        <v>0</v>
      </c>
      <c r="Y15" s="20">
        <f>calcs!AA168</f>
        <v>0</v>
      </c>
      <c r="Z15" s="20">
        <f>calcs!AB168</f>
        <v>0</v>
      </c>
      <c r="AA15" s="20">
        <f>calcs!AC168</f>
        <v>0</v>
      </c>
      <c r="AB15" s="20">
        <f>calcs!AD168</f>
        <v>0</v>
      </c>
      <c r="AC15" s="20">
        <f>calcs!AE168</f>
        <v>0</v>
      </c>
      <c r="AD15" s="20">
        <f>calcs!AF168</f>
        <v>0</v>
      </c>
      <c r="AE15" s="20">
        <f>calcs!AG168</f>
        <v>0</v>
      </c>
      <c r="AF15" s="20">
        <f>calcs!AH168</f>
        <v>0</v>
      </c>
    </row>
    <row r="16" spans="1:35" ht="14.5" x14ac:dyDescent="0.35">
      <c r="A16" s="3" t="s">
        <v>84</v>
      </c>
      <c r="B16" s="20">
        <f>calcs!D169</f>
        <v>0</v>
      </c>
      <c r="C16" s="20">
        <f>calcs!E169</f>
        <v>0</v>
      </c>
      <c r="D16" s="20">
        <f>calcs!F169</f>
        <v>0</v>
      </c>
      <c r="E16" s="20">
        <f>calcs!G169</f>
        <v>0</v>
      </c>
      <c r="F16" s="20">
        <f>calcs!H169</f>
        <v>0</v>
      </c>
      <c r="G16" s="20">
        <f>calcs!I169</f>
        <v>0</v>
      </c>
      <c r="H16" s="20">
        <f>calcs!J169</f>
        <v>0</v>
      </c>
      <c r="I16" s="20">
        <f>calcs!K169</f>
        <v>0</v>
      </c>
      <c r="J16" s="20">
        <f>calcs!L169</f>
        <v>0</v>
      </c>
      <c r="K16" s="20">
        <f>calcs!M169</f>
        <v>0</v>
      </c>
      <c r="L16" s="20">
        <f>calcs!N169</f>
        <v>0</v>
      </c>
      <c r="M16" s="20">
        <f>calcs!O169</f>
        <v>0</v>
      </c>
      <c r="N16" s="20">
        <f>calcs!P169</f>
        <v>0</v>
      </c>
      <c r="O16" s="20">
        <f>calcs!Q169</f>
        <v>0</v>
      </c>
      <c r="P16" s="20">
        <f>calcs!R169</f>
        <v>0</v>
      </c>
      <c r="Q16" s="20">
        <f>calcs!S169</f>
        <v>0</v>
      </c>
      <c r="R16" s="20">
        <f>calcs!T169</f>
        <v>0</v>
      </c>
      <c r="S16" s="20">
        <f>calcs!U169</f>
        <v>0</v>
      </c>
      <c r="T16" s="20">
        <f>calcs!V169</f>
        <v>0</v>
      </c>
      <c r="U16" s="20">
        <f>calcs!W169</f>
        <v>0</v>
      </c>
      <c r="V16" s="20">
        <f>calcs!X169</f>
        <v>0</v>
      </c>
      <c r="W16" s="20">
        <f>calcs!Y169</f>
        <v>0</v>
      </c>
      <c r="X16" s="20">
        <f>calcs!Z169</f>
        <v>0</v>
      </c>
      <c r="Y16" s="20">
        <f>calcs!AA169</f>
        <v>0</v>
      </c>
      <c r="Z16" s="20">
        <f>calcs!AB169</f>
        <v>0</v>
      </c>
      <c r="AA16" s="20">
        <f>calcs!AC169</f>
        <v>0</v>
      </c>
      <c r="AB16" s="20">
        <f>calcs!AD169</f>
        <v>0</v>
      </c>
      <c r="AC16" s="20">
        <f>calcs!AE169</f>
        <v>0</v>
      </c>
      <c r="AD16" s="20">
        <f>calcs!AF169</f>
        <v>0</v>
      </c>
      <c r="AE16" s="20">
        <f>calcs!AG169</f>
        <v>0</v>
      </c>
      <c r="AF16" s="20">
        <f>calcs!AH169</f>
        <v>0</v>
      </c>
    </row>
    <row r="17" spans="1:33" ht="14.5" x14ac:dyDescent="0.35">
      <c r="A17" s="3" t="s">
        <v>116</v>
      </c>
      <c r="B17" s="20">
        <f>calcs!D170</f>
        <v>132233399645.67601</v>
      </c>
      <c r="C17" s="20">
        <f>calcs!E170</f>
        <v>138172309255.75568</v>
      </c>
      <c r="D17" s="20">
        <f>calcs!F170</f>
        <v>144111218865.83533</v>
      </c>
      <c r="E17" s="20">
        <f>calcs!G170</f>
        <v>150050128475.91699</v>
      </c>
      <c r="F17" s="20">
        <f>calcs!H170</f>
        <v>155989038085.99667</v>
      </c>
      <c r="G17" s="20">
        <f>calcs!I170</f>
        <v>161927947696.07635</v>
      </c>
      <c r="H17" s="20">
        <f>calcs!J170</f>
        <v>167866857306.15802</v>
      </c>
      <c r="I17" s="20">
        <f>calcs!K170</f>
        <v>173805766916.23767</v>
      </c>
      <c r="J17" s="20">
        <f>calcs!L170</f>
        <v>179744676526.31934</v>
      </c>
      <c r="K17" s="20">
        <f>calcs!M170</f>
        <v>185683586136.39902</v>
      </c>
      <c r="L17" s="20">
        <f>calcs!N170</f>
        <v>191622495746.4787</v>
      </c>
      <c r="M17" s="20">
        <f>calcs!O170</f>
        <v>197561405356.56036</v>
      </c>
      <c r="N17" s="20">
        <f>calcs!P170</f>
        <v>203500314966.64005</v>
      </c>
      <c r="O17" s="20">
        <f>calcs!Q170</f>
        <v>209439224576.7197</v>
      </c>
      <c r="P17" s="20">
        <f>calcs!R170</f>
        <v>215378134186.80136</v>
      </c>
      <c r="Q17" s="20">
        <f>calcs!S170</f>
        <v>221317043796.88101</v>
      </c>
      <c r="R17" s="20">
        <f>calcs!T170</f>
        <v>227255953406.96271</v>
      </c>
      <c r="S17" s="20">
        <f>calcs!U170</f>
        <v>233194863017.04236</v>
      </c>
      <c r="T17" s="20">
        <f>calcs!V170</f>
        <v>239133772627.12204</v>
      </c>
      <c r="U17" s="20">
        <f>calcs!W170</f>
        <v>245072682237.2037</v>
      </c>
      <c r="V17" s="20">
        <f>calcs!X170</f>
        <v>251011591847.28339</v>
      </c>
      <c r="W17" s="20">
        <f>calcs!Y170</f>
        <v>256950501457.36307</v>
      </c>
      <c r="X17" s="20">
        <f>calcs!Z170</f>
        <v>262889411067.44473</v>
      </c>
      <c r="Y17" s="20">
        <f>calcs!AA170</f>
        <v>268828320677.52438</v>
      </c>
      <c r="Z17" s="20">
        <f>calcs!AB170</f>
        <v>274767230287.60605</v>
      </c>
      <c r="AA17" s="20">
        <f>calcs!AC170</f>
        <v>280706139897.68573</v>
      </c>
      <c r="AB17" s="20">
        <f>calcs!AD170</f>
        <v>286645049507.76544</v>
      </c>
      <c r="AC17" s="20">
        <f>calcs!AE170</f>
        <v>292583959117.84711</v>
      </c>
      <c r="AD17" s="20">
        <f>calcs!AF170</f>
        <v>298522868727.92682</v>
      </c>
      <c r="AE17" s="20">
        <f>calcs!AG170</f>
        <v>304461778338.00653</v>
      </c>
      <c r="AF17" s="20">
        <f>calcs!AH170</f>
        <v>310400687948.0882</v>
      </c>
    </row>
    <row r="18" spans="1:33" ht="14.5" x14ac:dyDescent="0.35">
      <c r="A18" s="3" t="s">
        <v>118</v>
      </c>
      <c r="B18" s="20">
        <f>calcs!D171</f>
        <v>50895527901.934792</v>
      </c>
      <c r="C18" s="20">
        <f>calcs!E171</f>
        <v>52996814192.337044</v>
      </c>
      <c r="D18" s="20">
        <f>calcs!F171</f>
        <v>55098100482.739296</v>
      </c>
      <c r="E18" s="20">
        <f>calcs!G171</f>
        <v>57199386773.140999</v>
      </c>
      <c r="F18" s="20">
        <f>calcs!H171</f>
        <v>59300673063.543251</v>
      </c>
      <c r="G18" s="20">
        <f>calcs!I171</f>
        <v>61401959353.945496</v>
      </c>
      <c r="H18" s="20">
        <f>calcs!J171</f>
        <v>63503245644.347206</v>
      </c>
      <c r="I18" s="20">
        <f>calcs!K171</f>
        <v>65604531934.749458</v>
      </c>
      <c r="J18" s="20">
        <f>calcs!L171</f>
        <v>67705818225.151711</v>
      </c>
      <c r="K18" s="20">
        <f>calcs!M171</f>
        <v>69807104515.553421</v>
      </c>
      <c r="L18" s="20">
        <f>calcs!N171</f>
        <v>71908390805.955658</v>
      </c>
      <c r="M18" s="20">
        <f>calcs!O171</f>
        <v>74009677096.35791</v>
      </c>
      <c r="N18" s="20">
        <f>calcs!P171</f>
        <v>76110963386.759628</v>
      </c>
      <c r="O18" s="20">
        <f>calcs!Q171</f>
        <v>78212249677.161865</v>
      </c>
      <c r="P18" s="20">
        <f>calcs!R171</f>
        <v>80313535967.564102</v>
      </c>
      <c r="Q18" s="20">
        <f>calcs!S171</f>
        <v>82414822257.96582</v>
      </c>
      <c r="R18" s="20">
        <f>calcs!T171</f>
        <v>84516108548.368057</v>
      </c>
      <c r="S18" s="20">
        <f>calcs!U171</f>
        <v>86617394838.770294</v>
      </c>
      <c r="T18" s="20">
        <f>calcs!V171</f>
        <v>88718681129.171997</v>
      </c>
      <c r="U18" s="20">
        <f>calcs!W171</f>
        <v>90819967419.574234</v>
      </c>
      <c r="V18" s="20">
        <f>calcs!X171</f>
        <v>92921253709.976471</v>
      </c>
      <c r="W18" s="20">
        <f>calcs!Y171</f>
        <v>95022540000.378174</v>
      </c>
      <c r="X18" s="20">
        <f>calcs!Z171</f>
        <v>97123826290.780411</v>
      </c>
      <c r="Y18" s="20">
        <f>calcs!AA171</f>
        <v>99225112581.182648</v>
      </c>
      <c r="Z18" s="20">
        <f>calcs!AB171</f>
        <v>101326398871.58435</v>
      </c>
      <c r="AA18" s="20">
        <f>calcs!AC171</f>
        <v>103427685161.9866</v>
      </c>
      <c r="AB18" s="20">
        <f>calcs!AD171</f>
        <v>105528971452.38884</v>
      </c>
      <c r="AC18" s="20">
        <f>calcs!AE171</f>
        <v>107630257742.79053</v>
      </c>
      <c r="AD18" s="20">
        <f>calcs!AF171</f>
        <v>109731544033.19278</v>
      </c>
      <c r="AE18" s="20">
        <f>calcs!AG171</f>
        <v>111832830323.59502</v>
      </c>
      <c r="AF18" s="20">
        <f>calcs!AH171</f>
        <v>113934116613.9967</v>
      </c>
    </row>
    <row r="19" spans="1:33" ht="14.5" x14ac:dyDescent="0.35">
      <c r="A19" s="3" t="s">
        <v>120</v>
      </c>
      <c r="B19" s="20">
        <f>calcs!D172</f>
        <v>26276230961.316002</v>
      </c>
      <c r="C19" s="20">
        <f>calcs!E172</f>
        <v>27467876204.153469</v>
      </c>
      <c r="D19" s="20">
        <f>calcs!F172</f>
        <v>28659521446.990936</v>
      </c>
      <c r="E19" s="20">
        <f>calcs!G172</f>
        <v>29851166689.828053</v>
      </c>
      <c r="F19" s="20">
        <f>calcs!H172</f>
        <v>31042811932.66552</v>
      </c>
      <c r="G19" s="20">
        <f>calcs!I172</f>
        <v>32234457175.502987</v>
      </c>
      <c r="H19" s="20">
        <f>calcs!J172</f>
        <v>33426102418.340454</v>
      </c>
      <c r="I19" s="20">
        <f>calcs!K172</f>
        <v>34617747661.177567</v>
      </c>
      <c r="J19" s="20">
        <f>calcs!L172</f>
        <v>35809392904.015038</v>
      </c>
      <c r="K19" s="20">
        <f>calcs!M172</f>
        <v>37001038146.852501</v>
      </c>
      <c r="L19" s="20">
        <f>calcs!N172</f>
        <v>38192683389.689964</v>
      </c>
      <c r="M19" s="20">
        <f>calcs!O172</f>
        <v>39384328632.527077</v>
      </c>
      <c r="N19" s="20">
        <f>calcs!P172</f>
        <v>40575973875.364548</v>
      </c>
      <c r="O19" s="20">
        <f>calcs!Q172</f>
        <v>41767619118.202019</v>
      </c>
      <c r="P19" s="20">
        <f>calcs!R172</f>
        <v>42959264361.039482</v>
      </c>
      <c r="Q19" s="20">
        <f>calcs!S172</f>
        <v>44150909603.876602</v>
      </c>
      <c r="R19" s="20">
        <f>calcs!T172</f>
        <v>45342554846.714073</v>
      </c>
      <c r="S19" s="20">
        <f>calcs!U172</f>
        <v>46534200089.551544</v>
      </c>
      <c r="T19" s="20">
        <f>calcs!V172</f>
        <v>47725845332.389008</v>
      </c>
      <c r="U19" s="20">
        <f>calcs!W172</f>
        <v>48917490575.226128</v>
      </c>
      <c r="V19" s="20">
        <f>calcs!X172</f>
        <v>50109135818.063599</v>
      </c>
      <c r="W19" s="20">
        <f>calcs!Y172</f>
        <v>51300781060.90107</v>
      </c>
      <c r="X19" s="20">
        <f>calcs!Z172</f>
        <v>52492426303.738541</v>
      </c>
      <c r="Y19" s="20">
        <f>calcs!AA172</f>
        <v>53684071546.575653</v>
      </c>
      <c r="Z19" s="20">
        <f>calcs!AB172</f>
        <v>54875716789.413124</v>
      </c>
      <c r="AA19" s="20">
        <f>calcs!AC172</f>
        <v>56067362032.250595</v>
      </c>
      <c r="AB19" s="20">
        <f>calcs!AD172</f>
        <v>57259007275.088066</v>
      </c>
      <c r="AC19" s="20">
        <f>calcs!AE172</f>
        <v>58450652517.925186</v>
      </c>
      <c r="AD19" s="20">
        <f>calcs!AF172</f>
        <v>59642297760.76265</v>
      </c>
      <c r="AE19" s="20">
        <f>calcs!AG172</f>
        <v>60833943003.600121</v>
      </c>
      <c r="AF19" s="20">
        <f>calcs!AH172</f>
        <v>62025588246.437241</v>
      </c>
    </row>
    <row r="20" spans="1:33" ht="14.5" x14ac:dyDescent="0.35">
      <c r="A20" s="3" t="s">
        <v>122</v>
      </c>
      <c r="B20" s="20">
        <f>calcs!D173</f>
        <v>51976356275.600395</v>
      </c>
      <c r="C20" s="20">
        <f>calcs!E173</f>
        <v>54310739661.122475</v>
      </c>
      <c r="D20" s="20">
        <f>calcs!F173</f>
        <v>56645123046.644554</v>
      </c>
      <c r="E20" s="20">
        <f>calcs!G173</f>
        <v>58979506432.167503</v>
      </c>
      <c r="F20" s="20">
        <f>calcs!H173</f>
        <v>61313889817.689583</v>
      </c>
      <c r="G20" s="20">
        <f>calcs!I173</f>
        <v>63648273203.211655</v>
      </c>
      <c r="H20" s="20">
        <f>calcs!J173</f>
        <v>65982656588.733734</v>
      </c>
      <c r="I20" s="20">
        <f>calcs!K173</f>
        <v>68317039974.255814</v>
      </c>
      <c r="J20" s="20">
        <f>calcs!L173</f>
        <v>70651423359.777893</v>
      </c>
      <c r="K20" s="20">
        <f>calcs!M173</f>
        <v>72985806745.300842</v>
      </c>
      <c r="L20" s="20">
        <f>calcs!N173</f>
        <v>75320190130.822922</v>
      </c>
      <c r="M20" s="20">
        <f>calcs!O173</f>
        <v>77654573516.345001</v>
      </c>
      <c r="N20" s="20">
        <f>calcs!P173</f>
        <v>79988956901.867081</v>
      </c>
      <c r="O20" s="20">
        <f>calcs!Q173</f>
        <v>82323340287.389175</v>
      </c>
      <c r="P20" s="20">
        <f>calcs!R173</f>
        <v>84657723672.91214</v>
      </c>
      <c r="Q20" s="20">
        <f>calcs!S173</f>
        <v>86992107058.434235</v>
      </c>
      <c r="R20" s="20">
        <f>calcs!T173</f>
        <v>89326490443.956314</v>
      </c>
      <c r="S20" s="20">
        <f>calcs!U173</f>
        <v>91660873829.478394</v>
      </c>
      <c r="T20" s="20">
        <f>calcs!V173</f>
        <v>93995257215.000473</v>
      </c>
      <c r="U20" s="20">
        <f>calcs!W173</f>
        <v>96329640600.522552</v>
      </c>
      <c r="V20" s="20">
        <f>calcs!X173</f>
        <v>98664023986.045502</v>
      </c>
      <c r="W20" s="20">
        <f>calcs!Y173</f>
        <v>100998407371.56758</v>
      </c>
      <c r="X20" s="20">
        <f>calcs!Z173</f>
        <v>103332790757.08966</v>
      </c>
      <c r="Y20" s="20">
        <f>calcs!AA173</f>
        <v>105667174142.61174</v>
      </c>
      <c r="Z20" s="20">
        <f>calcs!AB173</f>
        <v>108001557528.13383</v>
      </c>
      <c r="AA20" s="20">
        <f>calcs!AC173</f>
        <v>110335940913.65593</v>
      </c>
      <c r="AB20" s="20">
        <f>calcs!AD173</f>
        <v>112670324299.17888</v>
      </c>
      <c r="AC20" s="20">
        <f>calcs!AE173</f>
        <v>115004707684.70096</v>
      </c>
      <c r="AD20" s="20">
        <f>calcs!AF173</f>
        <v>117339091070.22304</v>
      </c>
      <c r="AE20" s="20">
        <f>calcs!AG173</f>
        <v>119673474455.74512</v>
      </c>
      <c r="AF20" s="20">
        <f>calcs!AH173</f>
        <v>122007857841.2672</v>
      </c>
    </row>
    <row r="21" spans="1:33" ht="15.75" customHeight="1" x14ac:dyDescent="0.35">
      <c r="A21" s="3" t="s">
        <v>124</v>
      </c>
      <c r="B21" s="20">
        <f>calcs!D174</f>
        <v>126509913133.464</v>
      </c>
      <c r="C21" s="20">
        <f>calcs!E174</f>
        <v>132191762564.72171</v>
      </c>
      <c r="D21" s="20">
        <f>calcs!F174</f>
        <v>137873611995.97791</v>
      </c>
      <c r="E21" s="20">
        <f>calcs!G174</f>
        <v>143555461427.23563</v>
      </c>
      <c r="F21" s="20">
        <f>calcs!H174</f>
        <v>149237310858.49182</v>
      </c>
      <c r="G21" s="20">
        <f>calcs!I174</f>
        <v>154919160289.74954</v>
      </c>
      <c r="H21" s="20">
        <f>calcs!J174</f>
        <v>160601009721.00574</v>
      </c>
      <c r="I21" s="20">
        <f>calcs!K174</f>
        <v>166282859152.26346</v>
      </c>
      <c r="J21" s="20">
        <f>calcs!L174</f>
        <v>171964708583.51965</v>
      </c>
      <c r="K21" s="20">
        <f>calcs!M174</f>
        <v>177646558014.77737</v>
      </c>
      <c r="L21" s="20">
        <f>calcs!N174</f>
        <v>183328407446.03506</v>
      </c>
      <c r="M21" s="20">
        <f>calcs!O174</f>
        <v>189010256877.29129</v>
      </c>
      <c r="N21" s="20">
        <f>calcs!P174</f>
        <v>194692106308.54901</v>
      </c>
      <c r="O21" s="20">
        <f>calcs!Q174</f>
        <v>200373955739.80521</v>
      </c>
      <c r="P21" s="20">
        <f>calcs!R174</f>
        <v>206055805171.0629</v>
      </c>
      <c r="Q21" s="20">
        <f>calcs!S174</f>
        <v>211737654602.31909</v>
      </c>
      <c r="R21" s="20">
        <f>calcs!T174</f>
        <v>217419504033.57681</v>
      </c>
      <c r="S21" s="20">
        <f>calcs!U174</f>
        <v>223101353464.83301</v>
      </c>
      <c r="T21" s="20">
        <f>calcs!V174</f>
        <v>228783202896.0907</v>
      </c>
      <c r="U21" s="20">
        <f>calcs!W174</f>
        <v>234465052327.34692</v>
      </c>
      <c r="V21" s="20">
        <f>calcs!X174</f>
        <v>240146901758.60464</v>
      </c>
      <c r="W21" s="20">
        <f>calcs!Y174</f>
        <v>245828751189.86084</v>
      </c>
      <c r="X21" s="20">
        <f>calcs!Z174</f>
        <v>251510600621.11853</v>
      </c>
      <c r="Y21" s="20">
        <f>calcs!AA174</f>
        <v>257192450052.37473</v>
      </c>
      <c r="Z21" s="20">
        <f>calcs!AB174</f>
        <v>262874299483.63245</v>
      </c>
      <c r="AA21" s="20">
        <f>calcs!AC174</f>
        <v>268556148914.88867</v>
      </c>
      <c r="AB21" s="20">
        <f>calcs!AD174</f>
        <v>274237998346.14639</v>
      </c>
      <c r="AC21" s="20">
        <f>calcs!AE174</f>
        <v>279919847777.40259</v>
      </c>
      <c r="AD21" s="20">
        <f>calcs!AF174</f>
        <v>285601697208.66028</v>
      </c>
      <c r="AE21" s="20">
        <f>calcs!AG174</f>
        <v>291283546639.91797</v>
      </c>
      <c r="AF21" s="20">
        <f>calcs!AH174</f>
        <v>296965396071.17413</v>
      </c>
    </row>
    <row r="22" spans="1:33" ht="15.75" customHeight="1" x14ac:dyDescent="0.35">
      <c r="A22" s="3" t="s">
        <v>126</v>
      </c>
      <c r="B22" s="20">
        <f>calcs!D175</f>
        <v>183812601916.79279</v>
      </c>
      <c r="C22" s="20">
        <f>calcs!E175</f>
        <v>191649384611.54892</v>
      </c>
      <c r="D22" s="20">
        <f>calcs!F175</f>
        <v>199486167306.30756</v>
      </c>
      <c r="E22" s="20">
        <f>calcs!G175</f>
        <v>207322950001.06366</v>
      </c>
      <c r="F22" s="20">
        <f>calcs!H175</f>
        <v>215159732695.81979</v>
      </c>
      <c r="G22" s="20">
        <f>calcs!I175</f>
        <v>222996515390.5759</v>
      </c>
      <c r="H22" s="20">
        <f>calcs!J175</f>
        <v>230833298085.332</v>
      </c>
      <c r="I22" s="20">
        <f>calcs!K175</f>
        <v>238670080780.0881</v>
      </c>
      <c r="J22" s="20">
        <f>calcs!L175</f>
        <v>246506863474.84677</v>
      </c>
      <c r="K22" s="20">
        <f>calcs!M175</f>
        <v>254343646169.60287</v>
      </c>
      <c r="L22" s="20">
        <f>calcs!N175</f>
        <v>262180428864.35898</v>
      </c>
      <c r="M22" s="20">
        <f>calcs!O175</f>
        <v>270017211559.11508</v>
      </c>
      <c r="N22" s="20">
        <f>calcs!P175</f>
        <v>277853994253.87122</v>
      </c>
      <c r="O22" s="20">
        <f>calcs!Q175</f>
        <v>285690776948.62732</v>
      </c>
      <c r="P22" s="20">
        <f>calcs!R175</f>
        <v>293527559643.38593</v>
      </c>
      <c r="Q22" s="20">
        <f>calcs!S175</f>
        <v>301364342338.14203</v>
      </c>
      <c r="R22" s="20">
        <f>calcs!T175</f>
        <v>309201125032.89813</v>
      </c>
      <c r="S22" s="20">
        <f>calcs!U175</f>
        <v>317037907727.65424</v>
      </c>
      <c r="T22" s="20">
        <f>calcs!V175</f>
        <v>324874690422.41034</v>
      </c>
      <c r="U22" s="20">
        <f>calcs!W175</f>
        <v>332711473117.16644</v>
      </c>
      <c r="V22" s="20">
        <f>calcs!X175</f>
        <v>340548255811.92511</v>
      </c>
      <c r="W22" s="20">
        <f>calcs!Y175</f>
        <v>348385038506.68121</v>
      </c>
      <c r="X22" s="20">
        <f>calcs!Z175</f>
        <v>356221821201.43732</v>
      </c>
      <c r="Y22" s="20">
        <f>calcs!AA175</f>
        <v>364058603896.19348</v>
      </c>
      <c r="Z22" s="20">
        <f>calcs!AB175</f>
        <v>371895386590.94965</v>
      </c>
      <c r="AA22" s="20">
        <f>calcs!AC175</f>
        <v>379732169285.70575</v>
      </c>
      <c r="AB22" s="20">
        <f>calcs!AD175</f>
        <v>387568951980.46436</v>
      </c>
      <c r="AC22" s="20">
        <f>calcs!AE175</f>
        <v>395405734675.22046</v>
      </c>
      <c r="AD22" s="20">
        <f>calcs!AF175</f>
        <v>403242517369.97656</v>
      </c>
      <c r="AE22" s="20">
        <f>calcs!AG175</f>
        <v>411079300064.73273</v>
      </c>
      <c r="AF22" s="20">
        <f>calcs!AH175</f>
        <v>418916082759.48883</v>
      </c>
    </row>
    <row r="23" spans="1:33" ht="15.75" customHeight="1" x14ac:dyDescent="0.35">
      <c r="A23" s="3" t="s">
        <v>128</v>
      </c>
      <c r="B23" s="20">
        <f>calcs!D176</f>
        <v>179759198910.61441</v>
      </c>
      <c r="C23" s="20">
        <f>calcs!E176</f>
        <v>187961336904.24442</v>
      </c>
      <c r="D23" s="20">
        <f>calcs!F176</f>
        <v>196163474897.87732</v>
      </c>
      <c r="E23" s="20">
        <f>calcs!G176</f>
        <v>204365612891.50732</v>
      </c>
      <c r="F23" s="20">
        <f>calcs!H176</f>
        <v>212567750885.13733</v>
      </c>
      <c r="G23" s="20">
        <f>calcs!I176</f>
        <v>220769888878.77026</v>
      </c>
      <c r="H23" s="20">
        <f>calcs!J176</f>
        <v>228972026872.4003</v>
      </c>
      <c r="I23" s="20">
        <f>calcs!K176</f>
        <v>237174164866.03323</v>
      </c>
      <c r="J23" s="20">
        <f>calcs!L176</f>
        <v>245376302859.66324</v>
      </c>
      <c r="K23" s="20">
        <f>calcs!M176</f>
        <v>253578440853.29321</v>
      </c>
      <c r="L23" s="20">
        <f>calcs!N176</f>
        <v>261780578846.92615</v>
      </c>
      <c r="M23" s="20">
        <f>calcs!O176</f>
        <v>269982716840.55618</v>
      </c>
      <c r="N23" s="20">
        <f>calcs!P176</f>
        <v>278184854834.18622</v>
      </c>
      <c r="O23" s="20">
        <f>calcs!Q176</f>
        <v>286386992827.81915</v>
      </c>
      <c r="P23" s="20">
        <f>calcs!R176</f>
        <v>294589130821.44916</v>
      </c>
      <c r="Q23" s="20">
        <f>calcs!S176</f>
        <v>302791268815.07916</v>
      </c>
      <c r="R23" s="20">
        <f>calcs!T176</f>
        <v>310993406808.71204</v>
      </c>
      <c r="S23" s="20">
        <f>calcs!U176</f>
        <v>319195544802.34204</v>
      </c>
      <c r="T23" s="20">
        <f>calcs!V176</f>
        <v>327397682795.97205</v>
      </c>
      <c r="U23" s="20">
        <f>calcs!W176</f>
        <v>335599820789.60498</v>
      </c>
      <c r="V23" s="20">
        <f>calcs!X176</f>
        <v>343801958783.23499</v>
      </c>
      <c r="W23" s="20">
        <f>calcs!Y176</f>
        <v>352004096776.86792</v>
      </c>
      <c r="X23" s="20">
        <f>calcs!Z176</f>
        <v>360206234770.49792</v>
      </c>
      <c r="Y23" s="20">
        <f>calcs!AA176</f>
        <v>368408372764.12793</v>
      </c>
      <c r="Z23" s="20">
        <f>calcs!AB176</f>
        <v>376610510757.7608</v>
      </c>
      <c r="AA23" s="20">
        <f>calcs!AC176</f>
        <v>384812648751.39081</v>
      </c>
      <c r="AB23" s="20">
        <f>calcs!AD176</f>
        <v>393014786745.02081</v>
      </c>
      <c r="AC23" s="20">
        <f>calcs!AE176</f>
        <v>401216924738.65375</v>
      </c>
      <c r="AD23" s="20">
        <f>calcs!AF176</f>
        <v>409419062732.28381</v>
      </c>
      <c r="AE23" s="20">
        <f>calcs!AG176</f>
        <v>417621200725.91382</v>
      </c>
      <c r="AF23" s="20">
        <f>calcs!AH176</f>
        <v>425823338719.54675</v>
      </c>
    </row>
    <row r="24" spans="1:33" ht="15.75" customHeight="1" x14ac:dyDescent="0.35">
      <c r="A24" s="3" t="s">
        <v>81</v>
      </c>
      <c r="B24" s="20">
        <f>calcs!D177</f>
        <v>0</v>
      </c>
      <c r="C24" s="20">
        <f>calcs!E177</f>
        <v>0</v>
      </c>
      <c r="D24" s="20">
        <f>calcs!F177</f>
        <v>0</v>
      </c>
      <c r="E24" s="20">
        <f>calcs!G177</f>
        <v>0</v>
      </c>
      <c r="F24" s="20">
        <f>calcs!H177</f>
        <v>0</v>
      </c>
      <c r="G24" s="20">
        <f>calcs!I177</f>
        <v>0</v>
      </c>
      <c r="H24" s="20">
        <f>calcs!J177</f>
        <v>0</v>
      </c>
      <c r="I24" s="20">
        <f>calcs!K177</f>
        <v>0</v>
      </c>
      <c r="J24" s="20">
        <f>calcs!L177</f>
        <v>0</v>
      </c>
      <c r="K24" s="20">
        <f>calcs!M177</f>
        <v>0</v>
      </c>
      <c r="L24" s="20">
        <f>calcs!N177</f>
        <v>0</v>
      </c>
      <c r="M24" s="20">
        <f>calcs!O177</f>
        <v>0</v>
      </c>
      <c r="N24" s="20">
        <f>calcs!P177</f>
        <v>0</v>
      </c>
      <c r="O24" s="20">
        <f>calcs!Q177</f>
        <v>0</v>
      </c>
      <c r="P24" s="20">
        <f>calcs!R177</f>
        <v>0</v>
      </c>
      <c r="Q24" s="20">
        <f>calcs!S177</f>
        <v>0</v>
      </c>
      <c r="R24" s="20">
        <f>calcs!T177</f>
        <v>0</v>
      </c>
      <c r="S24" s="20">
        <f>calcs!U177</f>
        <v>0</v>
      </c>
      <c r="T24" s="20">
        <f>calcs!V177</f>
        <v>0</v>
      </c>
      <c r="U24" s="20">
        <f>calcs!W177</f>
        <v>0</v>
      </c>
      <c r="V24" s="20">
        <f>calcs!X177</f>
        <v>0</v>
      </c>
      <c r="W24" s="20">
        <f>calcs!Y177</f>
        <v>0</v>
      </c>
      <c r="X24" s="20">
        <f>calcs!Z177</f>
        <v>0</v>
      </c>
      <c r="Y24" s="20">
        <f>calcs!AA177</f>
        <v>0</v>
      </c>
      <c r="Z24" s="20">
        <f>calcs!AB177</f>
        <v>0</v>
      </c>
      <c r="AA24" s="20">
        <f>calcs!AC177</f>
        <v>0</v>
      </c>
      <c r="AB24" s="20">
        <f>calcs!AD177</f>
        <v>0</v>
      </c>
      <c r="AC24" s="20">
        <f>calcs!AE177</f>
        <v>0</v>
      </c>
      <c r="AD24" s="20">
        <f>calcs!AF177</f>
        <v>0</v>
      </c>
      <c r="AE24" s="20">
        <f>calcs!AG177</f>
        <v>0</v>
      </c>
      <c r="AF24" s="20">
        <f>calcs!AH177</f>
        <v>0</v>
      </c>
    </row>
    <row r="25" spans="1:33" ht="15.75" customHeight="1" x14ac:dyDescent="0.35">
      <c r="A25" s="3" t="s">
        <v>131</v>
      </c>
      <c r="B25" s="20">
        <f>calcs!D178</f>
        <v>481739032958.82855</v>
      </c>
      <c r="C25" s="20">
        <f>calcs!E178</f>
        <v>502971224867.0307</v>
      </c>
      <c r="D25" s="20">
        <f>calcs!F178</f>
        <v>524203416775.24097</v>
      </c>
      <c r="E25" s="20">
        <f>calcs!G178</f>
        <v>545435608683.45123</v>
      </c>
      <c r="F25" s="20">
        <f>calcs!H178</f>
        <v>566667800591.65332</v>
      </c>
      <c r="G25" s="20">
        <f>calcs!I178</f>
        <v>587899992499.86365</v>
      </c>
      <c r="H25" s="20">
        <f>calcs!J178</f>
        <v>609132184408.07397</v>
      </c>
      <c r="I25" s="20">
        <f>calcs!K178</f>
        <v>630364376316.2843</v>
      </c>
      <c r="J25" s="20">
        <f>calcs!L178</f>
        <v>651596568224.48645</v>
      </c>
      <c r="K25" s="20">
        <f>calcs!M178</f>
        <v>672828760132.69678</v>
      </c>
      <c r="L25" s="20">
        <f>calcs!N178</f>
        <v>694060952040.90698</v>
      </c>
      <c r="M25" s="20">
        <f>calcs!O178</f>
        <v>715293143949.11731</v>
      </c>
      <c r="N25" s="20">
        <f>calcs!P178</f>
        <v>736525335857.31958</v>
      </c>
      <c r="O25" s="20">
        <f>calcs!Q178</f>
        <v>757757527765.52991</v>
      </c>
      <c r="P25" s="20">
        <f>calcs!R178</f>
        <v>778989719673.74011</v>
      </c>
      <c r="Q25" s="20">
        <f>calcs!S178</f>
        <v>800221911581.94238</v>
      </c>
      <c r="R25" s="20">
        <f>calcs!T178</f>
        <v>821454103490.15271</v>
      </c>
      <c r="S25" s="20">
        <f>calcs!U178</f>
        <v>842686295398.36292</v>
      </c>
      <c r="T25" s="20">
        <f>calcs!V178</f>
        <v>863918487306.57324</v>
      </c>
      <c r="U25" s="20">
        <f>calcs!W178</f>
        <v>885150679214.77539</v>
      </c>
      <c r="V25" s="20">
        <f>calcs!X178</f>
        <v>906382871122.9856</v>
      </c>
      <c r="W25" s="20">
        <f>calcs!Y178</f>
        <v>927615063031.19592</v>
      </c>
      <c r="X25" s="20">
        <f>calcs!Z178</f>
        <v>948847254939.40613</v>
      </c>
      <c r="Y25" s="20">
        <f>calcs!AA178</f>
        <v>970079446847.6084</v>
      </c>
      <c r="Z25" s="20">
        <f>calcs!AB178</f>
        <v>991311638755.8186</v>
      </c>
      <c r="AA25" s="20">
        <f>calcs!AC178</f>
        <v>1012543830664.0289</v>
      </c>
      <c r="AB25" s="20">
        <f>calcs!AD178</f>
        <v>1033776022572.2391</v>
      </c>
      <c r="AC25" s="20">
        <f>calcs!AE178</f>
        <v>1055008214480.4414</v>
      </c>
      <c r="AD25" s="20">
        <f>calcs!AF178</f>
        <v>1076240406388.6516</v>
      </c>
      <c r="AE25" s="20">
        <f>calcs!AG178</f>
        <v>1097472598296.8618</v>
      </c>
      <c r="AF25" s="20">
        <f>calcs!AH178</f>
        <v>1118704790205.0642</v>
      </c>
    </row>
    <row r="26" spans="1:33" ht="15.75" customHeight="1" x14ac:dyDescent="0.35">
      <c r="A26" s="3" t="s">
        <v>80</v>
      </c>
      <c r="B26" s="20">
        <f>calcs!D179</f>
        <v>0</v>
      </c>
      <c r="C26" s="20">
        <f>calcs!E179</f>
        <v>0</v>
      </c>
      <c r="D26" s="20">
        <f>calcs!F179</f>
        <v>0</v>
      </c>
      <c r="E26" s="20">
        <f>calcs!G179</f>
        <v>0</v>
      </c>
      <c r="F26" s="20">
        <f>calcs!H179</f>
        <v>0</v>
      </c>
      <c r="G26" s="20">
        <f>calcs!I179</f>
        <v>0</v>
      </c>
      <c r="H26" s="20">
        <f>calcs!J179</f>
        <v>0</v>
      </c>
      <c r="I26" s="20">
        <f>calcs!K179</f>
        <v>0</v>
      </c>
      <c r="J26" s="20">
        <f>calcs!L179</f>
        <v>0</v>
      </c>
      <c r="K26" s="20">
        <f>calcs!M179</f>
        <v>0</v>
      </c>
      <c r="L26" s="20">
        <f>calcs!N179</f>
        <v>0</v>
      </c>
      <c r="M26" s="20">
        <f>calcs!O179</f>
        <v>0</v>
      </c>
      <c r="N26" s="20">
        <f>calcs!P179</f>
        <v>0</v>
      </c>
      <c r="O26" s="20">
        <f>calcs!Q179</f>
        <v>0</v>
      </c>
      <c r="P26" s="20">
        <f>calcs!R179</f>
        <v>0</v>
      </c>
      <c r="Q26" s="20">
        <f>calcs!S179</f>
        <v>0</v>
      </c>
      <c r="R26" s="20">
        <f>calcs!T179</f>
        <v>0</v>
      </c>
      <c r="S26" s="20">
        <f>calcs!U179</f>
        <v>0</v>
      </c>
      <c r="T26" s="20">
        <f>calcs!V179</f>
        <v>0</v>
      </c>
      <c r="U26" s="20">
        <f>calcs!W179</f>
        <v>0</v>
      </c>
      <c r="V26" s="20">
        <f>calcs!X179</f>
        <v>0</v>
      </c>
      <c r="W26" s="20">
        <f>calcs!Y179</f>
        <v>0</v>
      </c>
      <c r="X26" s="20">
        <f>calcs!Z179</f>
        <v>0</v>
      </c>
      <c r="Y26" s="20">
        <f>calcs!AA179</f>
        <v>0</v>
      </c>
      <c r="Z26" s="20">
        <f>calcs!AB179</f>
        <v>0</v>
      </c>
      <c r="AA26" s="20">
        <f>calcs!AC179</f>
        <v>0</v>
      </c>
      <c r="AB26" s="20">
        <f>calcs!AD179</f>
        <v>0</v>
      </c>
      <c r="AC26" s="20">
        <f>calcs!AE179</f>
        <v>0</v>
      </c>
      <c r="AD26" s="20">
        <f>calcs!AF179</f>
        <v>0</v>
      </c>
      <c r="AE26" s="20">
        <f>calcs!AG179</f>
        <v>0</v>
      </c>
      <c r="AF26" s="20">
        <f>calcs!AH179</f>
        <v>0</v>
      </c>
    </row>
    <row r="27" spans="1:33" ht="15.75" customHeight="1" x14ac:dyDescent="0.35"/>
    <row r="28" spans="1:33" ht="15.75" customHeight="1" x14ac:dyDescent="0.35"/>
    <row r="29" spans="1:33" ht="15.75" customHeight="1" x14ac:dyDescent="0.35"/>
    <row r="30" spans="1:33" ht="15.75" customHeight="1" x14ac:dyDescent="0.3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ht="15.75" customHeight="1" x14ac:dyDescent="0.35"/>
    <row r="32" spans="1:33" ht="15.75" customHeight="1" x14ac:dyDescent="0.35"/>
    <row r="33" spans="2:33" ht="15.75" customHeight="1" x14ac:dyDescent="0.35"/>
    <row r="34" spans="2:33" ht="15.75" customHeight="1" x14ac:dyDescent="0.35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2:33" ht="15.75" customHeight="1" x14ac:dyDescent="0.35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2:33" ht="15.75" customHeight="1" x14ac:dyDescent="0.3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ht="15.75" customHeight="1" x14ac:dyDescent="0.3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2:33" ht="15.75" customHeight="1" x14ac:dyDescent="0.35"/>
    <row r="39" spans="2:33" ht="15.75" customHeight="1" x14ac:dyDescent="0.3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2:33" ht="15.75" customHeight="1" x14ac:dyDescent="0.3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2:33" ht="15.75" customHeight="1" x14ac:dyDescent="0.35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2:33" ht="15.75" customHeight="1" x14ac:dyDescent="0.35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2:33" ht="15.75" customHeight="1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2:33" ht="15.75" customHeight="1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2:33" ht="15.75" customHeight="1" x14ac:dyDescent="0.3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2:33" ht="15.75" customHeight="1" x14ac:dyDescent="0.3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2:33" ht="15.75" customHeigh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2:33" ht="15.75" customHeight="1" x14ac:dyDescent="0.35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2:33" ht="15.75" customHeigh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2:33" ht="15.7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spans="2:33" ht="15.75" customHeight="1" x14ac:dyDescent="0.3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2:33" ht="15.75" customHeight="1" x14ac:dyDescent="0.35"/>
    <row r="53" spans="2:33" ht="15.75" customHeight="1" x14ac:dyDescent="0.35"/>
    <row r="54" spans="2:33" ht="15.75" customHeight="1" x14ac:dyDescent="0.35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spans="2:33" ht="15.75" customHeight="1" x14ac:dyDescent="0.35"/>
    <row r="56" spans="2:33" ht="15.75" customHeight="1" x14ac:dyDescent="0.35">
      <c r="B56" s="24"/>
    </row>
    <row r="57" spans="2:33" ht="15.75" customHeight="1" x14ac:dyDescent="0.35">
      <c r="B57" s="24"/>
    </row>
    <row r="58" spans="2:33" ht="15.75" customHeight="1" x14ac:dyDescent="0.35">
      <c r="B58" s="24"/>
    </row>
    <row r="59" spans="2:33" ht="15.75" customHeight="1" x14ac:dyDescent="0.35">
      <c r="B59" s="24"/>
    </row>
    <row r="60" spans="2:33" ht="15.75" customHeight="1" x14ac:dyDescent="0.35">
      <c r="B60" s="24"/>
    </row>
    <row r="61" spans="2:33" ht="15.75" customHeight="1" x14ac:dyDescent="0.35">
      <c r="B61" s="24"/>
    </row>
    <row r="62" spans="2:33" ht="15.75" customHeight="1" x14ac:dyDescent="0.35">
      <c r="B62" s="24"/>
    </row>
    <row r="63" spans="2:33" ht="15.75" customHeight="1" x14ac:dyDescent="0.35">
      <c r="B63" s="24"/>
    </row>
    <row r="64" spans="2:33" ht="15.75" customHeight="1" x14ac:dyDescent="0.35">
      <c r="B64" s="24"/>
    </row>
    <row r="65" spans="2:2" ht="15.75" customHeight="1" x14ac:dyDescent="0.35">
      <c r="B65" s="24"/>
    </row>
    <row r="66" spans="2:2" ht="15.75" customHeight="1" x14ac:dyDescent="0.35">
      <c r="B66" s="24"/>
    </row>
    <row r="67" spans="2:2" ht="15.75" customHeight="1" x14ac:dyDescent="0.35">
      <c r="B67" s="24"/>
    </row>
    <row r="68" spans="2:2" ht="15.75" customHeight="1" x14ac:dyDescent="0.35">
      <c r="B68" s="24"/>
    </row>
    <row r="69" spans="2:2" ht="15.75" customHeight="1" x14ac:dyDescent="0.35">
      <c r="B69" s="24"/>
    </row>
    <row r="70" spans="2:2" ht="15.75" customHeight="1" x14ac:dyDescent="0.35">
      <c r="B70" s="24"/>
    </row>
    <row r="71" spans="2:2" ht="15.75" customHeight="1" x14ac:dyDescent="0.35">
      <c r="B71" s="24"/>
    </row>
    <row r="72" spans="2:2" ht="15.75" customHeight="1" x14ac:dyDescent="0.35">
      <c r="B72" s="24"/>
    </row>
    <row r="73" spans="2:2" ht="15.75" customHeight="1" x14ac:dyDescent="0.35">
      <c r="B73" s="24"/>
    </row>
    <row r="74" spans="2:2" ht="15.75" customHeight="1" x14ac:dyDescent="0.35">
      <c r="B74" s="24"/>
    </row>
    <row r="75" spans="2:2" ht="15.75" customHeight="1" x14ac:dyDescent="0.35">
      <c r="B75" s="24"/>
    </row>
    <row r="76" spans="2:2" ht="15.75" customHeight="1" x14ac:dyDescent="0.35">
      <c r="B76" s="24"/>
    </row>
    <row r="77" spans="2:2" ht="15.75" customHeight="1" x14ac:dyDescent="0.35">
      <c r="B77" s="24"/>
    </row>
    <row r="78" spans="2:2" ht="15.75" customHeight="1" x14ac:dyDescent="0.35">
      <c r="B78" s="24"/>
    </row>
    <row r="79" spans="2:2" ht="15.75" customHeight="1" x14ac:dyDescent="0.35">
      <c r="B79" s="24"/>
    </row>
    <row r="80" spans="2:2" ht="15.75" customHeight="1" x14ac:dyDescent="0.35">
      <c r="B80" s="24"/>
    </row>
    <row r="81" spans="2:2" ht="15.75" customHeight="1" x14ac:dyDescent="0.35">
      <c r="B81" s="24"/>
    </row>
    <row r="82" spans="2:2" ht="15.75" customHeight="1" x14ac:dyDescent="0.35">
      <c r="B82" s="24"/>
    </row>
    <row r="83" spans="2:2" ht="15.75" customHeight="1" x14ac:dyDescent="0.35">
      <c r="B83" s="24"/>
    </row>
    <row r="84" spans="2:2" ht="15.75" customHeight="1" x14ac:dyDescent="0.35">
      <c r="B84" s="24"/>
    </row>
    <row r="85" spans="2:2" ht="15.75" customHeight="1" x14ac:dyDescent="0.35">
      <c r="B85" s="24"/>
    </row>
    <row r="86" spans="2:2" ht="15.75" customHeight="1" x14ac:dyDescent="0.35">
      <c r="B86" s="24"/>
    </row>
    <row r="87" spans="2:2" ht="15.75" customHeight="1" x14ac:dyDescent="0.35"/>
    <row r="88" spans="2:2" ht="15.75" customHeight="1" x14ac:dyDescent="0.35"/>
    <row r="89" spans="2:2" ht="15.75" customHeight="1" x14ac:dyDescent="0.35"/>
    <row r="90" spans="2:2" ht="15.75" customHeight="1" x14ac:dyDescent="0.35"/>
    <row r="91" spans="2:2" ht="15.75" customHeight="1" x14ac:dyDescent="0.35"/>
    <row r="92" spans="2:2" ht="15.75" customHeight="1" x14ac:dyDescent="0.35"/>
    <row r="93" spans="2:2" ht="15.75" customHeight="1" x14ac:dyDescent="0.35"/>
    <row r="94" spans="2:2" ht="15.75" customHeight="1" x14ac:dyDescent="0.35"/>
    <row r="95" spans="2:2" ht="15.75" customHeight="1" x14ac:dyDescent="0.35"/>
    <row r="96" spans="2:2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F497D"/>
  </sheetPr>
  <dimension ref="A1:AI1000"/>
  <sheetViews>
    <sheetView workbookViewId="0"/>
    <sheetView workbookViewId="1"/>
  </sheetViews>
  <sheetFormatPr defaultColWidth="14.453125" defaultRowHeight="15" customHeight="1" x14ac:dyDescent="0.35"/>
  <cols>
    <col min="1" max="1" width="39.81640625" customWidth="1"/>
    <col min="2" max="2" width="12" customWidth="1"/>
    <col min="3" max="3" width="11.81640625" customWidth="1"/>
    <col min="4" max="35" width="9.1796875" customWidth="1"/>
  </cols>
  <sheetData>
    <row r="1" spans="1:35" ht="14.5" x14ac:dyDescent="0.35">
      <c r="A1" s="8" t="s">
        <v>165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ht="14.5" x14ac:dyDescent="0.35">
      <c r="A2" s="3" t="s">
        <v>94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5" ht="14.5" x14ac:dyDescent="0.35">
      <c r="A3" s="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35" ht="14.5" x14ac:dyDescent="0.35">
      <c r="A4" s="3" t="s">
        <v>83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r="5" spans="1:35" ht="14.5" x14ac:dyDescent="0.35">
      <c r="A5" s="3" t="s">
        <v>98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5" ht="14.5" x14ac:dyDescent="0.35">
      <c r="A6" s="3" t="s">
        <v>100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5" ht="14.5" x14ac:dyDescent="0.35">
      <c r="A7" s="3" t="s">
        <v>41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5" ht="14.5" x14ac:dyDescent="0.35">
      <c r="A8" s="3" t="s">
        <v>45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5" ht="14.5" x14ac:dyDescent="0.35">
      <c r="A9" s="3" t="s">
        <v>47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5" ht="14.5" x14ac:dyDescent="0.35">
      <c r="A10" s="3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5" ht="14.5" x14ac:dyDescent="0.35">
      <c r="A11" s="3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5" ht="14.5" x14ac:dyDescent="0.35">
      <c r="A12" s="3" t="s">
        <v>108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5" ht="14.5" x14ac:dyDescent="0.35">
      <c r="A13" s="3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5" ht="14.5" x14ac:dyDescent="0.35">
      <c r="A14" s="3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5" ht="14.5" x14ac:dyDescent="0.35">
      <c r="A15" s="3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5" ht="14.5" x14ac:dyDescent="0.35">
      <c r="A16" s="3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ht="14.5" x14ac:dyDescent="0.35">
      <c r="A17" s="3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 ht="14.5" x14ac:dyDescent="0.35">
      <c r="A18" s="3" t="s">
        <v>118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ht="14.5" x14ac:dyDescent="0.35">
      <c r="A19" s="3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r="20" spans="1:32" ht="14.5" x14ac:dyDescent="0.35">
      <c r="A20" s="3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1:32" ht="15.75" customHeight="1" x14ac:dyDescent="0.35">
      <c r="A21" s="3" t="s">
        <v>124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 ht="15.75" customHeight="1" x14ac:dyDescent="0.35">
      <c r="A22" s="3" t="s">
        <v>126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 ht="15.75" customHeight="1" x14ac:dyDescent="0.35">
      <c r="A23" s="3" t="s">
        <v>128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1:32" ht="15.75" customHeight="1" x14ac:dyDescent="0.35">
      <c r="A24" s="3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 ht="15.75" customHeight="1" x14ac:dyDescent="0.35">
      <c r="A25" s="3" t="s">
        <v>131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 ht="15.75" customHeight="1" x14ac:dyDescent="0.35">
      <c r="A26" s="3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 ht="15.75" customHeight="1" x14ac:dyDescent="0.35"/>
    <row r="28" spans="1:32" ht="15.75" customHeight="1" x14ac:dyDescent="0.35"/>
    <row r="29" spans="1:32" ht="15.75" customHeight="1" x14ac:dyDescent="0.35"/>
    <row r="30" spans="1:32" ht="15.75" customHeight="1" x14ac:dyDescent="0.35"/>
    <row r="31" spans="1:32" ht="15.75" customHeight="1" x14ac:dyDescent="0.35"/>
    <row r="32" spans="1: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About</vt:lpstr>
      <vt:lpstr>Ind gov data</vt:lpstr>
      <vt:lpstr>Electricity consumption</vt:lpstr>
      <vt:lpstr>BIFUBC Output_energy</vt:lpstr>
      <vt:lpstr>BIFUBC Output_nonenergy</vt:lpstr>
      <vt:lpstr>China BFPIaE-production</vt:lpstr>
      <vt:lpstr>Indonesia BFPIaE-production</vt:lpstr>
      <vt:lpstr>China BIFUbC</vt:lpstr>
      <vt:lpstr>Population comparison</vt:lpstr>
      <vt:lpstr>non energy percent</vt:lpstr>
      <vt:lpstr>Adjusted Elec</vt:lpstr>
      <vt:lpstr>Bureau of Stat KBLI</vt:lpstr>
      <vt:lpstr>crosswalk</vt:lpstr>
      <vt:lpstr>BPCiObIC</vt:lpstr>
      <vt:lpstr>calcs</vt:lpstr>
      <vt:lpstr>CHECK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2014-03-20T21:01:41Z</dcterms:created>
  <dcterms:modified xsi:type="dcterms:W3CDTF">2024-04-25T15:12:13Z</dcterms:modified>
</cp:coreProperties>
</file>