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fuels/BFPaT/"/>
    </mc:Choice>
  </mc:AlternateContent>
  <xr:revisionPtr revIDLastSave="0" documentId="13_ncr:1_{256F554B-57A0-AE4E-A974-E71FD706323F}" xr6:coauthVersionLast="47" xr6:coauthVersionMax="47" xr10:uidLastSave="{00000000-0000-0000-0000-000000000000}"/>
  <bookViews>
    <workbookView xWindow="0" yWindow="760" windowWidth="34200" windowHeight="21380" firstSheet="3" activeTab="3" xr2:uid="{00000000-000D-0000-FFFF-FFFF00000000}"/>
  </bookViews>
  <sheets>
    <sheet name="About" sheetId="1" r:id="rId1"/>
    <sheet name="IDN Fuel Prices - references" sheetId="2" r:id="rId2"/>
    <sheet name="IDN Electricity Generation Cost" sheetId="3" r:id="rId3"/>
    <sheet name="Other price" sheetId="52" r:id="rId4"/>
    <sheet name="Tax Percentages" sheetId="4" r:id="rId5"/>
    <sheet name="US_BFPaT-pretax-lignite" sheetId="5" r:id="rId6"/>
    <sheet name="US_BFPaT-Nuclear" sheetId="6" r:id="rId7"/>
    <sheet name="Hydrogen" sheetId="7" r:id="rId8"/>
    <sheet name="Pretax &gt;" sheetId="8" r:id="rId9"/>
    <sheet name="BFPaT-pretax-electricity" sheetId="9" r:id="rId10"/>
    <sheet name="BFPaT-pretax-coal" sheetId="10" r:id="rId11"/>
    <sheet name="BFPaT-pretax-natgas" sheetId="11" r:id="rId12"/>
    <sheet name="BFPaT-pretax-nuclear" sheetId="12" r:id="rId13"/>
    <sheet name="BFPaT-pretax-hydro" sheetId="13" r:id="rId14"/>
    <sheet name="BFPaT-pretax-wind" sheetId="14" r:id="rId15"/>
    <sheet name="BFPaT-pretax-solar" sheetId="15" r:id="rId16"/>
    <sheet name="BFPaT-pretax-biomass" sheetId="16" r:id="rId17"/>
    <sheet name="BFPaT-pretax-petgas" sheetId="17" r:id="rId18"/>
    <sheet name="BFPaT-pretax-petdies" sheetId="18" r:id="rId19"/>
    <sheet name="BFPaT-pretax-biogas" sheetId="19" r:id="rId20"/>
    <sheet name="BFPaT-pretax-biodies" sheetId="20" r:id="rId21"/>
    <sheet name="BFPaT-pretax-jetkerosene" sheetId="21" r:id="rId22"/>
    <sheet name="BFPaT-pretax-heat" sheetId="22" r:id="rId23"/>
    <sheet name="BFPaT-pretax-geothermal" sheetId="23" r:id="rId24"/>
    <sheet name="BFPaT-pretax-lignite" sheetId="24" r:id="rId25"/>
    <sheet name="BFPaT-pretax-crude" sheetId="25" r:id="rId26"/>
    <sheet name="BFPaT-pretax-heavyfueloil" sheetId="26" r:id="rId27"/>
    <sheet name="BFPaT-pretax-lpgpropbut" sheetId="27" r:id="rId28"/>
    <sheet name="BFPaT-pretax-msw" sheetId="28" r:id="rId29"/>
    <sheet name="BFPaT-pretax-hydrogen" sheetId="29" r:id="rId30"/>
    <sheet name="Fuel Tax &gt;" sheetId="30" r:id="rId31"/>
    <sheet name="BFPaT-fueltax-electricity" sheetId="31" r:id="rId32"/>
    <sheet name="BFPaT-fueltax-coal" sheetId="32" r:id="rId33"/>
    <sheet name="BFPaT-fueltax-natgas" sheetId="33" r:id="rId34"/>
    <sheet name="BFPaT-fueltax-nuclear" sheetId="34" r:id="rId35"/>
    <sheet name="BFPaT-fueltax-hydro" sheetId="35" r:id="rId36"/>
    <sheet name="BFPaT-fueltax-wind" sheetId="36" r:id="rId37"/>
    <sheet name="BFPaT-fueltax-solar" sheetId="37" r:id="rId38"/>
    <sheet name="BFPaT-fueltax-biomass" sheetId="38" r:id="rId39"/>
    <sheet name="BFPaT-fueltax-petgas" sheetId="39" r:id="rId40"/>
    <sheet name="BFPaT-fueltax-petdies" sheetId="40" r:id="rId41"/>
    <sheet name="BFPaT-fueltax-biogas" sheetId="41" r:id="rId42"/>
    <sheet name="BFPaT-fueltax-biodies" sheetId="42" r:id="rId43"/>
    <sheet name="BFPaT-fueltax-jetkerosene" sheetId="43" r:id="rId44"/>
    <sheet name="BFPaT-fueltax-heat" sheetId="44" r:id="rId45"/>
    <sheet name="BFPaT-fueltax-geothermal" sheetId="45" r:id="rId46"/>
    <sheet name="BFPaT-fueltax-lignite" sheetId="46" r:id="rId47"/>
    <sheet name="BFPaT-fueltax-crude" sheetId="47" r:id="rId48"/>
    <sheet name="BFPaT-fueltax-heavyfueloil" sheetId="48" r:id="rId49"/>
    <sheet name="BFPaT-fueltax-lpgpropbut" sheetId="49" r:id="rId50"/>
    <sheet name="BFPaT-fueltax-msw" sheetId="50" r:id="rId51"/>
    <sheet name="BFPaT-fueltax-hydrogen" sheetId="51" r:id="rId52"/>
  </sheets>
  <externalReferences>
    <externalReference r:id="rId53"/>
  </externalReferences>
  <definedNames>
    <definedName name="dollars_2019_2012">About!$A$118</definedName>
    <definedName name="dollars_2020_2012">About!$A$153</definedName>
    <definedName name="dollars_2021_2012">About!$A$152</definedName>
    <definedName name="dollars_2022_2012">About!$A$151</definedName>
    <definedName name="lignite_multiplier" localSheetId="51">'[1]Hard Coal and Lig Multipliers'!$N$15</definedName>
    <definedName name="lignite_multiplier" localSheetId="29">'[1]Hard Coal and Lig Multipliers'!$N$15</definedName>
    <definedName name="lignite_multiplier" localSheetId="7">'[1]Hard Coal and Lig Multipliers'!$N$15</definedName>
    <definedName name="lignite_multiplier">#REF!</definedName>
    <definedName name="nonlignite_multiplier" localSheetId="51">'[1]Hard Coal and Lig Multipliers'!$N$16</definedName>
    <definedName name="nonlignite_multiplier" localSheetId="29">'[1]Hard Coal and Lig Multipliers'!$N$16</definedName>
    <definedName name="nonlignite_multiplier" localSheetId="7">'[1]Hard Coal and Lig Multipliers'!$N$16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6" roundtripDataChecksum="mVh0Bea87LnH7V1IrF9SmCsNlVckNd+n1l89jU9hg8Q="/>
    </ext>
  </extLst>
</workbook>
</file>

<file path=xl/calcChain.xml><?xml version="1.0" encoding="utf-8"?>
<calcChain xmlns="http://schemas.openxmlformats.org/spreadsheetml/2006/main">
  <c r="B3" i="10" l="1"/>
  <c r="C3" i="10" s="1"/>
  <c r="D3" i="10" s="1"/>
  <c r="D2" i="10" s="1"/>
  <c r="B3" i="33"/>
  <c r="B3" i="32"/>
  <c r="B2" i="18"/>
  <c r="B2" i="19"/>
  <c r="B2" i="17"/>
  <c r="B24" i="52"/>
  <c r="D24" i="52" s="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AJ2" i="11"/>
  <c r="AK2" i="11"/>
  <c r="AL2" i="11"/>
  <c r="AM2" i="11"/>
  <c r="AN2" i="11"/>
  <c r="AO2" i="11"/>
  <c r="AP2" i="11"/>
  <c r="AQ2" i="11"/>
  <c r="AR2" i="11"/>
  <c r="AS2" i="11"/>
  <c r="AT2" i="11"/>
  <c r="AU2" i="11"/>
  <c r="AV2" i="11"/>
  <c r="AW2" i="11"/>
  <c r="AX2" i="11"/>
  <c r="AY2" i="11"/>
  <c r="AZ2" i="11"/>
  <c r="BA2" i="11"/>
  <c r="B2" i="10"/>
  <c r="C2" i="17"/>
  <c r="C3" i="17" s="1"/>
  <c r="D39" i="52"/>
  <c r="D41" i="52"/>
  <c r="B39" i="52"/>
  <c r="B40" i="52"/>
  <c r="D40" i="52" s="1"/>
  <c r="B41" i="52"/>
  <c r="B38" i="52"/>
  <c r="D38" i="52" s="1"/>
  <c r="B21" i="52"/>
  <c r="B23" i="52" s="1"/>
  <c r="D23" i="52" s="1"/>
  <c r="D8" i="52"/>
  <c r="B15" i="52"/>
  <c r="D15" i="52" s="1"/>
  <c r="B8" i="52"/>
  <c r="C4" i="52"/>
  <c r="E4" i="52" s="1"/>
  <c r="B4" i="52"/>
  <c r="D4" i="52" s="1"/>
  <c r="B3" i="16"/>
  <c r="D8" i="10"/>
  <c r="E8" i="10" s="1"/>
  <c r="F8" i="10" s="1"/>
  <c r="G8" i="10" s="1"/>
  <c r="H8" i="10" s="1"/>
  <c r="I8" i="10" s="1"/>
  <c r="J8" i="10" s="1"/>
  <c r="K8" i="10" s="1"/>
  <c r="L8" i="10" s="1"/>
  <c r="M8" i="10" s="1"/>
  <c r="N8" i="10" s="1"/>
  <c r="O8" i="10" s="1"/>
  <c r="P8" i="10" s="1"/>
  <c r="Q8" i="10" s="1"/>
  <c r="R8" i="10" s="1"/>
  <c r="S8" i="10" s="1"/>
  <c r="T8" i="10" s="1"/>
  <c r="U8" i="10" s="1"/>
  <c r="V8" i="10" s="1"/>
  <c r="W8" i="10" s="1"/>
  <c r="X8" i="10" s="1"/>
  <c r="Y8" i="10" s="1"/>
  <c r="Z8" i="10" s="1"/>
  <c r="AA8" i="10" s="1"/>
  <c r="AB8" i="10" s="1"/>
  <c r="AC8" i="10" s="1"/>
  <c r="AD8" i="10" s="1"/>
  <c r="AE8" i="10" s="1"/>
  <c r="AF8" i="10" s="1"/>
  <c r="AG8" i="10" s="1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B3" i="40"/>
  <c r="B3" i="39"/>
  <c r="C4" i="18"/>
  <c r="D4" i="18"/>
  <c r="E4" i="18"/>
  <c r="F4" i="18"/>
  <c r="G4" i="18"/>
  <c r="H4" i="18"/>
  <c r="I4" i="18"/>
  <c r="J4" i="18"/>
  <c r="K4" i="18"/>
  <c r="L4" i="18"/>
  <c r="M4" i="18"/>
  <c r="N4" i="18"/>
  <c r="O4" i="18"/>
  <c r="P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S4" i="18"/>
  <c r="AT4" i="18"/>
  <c r="AU4" i="18"/>
  <c r="AV4" i="18"/>
  <c r="AW4" i="18"/>
  <c r="AX4" i="18"/>
  <c r="AY4" i="18"/>
  <c r="AZ4" i="18"/>
  <c r="BA4" i="18"/>
  <c r="C5" i="18"/>
  <c r="D5" i="18"/>
  <c r="E5" i="18"/>
  <c r="F5" i="18"/>
  <c r="G5" i="18"/>
  <c r="H5" i="18"/>
  <c r="I5" i="18"/>
  <c r="J5" i="18"/>
  <c r="K5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S5" i="18"/>
  <c r="AT5" i="18"/>
  <c r="AU5" i="18"/>
  <c r="AV5" i="18"/>
  <c r="AW5" i="18"/>
  <c r="AX5" i="18"/>
  <c r="AY5" i="18"/>
  <c r="AZ5" i="18"/>
  <c r="BA5" i="18"/>
  <c r="C6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S6" i="18"/>
  <c r="AT6" i="18"/>
  <c r="AU6" i="18"/>
  <c r="AV6" i="18"/>
  <c r="AW6" i="18"/>
  <c r="AX6" i="18"/>
  <c r="AY6" i="18"/>
  <c r="AZ6" i="18"/>
  <c r="BA6" i="18"/>
  <c r="C7" i="18"/>
  <c r="D7" i="18"/>
  <c r="E7" i="18"/>
  <c r="F7" i="18"/>
  <c r="G7" i="18"/>
  <c r="H7" i="18"/>
  <c r="I7" i="18"/>
  <c r="J7" i="18"/>
  <c r="K7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S7" i="18"/>
  <c r="AT7" i="18"/>
  <c r="AU7" i="18"/>
  <c r="AV7" i="18"/>
  <c r="AW7" i="18"/>
  <c r="AX7" i="18"/>
  <c r="AY7" i="18"/>
  <c r="AZ7" i="18"/>
  <c r="BA7" i="18"/>
  <c r="C8" i="18"/>
  <c r="D8" i="18"/>
  <c r="E8" i="18"/>
  <c r="F8" i="18"/>
  <c r="G8" i="18"/>
  <c r="H8" i="18"/>
  <c r="I8" i="18"/>
  <c r="J8" i="18"/>
  <c r="K8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S8" i="18"/>
  <c r="AT8" i="18"/>
  <c r="AU8" i="18"/>
  <c r="AV8" i="18"/>
  <c r="AW8" i="18"/>
  <c r="AX8" i="18"/>
  <c r="AY8" i="18"/>
  <c r="AZ8" i="18"/>
  <c r="BA8" i="18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AV9" i="18"/>
  <c r="AW9" i="18"/>
  <c r="AX9" i="18"/>
  <c r="AY9" i="18"/>
  <c r="AZ9" i="18"/>
  <c r="BA9" i="18"/>
  <c r="B5" i="18"/>
  <c r="B6" i="18"/>
  <c r="B7" i="18"/>
  <c r="B8" i="18"/>
  <c r="B9" i="18"/>
  <c r="B4" i="18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AV7" i="17"/>
  <c r="AW7" i="17"/>
  <c r="AX7" i="17"/>
  <c r="AY7" i="17"/>
  <c r="AZ7" i="17"/>
  <c r="BA7" i="17"/>
  <c r="B7" i="17"/>
  <c r="B3" i="17"/>
  <c r="C8" i="10"/>
  <c r="D8" i="11"/>
  <c r="E8" i="11"/>
  <c r="F8" i="11" s="1"/>
  <c r="G8" i="11" s="1"/>
  <c r="H8" i="11" s="1"/>
  <c r="I8" i="11" s="1"/>
  <c r="J8" i="11" s="1"/>
  <c r="K8" i="11" s="1"/>
  <c r="L8" i="1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C8" i="11"/>
  <c r="C3" i="51"/>
  <c r="D3" i="51"/>
  <c r="E3" i="51"/>
  <c r="F3" i="51"/>
  <c r="G3" i="51"/>
  <c r="H3" i="51"/>
  <c r="I3" i="51"/>
  <c r="J3" i="51"/>
  <c r="K3" i="51"/>
  <c r="L3" i="51"/>
  <c r="M3" i="51"/>
  <c r="N3" i="51"/>
  <c r="O3" i="51"/>
  <c r="P3" i="51"/>
  <c r="Q3" i="51"/>
  <c r="R3" i="51"/>
  <c r="S3" i="51"/>
  <c r="T3" i="51"/>
  <c r="U3" i="51"/>
  <c r="V3" i="51"/>
  <c r="W3" i="51"/>
  <c r="X3" i="51"/>
  <c r="Y3" i="51"/>
  <c r="Z3" i="51"/>
  <c r="AA3" i="51"/>
  <c r="AB3" i="51"/>
  <c r="AC3" i="51"/>
  <c r="AD3" i="51"/>
  <c r="AE3" i="51"/>
  <c r="AF3" i="51"/>
  <c r="AG3" i="51"/>
  <c r="AH3" i="51"/>
  <c r="AI3" i="51"/>
  <c r="AJ3" i="51"/>
  <c r="AK3" i="51"/>
  <c r="AL3" i="51"/>
  <c r="AM3" i="51"/>
  <c r="AN3" i="51"/>
  <c r="AO3" i="51"/>
  <c r="AP3" i="51"/>
  <c r="AQ3" i="51"/>
  <c r="AR3" i="51"/>
  <c r="AS3" i="51"/>
  <c r="AT3" i="51"/>
  <c r="AU3" i="51"/>
  <c r="AV3" i="51"/>
  <c r="AW3" i="51"/>
  <c r="AX3" i="51"/>
  <c r="AY3" i="51"/>
  <c r="AZ3" i="51"/>
  <c r="BA3" i="51"/>
  <c r="B3" i="51"/>
  <c r="C2" i="48"/>
  <c r="D2" i="48"/>
  <c r="E2" i="48"/>
  <c r="F2" i="48"/>
  <c r="F6" i="48" s="1"/>
  <c r="G2" i="48"/>
  <c r="H2" i="48"/>
  <c r="H6" i="48" s="1"/>
  <c r="I2" i="48"/>
  <c r="I6" i="48" s="1"/>
  <c r="J2" i="48"/>
  <c r="J6" i="48" s="1"/>
  <c r="K2" i="48"/>
  <c r="L2" i="48"/>
  <c r="M2" i="48"/>
  <c r="N2" i="48"/>
  <c r="N6" i="48" s="1"/>
  <c r="O2" i="48"/>
  <c r="P2" i="48"/>
  <c r="P6" i="48" s="1"/>
  <c r="Q2" i="48"/>
  <c r="Q6" i="48" s="1"/>
  <c r="R2" i="48"/>
  <c r="R6" i="48" s="1"/>
  <c r="S2" i="48"/>
  <c r="T2" i="48"/>
  <c r="U2" i="48"/>
  <c r="V2" i="48"/>
  <c r="V6" i="48" s="1"/>
  <c r="W2" i="48"/>
  <c r="X2" i="48"/>
  <c r="X6" i="48" s="1"/>
  <c r="Y2" i="48"/>
  <c r="Y6" i="48" s="1"/>
  <c r="Z2" i="48"/>
  <c r="Z6" i="48" s="1"/>
  <c r="AA2" i="48"/>
  <c r="AB2" i="48"/>
  <c r="AC2" i="48"/>
  <c r="AD2" i="48"/>
  <c r="AD6" i="48" s="1"/>
  <c r="AE2" i="48"/>
  <c r="AE6" i="48" s="1"/>
  <c r="AF2" i="48"/>
  <c r="AF6" i="48" s="1"/>
  <c r="AG2" i="48"/>
  <c r="AG6" i="48" s="1"/>
  <c r="AH2" i="48"/>
  <c r="AH6" i="48" s="1"/>
  <c r="AI2" i="48"/>
  <c r="AJ2" i="48"/>
  <c r="AK2" i="48"/>
  <c r="AL2" i="48"/>
  <c r="AL6" i="48" s="1"/>
  <c r="AM2" i="48"/>
  <c r="AN2" i="48"/>
  <c r="AN6" i="48" s="1"/>
  <c r="AO2" i="48"/>
  <c r="AO6" i="48" s="1"/>
  <c r="AP2" i="48"/>
  <c r="AP6" i="48" s="1"/>
  <c r="AQ2" i="48"/>
  <c r="AR2" i="48"/>
  <c r="AS2" i="48"/>
  <c r="AT2" i="48"/>
  <c r="AT6" i="48" s="1"/>
  <c r="AU2" i="48"/>
  <c r="AV2" i="48"/>
  <c r="AV6" i="48" s="1"/>
  <c r="AW2" i="48"/>
  <c r="AW6" i="48" s="1"/>
  <c r="AX2" i="48"/>
  <c r="AX6" i="48" s="1"/>
  <c r="AY2" i="48"/>
  <c r="AZ2" i="48"/>
  <c r="BA2" i="48"/>
  <c r="C6" i="48"/>
  <c r="D6" i="48"/>
  <c r="E6" i="48"/>
  <c r="G6" i="48"/>
  <c r="K6" i="48"/>
  <c r="L6" i="48"/>
  <c r="M6" i="48"/>
  <c r="O6" i="48"/>
  <c r="S6" i="48"/>
  <c r="T6" i="48"/>
  <c r="U6" i="48"/>
  <c r="W6" i="48"/>
  <c r="AA6" i="48"/>
  <c r="AB6" i="48"/>
  <c r="AC6" i="48"/>
  <c r="AI6" i="48"/>
  <c r="AJ6" i="48"/>
  <c r="AK6" i="48"/>
  <c r="AM6" i="48"/>
  <c r="AQ6" i="48"/>
  <c r="AR6" i="48"/>
  <c r="AS6" i="48"/>
  <c r="AU6" i="48"/>
  <c r="AY6" i="48"/>
  <c r="AZ6" i="48"/>
  <c r="BA6" i="48"/>
  <c r="B6" i="48"/>
  <c r="B2" i="48"/>
  <c r="D9" i="47"/>
  <c r="E9" i="47" s="1"/>
  <c r="F9" i="47" s="1"/>
  <c r="G9" i="47" s="1"/>
  <c r="H9" i="47" s="1"/>
  <c r="I9" i="47" s="1"/>
  <c r="J9" i="47" s="1"/>
  <c r="K9" i="47" s="1"/>
  <c r="L9" i="47" s="1"/>
  <c r="M9" i="47" s="1"/>
  <c r="N9" i="47" s="1"/>
  <c r="O9" i="47" s="1"/>
  <c r="P9" i="47" s="1"/>
  <c r="Q9" i="47" s="1"/>
  <c r="R9" i="47" s="1"/>
  <c r="S9" i="47" s="1"/>
  <c r="T9" i="47" s="1"/>
  <c r="U9" i="47" s="1"/>
  <c r="V9" i="47" s="1"/>
  <c r="W9" i="47" s="1"/>
  <c r="X9" i="47" s="1"/>
  <c r="Y9" i="47" s="1"/>
  <c r="Z9" i="47" s="1"/>
  <c r="AA9" i="47" s="1"/>
  <c r="AB9" i="47" s="1"/>
  <c r="AC9" i="47" s="1"/>
  <c r="AD9" i="47" s="1"/>
  <c r="AE9" i="47" s="1"/>
  <c r="AF9" i="47" s="1"/>
  <c r="AG9" i="47" s="1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C9" i="47"/>
  <c r="C6" i="47"/>
  <c r="D6" i="47"/>
  <c r="E6" i="47"/>
  <c r="F6" i="47"/>
  <c r="G6" i="47"/>
  <c r="H6" i="47"/>
  <c r="I6" i="47"/>
  <c r="J6" i="47"/>
  <c r="K6" i="47"/>
  <c r="L6" i="47"/>
  <c r="M6" i="47"/>
  <c r="N6" i="47"/>
  <c r="O6" i="47"/>
  <c r="P6" i="47"/>
  <c r="Q6" i="47"/>
  <c r="R6" i="47"/>
  <c r="S6" i="47"/>
  <c r="T6" i="47"/>
  <c r="U6" i="47"/>
  <c r="V6" i="47"/>
  <c r="W6" i="47"/>
  <c r="X6" i="47"/>
  <c r="Y6" i="47"/>
  <c r="Z6" i="47"/>
  <c r="AA6" i="47"/>
  <c r="AB6" i="47"/>
  <c r="AC6" i="47"/>
  <c r="AD6" i="47"/>
  <c r="AE6" i="47"/>
  <c r="AF6" i="47"/>
  <c r="AG6" i="47"/>
  <c r="AH6" i="47"/>
  <c r="AI6" i="47"/>
  <c r="AJ6" i="47"/>
  <c r="AK6" i="47"/>
  <c r="AL6" i="47"/>
  <c r="AM6" i="47"/>
  <c r="AN6" i="47"/>
  <c r="AO6" i="47"/>
  <c r="AP6" i="47"/>
  <c r="AQ6" i="47"/>
  <c r="AR6" i="47"/>
  <c r="AS6" i="47"/>
  <c r="AT6" i="47"/>
  <c r="AU6" i="47"/>
  <c r="AV6" i="47"/>
  <c r="AW6" i="47"/>
  <c r="AX6" i="47"/>
  <c r="AY6" i="47"/>
  <c r="AZ6" i="47"/>
  <c r="BA6" i="47"/>
  <c r="B6" i="47"/>
  <c r="D7" i="44"/>
  <c r="E7" i="44" s="1"/>
  <c r="F7" i="44" s="1"/>
  <c r="G7" i="44" s="1"/>
  <c r="H7" i="44" s="1"/>
  <c r="I7" i="44" s="1"/>
  <c r="J7" i="44" s="1"/>
  <c r="K7" i="44" s="1"/>
  <c r="L7" i="44" s="1"/>
  <c r="M7" i="44" s="1"/>
  <c r="N7" i="44" s="1"/>
  <c r="O7" i="44" s="1"/>
  <c r="P7" i="44" s="1"/>
  <c r="Q7" i="44" s="1"/>
  <c r="R7" i="44" s="1"/>
  <c r="S7" i="44" s="1"/>
  <c r="T7" i="44" s="1"/>
  <c r="U7" i="44" s="1"/>
  <c r="V7" i="44" s="1"/>
  <c r="W7" i="44" s="1"/>
  <c r="X7" i="44" s="1"/>
  <c r="Y7" i="44" s="1"/>
  <c r="Z7" i="44" s="1"/>
  <c r="AA7" i="44" s="1"/>
  <c r="AB7" i="44" s="1"/>
  <c r="AC7" i="44" s="1"/>
  <c r="AD7" i="44" s="1"/>
  <c r="AE7" i="44" s="1"/>
  <c r="AF7" i="44" s="1"/>
  <c r="AG7" i="44" s="1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C7" i="44"/>
  <c r="C4" i="44"/>
  <c r="D4" i="44"/>
  <c r="E4" i="44"/>
  <c r="F4" i="44"/>
  <c r="G4" i="44"/>
  <c r="H4" i="44"/>
  <c r="I4" i="44"/>
  <c r="J4" i="44"/>
  <c r="K4" i="44"/>
  <c r="L4" i="44"/>
  <c r="M4" i="44"/>
  <c r="N4" i="44"/>
  <c r="O4" i="44"/>
  <c r="P4" i="44"/>
  <c r="Q4" i="44"/>
  <c r="R4" i="44"/>
  <c r="S4" i="44"/>
  <c r="T4" i="44"/>
  <c r="U4" i="44"/>
  <c r="V4" i="44"/>
  <c r="W4" i="44"/>
  <c r="X4" i="44"/>
  <c r="Y4" i="44"/>
  <c r="Z4" i="44"/>
  <c r="AA4" i="44"/>
  <c r="AB4" i="44"/>
  <c r="AC4" i="44"/>
  <c r="AD4" i="44"/>
  <c r="AE4" i="44"/>
  <c r="AF4" i="44"/>
  <c r="AG4" i="44"/>
  <c r="AH4" i="44"/>
  <c r="AI4" i="44"/>
  <c r="AJ4" i="44"/>
  <c r="AK4" i="44"/>
  <c r="AL4" i="44"/>
  <c r="AM4" i="44"/>
  <c r="AN4" i="44"/>
  <c r="AO4" i="44"/>
  <c r="AP4" i="44"/>
  <c r="AQ4" i="44"/>
  <c r="AR4" i="44"/>
  <c r="AS4" i="44"/>
  <c r="AT4" i="44"/>
  <c r="AU4" i="44"/>
  <c r="AV4" i="44"/>
  <c r="AW4" i="44"/>
  <c r="AX4" i="44"/>
  <c r="AY4" i="44"/>
  <c r="AZ4" i="44"/>
  <c r="BA4" i="44"/>
  <c r="C5" i="44"/>
  <c r="D5" i="44"/>
  <c r="E5" i="44"/>
  <c r="F5" i="44"/>
  <c r="G5" i="44"/>
  <c r="H5" i="44"/>
  <c r="I5" i="44"/>
  <c r="J5" i="44"/>
  <c r="K5" i="44"/>
  <c r="L5" i="44"/>
  <c r="M5" i="44"/>
  <c r="N5" i="44"/>
  <c r="O5" i="44"/>
  <c r="P5" i="44"/>
  <c r="Q5" i="44"/>
  <c r="R5" i="44"/>
  <c r="S5" i="44"/>
  <c r="T5" i="44"/>
  <c r="U5" i="44"/>
  <c r="V5" i="44"/>
  <c r="W5" i="44"/>
  <c r="X5" i="44"/>
  <c r="Y5" i="44"/>
  <c r="Z5" i="44"/>
  <c r="AA5" i="44"/>
  <c r="AB5" i="44"/>
  <c r="AC5" i="44"/>
  <c r="AD5" i="44"/>
  <c r="AE5" i="44"/>
  <c r="AF5" i="44"/>
  <c r="AG5" i="44"/>
  <c r="AH5" i="44"/>
  <c r="AI5" i="44"/>
  <c r="AJ5" i="44"/>
  <c r="AK5" i="44"/>
  <c r="AL5" i="44"/>
  <c r="AM5" i="44"/>
  <c r="AN5" i="44"/>
  <c r="AO5" i="44"/>
  <c r="AP5" i="44"/>
  <c r="AQ5" i="44"/>
  <c r="AR5" i="44"/>
  <c r="AS5" i="44"/>
  <c r="AT5" i="44"/>
  <c r="AU5" i="44"/>
  <c r="AV5" i="44"/>
  <c r="AW5" i="44"/>
  <c r="AX5" i="44"/>
  <c r="AY5" i="44"/>
  <c r="AZ5" i="44"/>
  <c r="BA5" i="44"/>
  <c r="C6" i="44"/>
  <c r="D6" i="44"/>
  <c r="E6" i="44"/>
  <c r="F6" i="44"/>
  <c r="G6" i="44"/>
  <c r="H6" i="44"/>
  <c r="I6" i="44"/>
  <c r="J6" i="44"/>
  <c r="K6" i="44"/>
  <c r="L6" i="44"/>
  <c r="M6" i="44"/>
  <c r="N6" i="44"/>
  <c r="O6" i="44"/>
  <c r="P6" i="44"/>
  <c r="Q6" i="44"/>
  <c r="R6" i="44"/>
  <c r="S6" i="44"/>
  <c r="T6" i="44"/>
  <c r="U6" i="44"/>
  <c r="V6" i="44"/>
  <c r="W6" i="44"/>
  <c r="X6" i="44"/>
  <c r="Y6" i="44"/>
  <c r="Z6" i="44"/>
  <c r="AA6" i="44"/>
  <c r="AB6" i="44"/>
  <c r="AC6" i="44"/>
  <c r="AD6" i="44"/>
  <c r="AE6" i="44"/>
  <c r="AF6" i="44"/>
  <c r="AG6" i="44"/>
  <c r="AH6" i="44"/>
  <c r="AI6" i="44"/>
  <c r="AJ6" i="44"/>
  <c r="AK6" i="44"/>
  <c r="AL6" i="44"/>
  <c r="AM6" i="44"/>
  <c r="AN6" i="44"/>
  <c r="AO6" i="44"/>
  <c r="AP6" i="44"/>
  <c r="AQ6" i="44"/>
  <c r="AR6" i="44"/>
  <c r="AS6" i="44"/>
  <c r="AT6" i="44"/>
  <c r="AU6" i="44"/>
  <c r="AV6" i="44"/>
  <c r="AW6" i="44"/>
  <c r="AX6" i="44"/>
  <c r="AY6" i="44"/>
  <c r="AZ6" i="44"/>
  <c r="BA6" i="44"/>
  <c r="C8" i="44"/>
  <c r="D8" i="44"/>
  <c r="E8" i="44"/>
  <c r="F8" i="44"/>
  <c r="G8" i="44"/>
  <c r="H8" i="44"/>
  <c r="I8" i="44"/>
  <c r="J8" i="44"/>
  <c r="K8" i="44"/>
  <c r="L8" i="44"/>
  <c r="M8" i="44"/>
  <c r="N8" i="44"/>
  <c r="O8" i="44"/>
  <c r="P8" i="44"/>
  <c r="Q8" i="44"/>
  <c r="R8" i="44"/>
  <c r="S8" i="44"/>
  <c r="T8" i="44"/>
  <c r="U8" i="44"/>
  <c r="V8" i="44"/>
  <c r="W8" i="44"/>
  <c r="X8" i="44"/>
  <c r="Y8" i="44"/>
  <c r="Z8" i="44"/>
  <c r="AA8" i="44"/>
  <c r="AB8" i="44"/>
  <c r="AC8" i="44"/>
  <c r="AD8" i="44"/>
  <c r="AE8" i="44"/>
  <c r="AF8" i="44"/>
  <c r="AG8" i="44"/>
  <c r="AH8" i="44"/>
  <c r="AI8" i="44"/>
  <c r="AJ8" i="44"/>
  <c r="AK8" i="44"/>
  <c r="AL8" i="44"/>
  <c r="AM8" i="44"/>
  <c r="AN8" i="44"/>
  <c r="AO8" i="44"/>
  <c r="AP8" i="44"/>
  <c r="AQ8" i="44"/>
  <c r="AR8" i="44"/>
  <c r="AS8" i="44"/>
  <c r="AT8" i="44"/>
  <c r="AU8" i="44"/>
  <c r="AV8" i="44"/>
  <c r="AW8" i="44"/>
  <c r="AX8" i="44"/>
  <c r="AY8" i="44"/>
  <c r="AZ8" i="44"/>
  <c r="BA8" i="44"/>
  <c r="C9" i="44"/>
  <c r="D9" i="44"/>
  <c r="E9" i="44"/>
  <c r="F9" i="44"/>
  <c r="G9" i="44"/>
  <c r="H9" i="44"/>
  <c r="I9" i="44"/>
  <c r="J9" i="44"/>
  <c r="K9" i="44"/>
  <c r="L9" i="44"/>
  <c r="M9" i="44"/>
  <c r="N9" i="44"/>
  <c r="O9" i="44"/>
  <c r="P9" i="44"/>
  <c r="Q9" i="44"/>
  <c r="R9" i="44"/>
  <c r="S9" i="44"/>
  <c r="T9" i="44"/>
  <c r="U9" i="44"/>
  <c r="V9" i="44"/>
  <c r="W9" i="44"/>
  <c r="X9" i="44"/>
  <c r="Y9" i="44"/>
  <c r="Z9" i="44"/>
  <c r="AA9" i="44"/>
  <c r="AB9" i="44"/>
  <c r="AC9" i="44"/>
  <c r="AD9" i="44"/>
  <c r="AE9" i="44"/>
  <c r="AF9" i="44"/>
  <c r="AG9" i="44"/>
  <c r="AH9" i="44"/>
  <c r="AI9" i="44"/>
  <c r="AJ9" i="44"/>
  <c r="AK9" i="44"/>
  <c r="AL9" i="44"/>
  <c r="AM9" i="44"/>
  <c r="AN9" i="44"/>
  <c r="AO9" i="44"/>
  <c r="AP9" i="44"/>
  <c r="AQ9" i="44"/>
  <c r="AR9" i="44"/>
  <c r="AS9" i="44"/>
  <c r="AT9" i="44"/>
  <c r="AU9" i="44"/>
  <c r="AV9" i="44"/>
  <c r="AW9" i="44"/>
  <c r="AX9" i="44"/>
  <c r="AY9" i="44"/>
  <c r="AZ9" i="44"/>
  <c r="BA9" i="44"/>
  <c r="B8" i="44"/>
  <c r="B9" i="44"/>
  <c r="B5" i="44"/>
  <c r="B6" i="44"/>
  <c r="B4" i="44"/>
  <c r="C2" i="42"/>
  <c r="D2" i="42"/>
  <c r="E2" i="42"/>
  <c r="F2" i="42"/>
  <c r="G2" i="42"/>
  <c r="H2" i="42"/>
  <c r="I2" i="42"/>
  <c r="J2" i="42"/>
  <c r="K2" i="42"/>
  <c r="L2" i="42"/>
  <c r="M2" i="42"/>
  <c r="N2" i="42"/>
  <c r="O2" i="42"/>
  <c r="P2" i="42"/>
  <c r="Q2" i="42"/>
  <c r="R2" i="42"/>
  <c r="S2" i="42"/>
  <c r="T2" i="42"/>
  <c r="U2" i="42"/>
  <c r="V2" i="42"/>
  <c r="W2" i="42"/>
  <c r="X2" i="42"/>
  <c r="Y2" i="42"/>
  <c r="Z2" i="42"/>
  <c r="AA2" i="42"/>
  <c r="AB2" i="42"/>
  <c r="AC2" i="42"/>
  <c r="AD2" i="42"/>
  <c r="AE2" i="42"/>
  <c r="AF2" i="42"/>
  <c r="AG2" i="42"/>
  <c r="AH2" i="42"/>
  <c r="AI2" i="42"/>
  <c r="AJ2" i="42"/>
  <c r="AK2" i="42"/>
  <c r="AL2" i="42"/>
  <c r="AM2" i="42"/>
  <c r="AN2" i="42"/>
  <c r="AO2" i="42"/>
  <c r="AP2" i="42"/>
  <c r="AQ2" i="42"/>
  <c r="AR2" i="42"/>
  <c r="AS2" i="42"/>
  <c r="AT2" i="42"/>
  <c r="AU2" i="42"/>
  <c r="AV2" i="42"/>
  <c r="AW2" i="42"/>
  <c r="AX2" i="42"/>
  <c r="AY2" i="42"/>
  <c r="AZ2" i="42"/>
  <c r="BA2" i="42"/>
  <c r="B2" i="42"/>
  <c r="C2" i="41"/>
  <c r="D2" i="41"/>
  <c r="E2" i="41"/>
  <c r="F2" i="41"/>
  <c r="G2" i="41"/>
  <c r="H2" i="41"/>
  <c r="I2" i="41"/>
  <c r="J2" i="41"/>
  <c r="K2" i="41"/>
  <c r="L2" i="41"/>
  <c r="M2" i="41"/>
  <c r="N2" i="41"/>
  <c r="O2" i="41"/>
  <c r="P2" i="41"/>
  <c r="Q2" i="41"/>
  <c r="R2" i="41"/>
  <c r="S2" i="41"/>
  <c r="T2" i="41"/>
  <c r="U2" i="41"/>
  <c r="V2" i="41"/>
  <c r="W2" i="41"/>
  <c r="X2" i="41"/>
  <c r="Y2" i="41"/>
  <c r="Z2" i="41"/>
  <c r="AA2" i="41"/>
  <c r="AB2" i="41"/>
  <c r="AC2" i="41"/>
  <c r="AD2" i="41"/>
  <c r="AE2" i="41"/>
  <c r="AF2" i="41"/>
  <c r="AG2" i="41"/>
  <c r="AH2" i="41"/>
  <c r="AI2" i="41"/>
  <c r="AJ2" i="41"/>
  <c r="AK2" i="41"/>
  <c r="AL2" i="41"/>
  <c r="AM2" i="41"/>
  <c r="AN2" i="41"/>
  <c r="AO2" i="41"/>
  <c r="AP2" i="41"/>
  <c r="AQ2" i="41"/>
  <c r="AR2" i="41"/>
  <c r="AS2" i="41"/>
  <c r="AT2" i="41"/>
  <c r="AU2" i="41"/>
  <c r="AV2" i="41"/>
  <c r="AW2" i="41"/>
  <c r="AX2" i="41"/>
  <c r="AY2" i="41"/>
  <c r="AZ2" i="41"/>
  <c r="BA2" i="41"/>
  <c r="B2" i="41"/>
  <c r="B4" i="40"/>
  <c r="B5" i="40"/>
  <c r="B6" i="40"/>
  <c r="B7" i="40"/>
  <c r="B8" i="40"/>
  <c r="D2" i="38"/>
  <c r="E2" i="38" s="1"/>
  <c r="F2" i="38" s="1"/>
  <c r="G2" i="38" s="1"/>
  <c r="H2" i="38" s="1"/>
  <c r="I2" i="38" s="1"/>
  <c r="J2" i="38" s="1"/>
  <c r="K2" i="38" s="1"/>
  <c r="L2" i="38" s="1"/>
  <c r="M2" i="38" s="1"/>
  <c r="N2" i="38" s="1"/>
  <c r="O2" i="38" s="1"/>
  <c r="P2" i="38" s="1"/>
  <c r="Q2" i="38" s="1"/>
  <c r="R2" i="38" s="1"/>
  <c r="S2" i="38" s="1"/>
  <c r="T2" i="38" s="1"/>
  <c r="U2" i="38" s="1"/>
  <c r="V2" i="38" s="1"/>
  <c r="W2" i="38" s="1"/>
  <c r="X2" i="38" s="1"/>
  <c r="Y2" i="38" s="1"/>
  <c r="Z2" i="38" s="1"/>
  <c r="AA2" i="38" s="1"/>
  <c r="AB2" i="38" s="1"/>
  <c r="AC2" i="38" s="1"/>
  <c r="AD2" i="38" s="1"/>
  <c r="AE2" i="38" s="1"/>
  <c r="AF2" i="38" s="1"/>
  <c r="AG2" i="38" s="1"/>
  <c r="AH2" i="38" s="1"/>
  <c r="AI2" i="38" s="1"/>
  <c r="AJ2" i="38" s="1"/>
  <c r="AK2" i="38" s="1"/>
  <c r="AL2" i="38" s="1"/>
  <c r="AM2" i="38" s="1"/>
  <c r="AN2" i="38" s="1"/>
  <c r="AO2" i="38" s="1"/>
  <c r="AP2" i="38" s="1"/>
  <c r="AQ2" i="38" s="1"/>
  <c r="AR2" i="38" s="1"/>
  <c r="AS2" i="38" s="1"/>
  <c r="AT2" i="38" s="1"/>
  <c r="AU2" i="38" s="1"/>
  <c r="AV2" i="38" s="1"/>
  <c r="AW2" i="38" s="1"/>
  <c r="AX2" i="38" s="1"/>
  <c r="AY2" i="38" s="1"/>
  <c r="AZ2" i="38" s="1"/>
  <c r="BA2" i="38" s="1"/>
  <c r="D8" i="38"/>
  <c r="E8" i="38" s="1"/>
  <c r="F8" i="38" s="1"/>
  <c r="G8" i="38" s="1"/>
  <c r="H8" i="38" s="1"/>
  <c r="I8" i="38" s="1"/>
  <c r="J8" i="38" s="1"/>
  <c r="K8" i="38" s="1"/>
  <c r="L8" i="38" s="1"/>
  <c r="M8" i="38" s="1"/>
  <c r="N8" i="38" s="1"/>
  <c r="O8" i="38" s="1"/>
  <c r="P8" i="38" s="1"/>
  <c r="Q8" i="38" s="1"/>
  <c r="R8" i="38" s="1"/>
  <c r="S8" i="38" s="1"/>
  <c r="T8" i="38" s="1"/>
  <c r="U8" i="38" s="1"/>
  <c r="V8" i="38" s="1"/>
  <c r="W8" i="38" s="1"/>
  <c r="X8" i="38" s="1"/>
  <c r="Y8" i="38" s="1"/>
  <c r="Z8" i="38" s="1"/>
  <c r="AA8" i="38" s="1"/>
  <c r="AB8" i="38" s="1"/>
  <c r="AC8" i="38" s="1"/>
  <c r="AD8" i="38" s="1"/>
  <c r="AE8" i="38" s="1"/>
  <c r="AF8" i="38" s="1"/>
  <c r="AG8" i="38" s="1"/>
  <c r="AH8" i="38" s="1"/>
  <c r="AI8" i="38" s="1"/>
  <c r="AJ8" i="38" s="1"/>
  <c r="AK8" i="38" s="1"/>
  <c r="AL8" i="38" s="1"/>
  <c r="AM8" i="38" s="1"/>
  <c r="AN8" i="38" s="1"/>
  <c r="AO8" i="38" s="1"/>
  <c r="AP8" i="38" s="1"/>
  <c r="AQ8" i="38" s="1"/>
  <c r="AR8" i="38" s="1"/>
  <c r="AS8" i="38" s="1"/>
  <c r="AT8" i="38" s="1"/>
  <c r="AU8" i="38" s="1"/>
  <c r="AV8" i="38" s="1"/>
  <c r="AW8" i="38" s="1"/>
  <c r="AX8" i="38" s="1"/>
  <c r="AY8" i="38" s="1"/>
  <c r="AZ8" i="38" s="1"/>
  <c r="BA8" i="38" s="1"/>
  <c r="C8" i="38"/>
  <c r="C2" i="38"/>
  <c r="B2" i="32"/>
  <c r="B4" i="32"/>
  <c r="B5" i="32" s="1"/>
  <c r="D2" i="29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R2" i="29" s="1"/>
  <c r="S2" i="29" s="1"/>
  <c r="T2" i="29" s="1"/>
  <c r="U2" i="29" s="1"/>
  <c r="V2" i="29" s="1"/>
  <c r="W2" i="29" s="1"/>
  <c r="X2" i="29" s="1"/>
  <c r="Y2" i="29" s="1"/>
  <c r="Z2" i="29" s="1"/>
  <c r="AA2" i="29" s="1"/>
  <c r="AB2" i="29" s="1"/>
  <c r="AC2" i="29" s="1"/>
  <c r="AD2" i="29" s="1"/>
  <c r="AE2" i="29" s="1"/>
  <c r="AF2" i="29" s="1"/>
  <c r="AG2" i="29" s="1"/>
  <c r="AH2" i="29" s="1"/>
  <c r="AI2" i="29" s="1"/>
  <c r="AJ2" i="29" s="1"/>
  <c r="AK2" i="29" s="1"/>
  <c r="AL2" i="29" s="1"/>
  <c r="AM2" i="29" s="1"/>
  <c r="AN2" i="29" s="1"/>
  <c r="AO2" i="29" s="1"/>
  <c r="AP2" i="29" s="1"/>
  <c r="AQ2" i="29" s="1"/>
  <c r="AR2" i="29" s="1"/>
  <c r="AS2" i="29" s="1"/>
  <c r="AT2" i="29" s="1"/>
  <c r="AU2" i="29" s="1"/>
  <c r="AV2" i="29" s="1"/>
  <c r="AW2" i="29" s="1"/>
  <c r="AX2" i="29" s="1"/>
  <c r="AY2" i="29" s="1"/>
  <c r="AZ2" i="29" s="1"/>
  <c r="BA2" i="29" s="1"/>
  <c r="D8" i="29"/>
  <c r="E8" i="29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AG8" i="29" s="1"/>
  <c r="AH8" i="29" s="1"/>
  <c r="AI8" i="29" s="1"/>
  <c r="AJ8" i="29" s="1"/>
  <c r="AK8" i="29" s="1"/>
  <c r="AL8" i="29" s="1"/>
  <c r="AM8" i="29" s="1"/>
  <c r="AN8" i="29" s="1"/>
  <c r="AO8" i="29" s="1"/>
  <c r="AP8" i="29" s="1"/>
  <c r="AQ8" i="29" s="1"/>
  <c r="AR8" i="29" s="1"/>
  <c r="AS8" i="29" s="1"/>
  <c r="AT8" i="29" s="1"/>
  <c r="AU8" i="29" s="1"/>
  <c r="AV8" i="29" s="1"/>
  <c r="AW8" i="29" s="1"/>
  <c r="AX8" i="29" s="1"/>
  <c r="AY8" i="29" s="1"/>
  <c r="AZ8" i="29" s="1"/>
  <c r="BA8" i="29" s="1"/>
  <c r="C8" i="29"/>
  <c r="B2" i="29"/>
  <c r="C2" i="29" s="1"/>
  <c r="D9" i="25"/>
  <c r="E9" i="25" s="1"/>
  <c r="F9" i="25" s="1"/>
  <c r="G9" i="25" s="1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Z9" i="25" s="1"/>
  <c r="AA9" i="25" s="1"/>
  <c r="AB9" i="25" s="1"/>
  <c r="AC9" i="25" s="1"/>
  <c r="AD9" i="25" s="1"/>
  <c r="AE9" i="25" s="1"/>
  <c r="AF9" i="25" s="1"/>
  <c r="AG9" i="25" s="1"/>
  <c r="AH9" i="25" s="1"/>
  <c r="AI9" i="25" s="1"/>
  <c r="AJ9" i="25" s="1"/>
  <c r="AK9" i="25" s="1"/>
  <c r="AL9" i="25" s="1"/>
  <c r="AM9" i="25" s="1"/>
  <c r="AN9" i="25" s="1"/>
  <c r="AO9" i="25" s="1"/>
  <c r="AP9" i="25" s="1"/>
  <c r="AQ9" i="25" s="1"/>
  <c r="AR9" i="25" s="1"/>
  <c r="AS9" i="25" s="1"/>
  <c r="AT9" i="25" s="1"/>
  <c r="AU9" i="25" s="1"/>
  <c r="AV9" i="25" s="1"/>
  <c r="AW9" i="25" s="1"/>
  <c r="AX9" i="25" s="1"/>
  <c r="AY9" i="25" s="1"/>
  <c r="AZ9" i="25" s="1"/>
  <c r="BA9" i="25" s="1"/>
  <c r="C9" i="25"/>
  <c r="D3" i="25"/>
  <c r="E3" i="25" s="1"/>
  <c r="C3" i="25"/>
  <c r="B3" i="25"/>
  <c r="D3" i="21"/>
  <c r="E3" i="21" s="1"/>
  <c r="F3" i="21" s="1"/>
  <c r="G3" i="21" s="1"/>
  <c r="H3" i="21" s="1"/>
  <c r="I3" i="21" s="1"/>
  <c r="J3" i="21" s="1"/>
  <c r="K3" i="21" s="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AG3" i="21" s="1"/>
  <c r="AH3" i="21" s="1"/>
  <c r="AI3" i="21" s="1"/>
  <c r="AJ3" i="21" s="1"/>
  <c r="AK3" i="21" s="1"/>
  <c r="AL3" i="21" s="1"/>
  <c r="AM3" i="21" s="1"/>
  <c r="AN3" i="21" s="1"/>
  <c r="AO3" i="21" s="1"/>
  <c r="AP3" i="21" s="1"/>
  <c r="AQ3" i="21" s="1"/>
  <c r="AR3" i="21" s="1"/>
  <c r="AS3" i="21" s="1"/>
  <c r="AT3" i="21" s="1"/>
  <c r="AU3" i="21" s="1"/>
  <c r="AV3" i="21" s="1"/>
  <c r="AW3" i="21" s="1"/>
  <c r="AX3" i="21" s="1"/>
  <c r="AY3" i="21" s="1"/>
  <c r="AZ3" i="21" s="1"/>
  <c r="BA3" i="21" s="1"/>
  <c r="D4" i="21"/>
  <c r="E4" i="21" s="1"/>
  <c r="F4" i="21" s="1"/>
  <c r="G4" i="21" s="1"/>
  <c r="H4" i="21" s="1"/>
  <c r="I4" i="21" s="1"/>
  <c r="J4" i="21" s="1"/>
  <c r="K4" i="21" s="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AG4" i="21" s="1"/>
  <c r="AH4" i="21" s="1"/>
  <c r="AI4" i="21" s="1"/>
  <c r="AJ4" i="21" s="1"/>
  <c r="AK4" i="21" s="1"/>
  <c r="AL4" i="21" s="1"/>
  <c r="AM4" i="21" s="1"/>
  <c r="AN4" i="21" s="1"/>
  <c r="AO4" i="21" s="1"/>
  <c r="AP4" i="21" s="1"/>
  <c r="AQ4" i="21" s="1"/>
  <c r="AR4" i="21" s="1"/>
  <c r="AS4" i="21" s="1"/>
  <c r="AT4" i="21" s="1"/>
  <c r="AU4" i="21" s="1"/>
  <c r="AV4" i="21" s="1"/>
  <c r="AW4" i="21" s="1"/>
  <c r="AX4" i="21" s="1"/>
  <c r="AY4" i="21" s="1"/>
  <c r="AZ4" i="21" s="1"/>
  <c r="BA4" i="21" s="1"/>
  <c r="D5" i="21"/>
  <c r="E5" i="21" s="1"/>
  <c r="F5" i="21" s="1"/>
  <c r="G5" i="21" s="1"/>
  <c r="H5" i="21" s="1"/>
  <c r="I5" i="21" s="1"/>
  <c r="J5" i="21" s="1"/>
  <c r="K5" i="21" s="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AG5" i="21" s="1"/>
  <c r="AH5" i="21" s="1"/>
  <c r="AI5" i="21" s="1"/>
  <c r="AJ5" i="21" s="1"/>
  <c r="AK5" i="21" s="1"/>
  <c r="AL5" i="21" s="1"/>
  <c r="AM5" i="21" s="1"/>
  <c r="AN5" i="21" s="1"/>
  <c r="AO5" i="21" s="1"/>
  <c r="AP5" i="21" s="1"/>
  <c r="AQ5" i="21" s="1"/>
  <c r="AR5" i="21" s="1"/>
  <c r="AS5" i="21" s="1"/>
  <c r="AT5" i="21" s="1"/>
  <c r="AU5" i="21" s="1"/>
  <c r="AV5" i="21" s="1"/>
  <c r="AW5" i="21" s="1"/>
  <c r="AX5" i="21" s="1"/>
  <c r="AY5" i="21" s="1"/>
  <c r="AZ5" i="21" s="1"/>
  <c r="BA5" i="21" s="1"/>
  <c r="D6" i="21"/>
  <c r="E6" i="21" s="1"/>
  <c r="F6" i="21" s="1"/>
  <c r="G6" i="21" s="1"/>
  <c r="H6" i="21" s="1"/>
  <c r="I6" i="21" s="1"/>
  <c r="J6" i="21" s="1"/>
  <c r="K6" i="21" s="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AG6" i="21" s="1"/>
  <c r="AH6" i="21" s="1"/>
  <c r="AI6" i="21" s="1"/>
  <c r="AJ6" i="21" s="1"/>
  <c r="AK6" i="21" s="1"/>
  <c r="AL6" i="21" s="1"/>
  <c r="AM6" i="21" s="1"/>
  <c r="AN6" i="21" s="1"/>
  <c r="AO6" i="21" s="1"/>
  <c r="AP6" i="21" s="1"/>
  <c r="AQ6" i="21" s="1"/>
  <c r="AR6" i="21" s="1"/>
  <c r="AS6" i="21" s="1"/>
  <c r="AT6" i="21" s="1"/>
  <c r="AU6" i="21" s="1"/>
  <c r="AV6" i="21" s="1"/>
  <c r="AW6" i="21" s="1"/>
  <c r="AX6" i="21" s="1"/>
  <c r="AY6" i="21" s="1"/>
  <c r="AZ6" i="21" s="1"/>
  <c r="BA6" i="21" s="1"/>
  <c r="D7" i="21"/>
  <c r="E7" i="21" s="1"/>
  <c r="F7" i="21" s="1"/>
  <c r="G7" i="21" s="1"/>
  <c r="H7" i="21" s="1"/>
  <c r="I7" i="21" s="1"/>
  <c r="J7" i="21" s="1"/>
  <c r="K7" i="21" s="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AG7" i="21" s="1"/>
  <c r="AH7" i="21" s="1"/>
  <c r="AI7" i="21" s="1"/>
  <c r="AJ7" i="21" s="1"/>
  <c r="AK7" i="21" s="1"/>
  <c r="AL7" i="21" s="1"/>
  <c r="AM7" i="21" s="1"/>
  <c r="AN7" i="21" s="1"/>
  <c r="AO7" i="21" s="1"/>
  <c r="AP7" i="21" s="1"/>
  <c r="AQ7" i="21" s="1"/>
  <c r="AR7" i="21" s="1"/>
  <c r="AS7" i="21" s="1"/>
  <c r="AT7" i="21" s="1"/>
  <c r="AU7" i="21" s="1"/>
  <c r="AV7" i="21" s="1"/>
  <c r="AW7" i="21" s="1"/>
  <c r="AX7" i="21" s="1"/>
  <c r="AY7" i="21" s="1"/>
  <c r="AZ7" i="21" s="1"/>
  <c r="BA7" i="21" s="1"/>
  <c r="D8" i="21"/>
  <c r="E8" i="21" s="1"/>
  <c r="F8" i="21" s="1"/>
  <c r="G8" i="21" s="1"/>
  <c r="H8" i="21" s="1"/>
  <c r="I8" i="21" s="1"/>
  <c r="J8" i="21" s="1"/>
  <c r="K8" i="21" s="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AG8" i="21" s="1"/>
  <c r="AH8" i="21" s="1"/>
  <c r="AI8" i="21" s="1"/>
  <c r="AJ8" i="21" s="1"/>
  <c r="AK8" i="21" s="1"/>
  <c r="AL8" i="21" s="1"/>
  <c r="AM8" i="21" s="1"/>
  <c r="AN8" i="21" s="1"/>
  <c r="AO8" i="21" s="1"/>
  <c r="AP8" i="21" s="1"/>
  <c r="AQ8" i="21" s="1"/>
  <c r="AR8" i="21" s="1"/>
  <c r="AS8" i="21" s="1"/>
  <c r="AT8" i="21" s="1"/>
  <c r="AU8" i="21" s="1"/>
  <c r="AV8" i="21" s="1"/>
  <c r="AW8" i="21" s="1"/>
  <c r="AX8" i="21" s="1"/>
  <c r="AY8" i="21" s="1"/>
  <c r="AZ8" i="21" s="1"/>
  <c r="BA8" i="21" s="1"/>
  <c r="D9" i="21"/>
  <c r="E9" i="21" s="1"/>
  <c r="F9" i="21" s="1"/>
  <c r="G9" i="21" s="1"/>
  <c r="H9" i="21" s="1"/>
  <c r="I9" i="21" s="1"/>
  <c r="J9" i="21" s="1"/>
  <c r="K9" i="21" s="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AG9" i="21" s="1"/>
  <c r="AH9" i="21" s="1"/>
  <c r="AI9" i="21" s="1"/>
  <c r="AJ9" i="21" s="1"/>
  <c r="AK9" i="21" s="1"/>
  <c r="AL9" i="21" s="1"/>
  <c r="AM9" i="21" s="1"/>
  <c r="AN9" i="21" s="1"/>
  <c r="AO9" i="21" s="1"/>
  <c r="AP9" i="21" s="1"/>
  <c r="AQ9" i="21" s="1"/>
  <c r="AR9" i="21" s="1"/>
  <c r="AS9" i="21" s="1"/>
  <c r="AT9" i="21" s="1"/>
  <c r="AU9" i="21" s="1"/>
  <c r="AV9" i="21" s="1"/>
  <c r="AW9" i="21" s="1"/>
  <c r="AX9" i="21" s="1"/>
  <c r="AY9" i="21" s="1"/>
  <c r="AZ9" i="21" s="1"/>
  <c r="BA9" i="21" s="1"/>
  <c r="C4" i="21"/>
  <c r="C5" i="21"/>
  <c r="C6" i="21"/>
  <c r="C7" i="21"/>
  <c r="C8" i="21"/>
  <c r="C9" i="21"/>
  <c r="B2" i="21"/>
  <c r="C2" i="21" s="1"/>
  <c r="D2" i="21" s="1"/>
  <c r="E2" i="21" s="1"/>
  <c r="F2" i="21" s="1"/>
  <c r="G2" i="21" s="1"/>
  <c r="H2" i="21" s="1"/>
  <c r="I2" i="21" s="1"/>
  <c r="J2" i="21" s="1"/>
  <c r="K2" i="21" s="1"/>
  <c r="L2" i="21" s="1"/>
  <c r="M2" i="21" s="1"/>
  <c r="N2" i="21" s="1"/>
  <c r="O2" i="21" s="1"/>
  <c r="P2" i="21" s="1"/>
  <c r="Q2" i="21" s="1"/>
  <c r="R2" i="21" s="1"/>
  <c r="S2" i="21" s="1"/>
  <c r="T2" i="21" s="1"/>
  <c r="U2" i="21" s="1"/>
  <c r="V2" i="21" s="1"/>
  <c r="W2" i="21" s="1"/>
  <c r="X2" i="21" s="1"/>
  <c r="Y2" i="21" s="1"/>
  <c r="Z2" i="21" s="1"/>
  <c r="AA2" i="21" s="1"/>
  <c r="AB2" i="21" s="1"/>
  <c r="AC2" i="21" s="1"/>
  <c r="AD2" i="21" s="1"/>
  <c r="AE2" i="21" s="1"/>
  <c r="AF2" i="21" s="1"/>
  <c r="AG2" i="21" s="1"/>
  <c r="AH2" i="21" s="1"/>
  <c r="AI2" i="21" s="1"/>
  <c r="AJ2" i="21" s="1"/>
  <c r="AK2" i="21" s="1"/>
  <c r="AL2" i="21" s="1"/>
  <c r="AM2" i="21" s="1"/>
  <c r="AN2" i="21" s="1"/>
  <c r="AO2" i="21" s="1"/>
  <c r="AP2" i="21" s="1"/>
  <c r="AQ2" i="21" s="1"/>
  <c r="AR2" i="21" s="1"/>
  <c r="AS2" i="21" s="1"/>
  <c r="AT2" i="21" s="1"/>
  <c r="AU2" i="21" s="1"/>
  <c r="AV2" i="21" s="1"/>
  <c r="AW2" i="21" s="1"/>
  <c r="AX2" i="21" s="1"/>
  <c r="AY2" i="21" s="1"/>
  <c r="AZ2" i="21" s="1"/>
  <c r="BA2" i="21" s="1"/>
  <c r="B2" i="20"/>
  <c r="C2" i="20" s="1"/>
  <c r="D2" i="20" s="1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Z2" i="20" s="1"/>
  <c r="AA2" i="20" s="1"/>
  <c r="AB2" i="20" s="1"/>
  <c r="AC2" i="20" s="1"/>
  <c r="AD2" i="20" s="1"/>
  <c r="AE2" i="20" s="1"/>
  <c r="AF2" i="20" s="1"/>
  <c r="AG2" i="20" s="1"/>
  <c r="AH2" i="20" s="1"/>
  <c r="AI2" i="20" s="1"/>
  <c r="AJ2" i="20" s="1"/>
  <c r="AK2" i="20" s="1"/>
  <c r="AL2" i="20" s="1"/>
  <c r="AM2" i="20" s="1"/>
  <c r="AN2" i="20" s="1"/>
  <c r="AO2" i="20" s="1"/>
  <c r="AP2" i="20" s="1"/>
  <c r="AQ2" i="20" s="1"/>
  <c r="AR2" i="20" s="1"/>
  <c r="AS2" i="20" s="1"/>
  <c r="AT2" i="20" s="1"/>
  <c r="AU2" i="20" s="1"/>
  <c r="AV2" i="20" s="1"/>
  <c r="AW2" i="20" s="1"/>
  <c r="AX2" i="20" s="1"/>
  <c r="AY2" i="20" s="1"/>
  <c r="AZ2" i="20" s="1"/>
  <c r="BA2" i="20" s="1"/>
  <c r="C2" i="19"/>
  <c r="D2" i="19" s="1"/>
  <c r="E2" i="19" s="1"/>
  <c r="F2" i="19" s="1"/>
  <c r="G2" i="19" s="1"/>
  <c r="H2" i="19" s="1"/>
  <c r="I2" i="19" s="1"/>
  <c r="J2" i="19" s="1"/>
  <c r="K2" i="19" s="1"/>
  <c r="L2" i="19" s="1"/>
  <c r="M2" i="19" s="1"/>
  <c r="N2" i="19" s="1"/>
  <c r="O2" i="19" s="1"/>
  <c r="P2" i="19" s="1"/>
  <c r="Q2" i="19" s="1"/>
  <c r="R2" i="19" s="1"/>
  <c r="S2" i="19" s="1"/>
  <c r="T2" i="19" s="1"/>
  <c r="U2" i="19" s="1"/>
  <c r="V2" i="19" s="1"/>
  <c r="W2" i="19" s="1"/>
  <c r="X2" i="19" s="1"/>
  <c r="Y2" i="19" s="1"/>
  <c r="Z2" i="19" s="1"/>
  <c r="AA2" i="19" s="1"/>
  <c r="AB2" i="19" s="1"/>
  <c r="AC2" i="19" s="1"/>
  <c r="AD2" i="19" s="1"/>
  <c r="AE2" i="19" s="1"/>
  <c r="AF2" i="19" s="1"/>
  <c r="AG2" i="19" s="1"/>
  <c r="AH2" i="19" s="1"/>
  <c r="AI2" i="19" s="1"/>
  <c r="AJ2" i="19" s="1"/>
  <c r="AK2" i="19" s="1"/>
  <c r="AL2" i="19" s="1"/>
  <c r="AM2" i="19" s="1"/>
  <c r="AN2" i="19" s="1"/>
  <c r="AO2" i="19" s="1"/>
  <c r="AP2" i="19" s="1"/>
  <c r="AQ2" i="19" s="1"/>
  <c r="AR2" i="19" s="1"/>
  <c r="AS2" i="19" s="1"/>
  <c r="AT2" i="19" s="1"/>
  <c r="AU2" i="19" s="1"/>
  <c r="AV2" i="19" s="1"/>
  <c r="AW2" i="19" s="1"/>
  <c r="AX2" i="19" s="1"/>
  <c r="AY2" i="19" s="1"/>
  <c r="AZ2" i="19" s="1"/>
  <c r="BA2" i="19" s="1"/>
  <c r="B6" i="16"/>
  <c r="B5" i="16"/>
  <c r="B4" i="16"/>
  <c r="B3" i="38"/>
  <c r="C3" i="38" s="1"/>
  <c r="C2" i="10" l="1"/>
  <c r="E3" i="10"/>
  <c r="F3" i="10" s="1"/>
  <c r="G3" i="10" s="1"/>
  <c r="H3" i="10" s="1"/>
  <c r="I3" i="10" s="1"/>
  <c r="J3" i="10" s="1"/>
  <c r="K3" i="10" s="1"/>
  <c r="L3" i="10" s="1"/>
  <c r="M3" i="10" s="1"/>
  <c r="N3" i="10" s="1"/>
  <c r="O3" i="10" s="1"/>
  <c r="P3" i="10" s="1"/>
  <c r="Q3" i="10" s="1"/>
  <c r="R3" i="10" s="1"/>
  <c r="S3" i="10" s="1"/>
  <c r="T3" i="10" s="1"/>
  <c r="U3" i="10" s="1"/>
  <c r="V3" i="10" s="1"/>
  <c r="W3" i="10" s="1"/>
  <c r="X3" i="10" s="1"/>
  <c r="Y3" i="10" s="1"/>
  <c r="Z3" i="10" s="1"/>
  <c r="AA3" i="10" s="1"/>
  <c r="AB3" i="10" s="1"/>
  <c r="AC3" i="10" s="1"/>
  <c r="AD3" i="10" s="1"/>
  <c r="AE3" i="10" s="1"/>
  <c r="AF3" i="10" s="1"/>
  <c r="AG3" i="10" s="1"/>
  <c r="AH3" i="10" s="1"/>
  <c r="AI3" i="10" s="1"/>
  <c r="AJ3" i="10" s="1"/>
  <c r="AK3" i="10" s="1"/>
  <c r="AL3" i="10" s="1"/>
  <c r="AM3" i="10" s="1"/>
  <c r="AN3" i="10" s="1"/>
  <c r="AO3" i="10" s="1"/>
  <c r="AP3" i="10" s="1"/>
  <c r="AQ3" i="10" s="1"/>
  <c r="AR3" i="10" s="1"/>
  <c r="AS3" i="10" s="1"/>
  <c r="AT3" i="10" s="1"/>
  <c r="AU3" i="10" s="1"/>
  <c r="AV3" i="10" s="1"/>
  <c r="AW3" i="10" s="1"/>
  <c r="AX3" i="10" s="1"/>
  <c r="AY3" i="10" s="1"/>
  <c r="AZ3" i="10" s="1"/>
  <c r="BA3" i="10" s="1"/>
  <c r="B6" i="11"/>
  <c r="C6" i="11" s="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B4" i="11"/>
  <c r="C4" i="11" s="1"/>
  <c r="D4" i="11" s="1"/>
  <c r="E4" i="11" s="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B3" i="29"/>
  <c r="C3" i="29" s="1"/>
  <c r="D3" i="29" s="1"/>
  <c r="E3" i="29" s="1"/>
  <c r="F3" i="29" s="1"/>
  <c r="G3" i="29" s="1"/>
  <c r="H3" i="29" s="1"/>
  <c r="I3" i="29" s="1"/>
  <c r="J3" i="29" s="1"/>
  <c r="K3" i="29" s="1"/>
  <c r="L3" i="29" s="1"/>
  <c r="M3" i="29" s="1"/>
  <c r="N3" i="29" s="1"/>
  <c r="O3" i="29" s="1"/>
  <c r="P3" i="29" s="1"/>
  <c r="Q3" i="29" s="1"/>
  <c r="R3" i="29" s="1"/>
  <c r="S3" i="29" s="1"/>
  <c r="T3" i="29" s="1"/>
  <c r="U3" i="29" s="1"/>
  <c r="V3" i="29" s="1"/>
  <c r="W3" i="29" s="1"/>
  <c r="X3" i="29" s="1"/>
  <c r="Y3" i="29" s="1"/>
  <c r="Z3" i="29" s="1"/>
  <c r="AA3" i="29" s="1"/>
  <c r="AB3" i="29" s="1"/>
  <c r="AC3" i="29" s="1"/>
  <c r="AD3" i="29" s="1"/>
  <c r="AE3" i="29" s="1"/>
  <c r="AF3" i="29" s="1"/>
  <c r="AG3" i="29" s="1"/>
  <c r="AH3" i="29" s="1"/>
  <c r="AI3" i="29" s="1"/>
  <c r="AJ3" i="29" s="1"/>
  <c r="AK3" i="29" s="1"/>
  <c r="AL3" i="29" s="1"/>
  <c r="AM3" i="29" s="1"/>
  <c r="AN3" i="29" s="1"/>
  <c r="AO3" i="29" s="1"/>
  <c r="AP3" i="29" s="1"/>
  <c r="AQ3" i="29" s="1"/>
  <c r="AR3" i="29" s="1"/>
  <c r="AS3" i="29" s="1"/>
  <c r="AT3" i="29" s="1"/>
  <c r="AU3" i="29" s="1"/>
  <c r="AV3" i="29" s="1"/>
  <c r="AW3" i="29" s="1"/>
  <c r="AX3" i="29" s="1"/>
  <c r="AY3" i="29" s="1"/>
  <c r="AZ3" i="29" s="1"/>
  <c r="BA3" i="29" s="1"/>
  <c r="B3" i="11"/>
  <c r="B7" i="11" s="1"/>
  <c r="C7" i="11" s="1"/>
  <c r="D7" i="11" s="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3" i="18"/>
  <c r="C2" i="18"/>
  <c r="D2" i="18" s="1"/>
  <c r="D3" i="18" s="1"/>
  <c r="B5" i="11"/>
  <c r="C5" i="11" s="1"/>
  <c r="D5" i="11" s="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D2" i="17"/>
  <c r="B4" i="38"/>
  <c r="C4" i="38" s="1"/>
  <c r="D4" i="38" s="1"/>
  <c r="E4" i="38" s="1"/>
  <c r="F4" i="38" s="1"/>
  <c r="G4" i="38" s="1"/>
  <c r="H4" i="38" s="1"/>
  <c r="I4" i="38" s="1"/>
  <c r="J4" i="38" s="1"/>
  <c r="K4" i="38" s="1"/>
  <c r="L4" i="38" s="1"/>
  <c r="M4" i="38" s="1"/>
  <c r="N4" i="38" s="1"/>
  <c r="O4" i="38" s="1"/>
  <c r="P4" i="38" s="1"/>
  <c r="Q4" i="38" s="1"/>
  <c r="R4" i="38" s="1"/>
  <c r="S4" i="38" s="1"/>
  <c r="T4" i="38" s="1"/>
  <c r="U4" i="38" s="1"/>
  <c r="V4" i="38" s="1"/>
  <c r="W4" i="38" s="1"/>
  <c r="X4" i="38" s="1"/>
  <c r="Y4" i="38" s="1"/>
  <c r="Z4" i="38" s="1"/>
  <c r="AA4" i="38" s="1"/>
  <c r="AB4" i="38" s="1"/>
  <c r="AC4" i="38" s="1"/>
  <c r="AD4" i="38" s="1"/>
  <c r="AE4" i="38" s="1"/>
  <c r="AF4" i="38" s="1"/>
  <c r="AG4" i="38" s="1"/>
  <c r="AH4" i="38" s="1"/>
  <c r="AI4" i="38" s="1"/>
  <c r="AJ4" i="38" s="1"/>
  <c r="AK4" i="38" s="1"/>
  <c r="AL4" i="38" s="1"/>
  <c r="AM4" i="38" s="1"/>
  <c r="AN4" i="38" s="1"/>
  <c r="AO4" i="38" s="1"/>
  <c r="AP4" i="38" s="1"/>
  <c r="AQ4" i="38" s="1"/>
  <c r="AR4" i="38" s="1"/>
  <c r="AS4" i="38" s="1"/>
  <c r="AT4" i="38" s="1"/>
  <c r="AU4" i="38" s="1"/>
  <c r="AV4" i="38" s="1"/>
  <c r="AW4" i="38" s="1"/>
  <c r="AX4" i="38" s="1"/>
  <c r="AY4" i="38" s="1"/>
  <c r="AZ4" i="38" s="1"/>
  <c r="BA4" i="38" s="1"/>
  <c r="D3" i="38"/>
  <c r="C3" i="50"/>
  <c r="B3" i="50"/>
  <c r="F3" i="25"/>
  <c r="B7" i="38"/>
  <c r="B9" i="11" l="1"/>
  <c r="C9" i="11" s="1"/>
  <c r="D9" i="11" s="1"/>
  <c r="E9" i="11" s="1"/>
  <c r="F9" i="11" s="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C3" i="18"/>
  <c r="E2" i="18"/>
  <c r="F2" i="18" s="1"/>
  <c r="G2" i="18" s="1"/>
  <c r="C3" i="11"/>
  <c r="D3" i="11" s="1"/>
  <c r="E3" i="11" s="1"/>
  <c r="F3" i="11" s="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5" i="38"/>
  <c r="B6" i="38" s="1"/>
  <c r="C6" i="38" s="1"/>
  <c r="D6" i="38" s="1"/>
  <c r="E6" i="38" s="1"/>
  <c r="F6" i="38" s="1"/>
  <c r="G6" i="38" s="1"/>
  <c r="H6" i="38" s="1"/>
  <c r="I6" i="38" s="1"/>
  <c r="J6" i="38" s="1"/>
  <c r="K6" i="38" s="1"/>
  <c r="L6" i="38" s="1"/>
  <c r="M6" i="38" s="1"/>
  <c r="N6" i="38" s="1"/>
  <c r="O6" i="38" s="1"/>
  <c r="P6" i="38" s="1"/>
  <c r="Q6" i="38" s="1"/>
  <c r="R6" i="38" s="1"/>
  <c r="S6" i="38" s="1"/>
  <c r="T6" i="38" s="1"/>
  <c r="U6" i="38" s="1"/>
  <c r="V6" i="38" s="1"/>
  <c r="W6" i="38" s="1"/>
  <c r="X6" i="38" s="1"/>
  <c r="Y6" i="38" s="1"/>
  <c r="Z6" i="38" s="1"/>
  <c r="AA6" i="38" s="1"/>
  <c r="AB6" i="38" s="1"/>
  <c r="AC6" i="38" s="1"/>
  <c r="AD6" i="38" s="1"/>
  <c r="AE6" i="38" s="1"/>
  <c r="AF6" i="38" s="1"/>
  <c r="AG6" i="38" s="1"/>
  <c r="AH6" i="38" s="1"/>
  <c r="AI6" i="38" s="1"/>
  <c r="AJ6" i="38" s="1"/>
  <c r="AK6" i="38" s="1"/>
  <c r="AL6" i="38" s="1"/>
  <c r="AM6" i="38" s="1"/>
  <c r="AN6" i="38" s="1"/>
  <c r="AO6" i="38" s="1"/>
  <c r="AP6" i="38" s="1"/>
  <c r="AQ6" i="38" s="1"/>
  <c r="AR6" i="38" s="1"/>
  <c r="AS6" i="38" s="1"/>
  <c r="AT6" i="38" s="1"/>
  <c r="AU6" i="38" s="1"/>
  <c r="AV6" i="38" s="1"/>
  <c r="AW6" i="38" s="1"/>
  <c r="AX6" i="38" s="1"/>
  <c r="AY6" i="38" s="1"/>
  <c r="AZ6" i="38" s="1"/>
  <c r="BA6" i="38" s="1"/>
  <c r="E2" i="17"/>
  <c r="D3" i="17"/>
  <c r="B9" i="38"/>
  <c r="C9" i="38" s="1"/>
  <c r="D9" i="38" s="1"/>
  <c r="E9" i="38" s="1"/>
  <c r="F9" i="38" s="1"/>
  <c r="G9" i="38" s="1"/>
  <c r="H9" i="38" s="1"/>
  <c r="I9" i="38" s="1"/>
  <c r="J9" i="38" s="1"/>
  <c r="K9" i="38" s="1"/>
  <c r="L9" i="38" s="1"/>
  <c r="M9" i="38" s="1"/>
  <c r="N9" i="38" s="1"/>
  <c r="O9" i="38" s="1"/>
  <c r="P9" i="38" s="1"/>
  <c r="Q9" i="38" s="1"/>
  <c r="R9" i="38" s="1"/>
  <c r="S9" i="38" s="1"/>
  <c r="T9" i="38" s="1"/>
  <c r="U9" i="38" s="1"/>
  <c r="V9" i="38" s="1"/>
  <c r="W9" i="38" s="1"/>
  <c r="X9" i="38" s="1"/>
  <c r="Y9" i="38" s="1"/>
  <c r="Z9" i="38" s="1"/>
  <c r="AA9" i="38" s="1"/>
  <c r="AB9" i="38" s="1"/>
  <c r="AC9" i="38" s="1"/>
  <c r="AD9" i="38" s="1"/>
  <c r="AE9" i="38" s="1"/>
  <c r="AF9" i="38" s="1"/>
  <c r="AG9" i="38" s="1"/>
  <c r="AH9" i="38" s="1"/>
  <c r="AI9" i="38" s="1"/>
  <c r="AJ9" i="38" s="1"/>
  <c r="AK9" i="38" s="1"/>
  <c r="AL9" i="38" s="1"/>
  <c r="AM9" i="38" s="1"/>
  <c r="AN9" i="38" s="1"/>
  <c r="AO9" i="38" s="1"/>
  <c r="AP9" i="38" s="1"/>
  <c r="AQ9" i="38" s="1"/>
  <c r="AR9" i="38" s="1"/>
  <c r="AS9" i="38" s="1"/>
  <c r="AT9" i="38" s="1"/>
  <c r="AU9" i="38" s="1"/>
  <c r="AV9" i="38" s="1"/>
  <c r="AW9" i="38" s="1"/>
  <c r="AX9" i="38" s="1"/>
  <c r="AY9" i="38" s="1"/>
  <c r="AZ9" i="38" s="1"/>
  <c r="BA9" i="38" s="1"/>
  <c r="C7" i="38"/>
  <c r="D7" i="38" s="1"/>
  <c r="E7" i="38" s="1"/>
  <c r="F7" i="38" s="1"/>
  <c r="G7" i="38" s="1"/>
  <c r="H7" i="38" s="1"/>
  <c r="I7" i="38" s="1"/>
  <c r="J7" i="38" s="1"/>
  <c r="K7" i="38" s="1"/>
  <c r="L7" i="38" s="1"/>
  <c r="M7" i="38" s="1"/>
  <c r="N7" i="38" s="1"/>
  <c r="O7" i="38" s="1"/>
  <c r="P7" i="38" s="1"/>
  <c r="Q7" i="38" s="1"/>
  <c r="R7" i="38" s="1"/>
  <c r="S7" i="38" s="1"/>
  <c r="T7" i="38" s="1"/>
  <c r="U7" i="38" s="1"/>
  <c r="V7" i="38" s="1"/>
  <c r="W7" i="38" s="1"/>
  <c r="X7" i="38" s="1"/>
  <c r="Y7" i="38" s="1"/>
  <c r="Z7" i="38" s="1"/>
  <c r="AA7" i="38" s="1"/>
  <c r="AB7" i="38" s="1"/>
  <c r="AC7" i="38" s="1"/>
  <c r="AD7" i="38" s="1"/>
  <c r="AE7" i="38" s="1"/>
  <c r="AF7" i="38" s="1"/>
  <c r="AG7" i="38" s="1"/>
  <c r="AH7" i="38" s="1"/>
  <c r="AI7" i="38" s="1"/>
  <c r="AJ7" i="38" s="1"/>
  <c r="AK7" i="38" s="1"/>
  <c r="AL7" i="38" s="1"/>
  <c r="AM7" i="38" s="1"/>
  <c r="AN7" i="38" s="1"/>
  <c r="AO7" i="38" s="1"/>
  <c r="AP7" i="38" s="1"/>
  <c r="AQ7" i="38" s="1"/>
  <c r="AR7" i="38" s="1"/>
  <c r="AS7" i="38" s="1"/>
  <c r="AT7" i="38" s="1"/>
  <c r="AU7" i="38" s="1"/>
  <c r="AV7" i="38" s="1"/>
  <c r="AW7" i="38" s="1"/>
  <c r="AX7" i="38" s="1"/>
  <c r="AY7" i="38" s="1"/>
  <c r="AZ7" i="38" s="1"/>
  <c r="BA7" i="38" s="1"/>
  <c r="E3" i="38"/>
  <c r="D3" i="50"/>
  <c r="G3" i="25"/>
  <c r="C3" i="16"/>
  <c r="B45" i="3"/>
  <c r="C45" i="3" s="1"/>
  <c r="B60" i="3" s="1"/>
  <c r="C60" i="3" s="1"/>
  <c r="B46" i="3"/>
  <c r="C46" i="3" s="1"/>
  <c r="B48" i="3"/>
  <c r="C48" i="3" s="1"/>
  <c r="B49" i="3"/>
  <c r="C49" i="3" s="1"/>
  <c r="B50" i="3"/>
  <c r="B3" i="15" s="1"/>
  <c r="AH3" i="15" s="1"/>
  <c r="C37" i="3"/>
  <c r="B47" i="3" s="1"/>
  <c r="C47" i="3" s="1"/>
  <c r="B59" i="3" s="1"/>
  <c r="C59" i="3" s="1"/>
  <c r="D59" i="3" s="1"/>
  <c r="E59" i="3" s="1"/>
  <c r="C34" i="3"/>
  <c r="B44" i="3" s="1"/>
  <c r="C44" i="3" s="1"/>
  <c r="B61" i="3" s="1"/>
  <c r="B74" i="3"/>
  <c r="B70" i="3"/>
  <c r="B66" i="3"/>
  <c r="B9" i="51"/>
  <c r="B8" i="51"/>
  <c r="B7" i="51"/>
  <c r="B6" i="51"/>
  <c r="B5" i="51"/>
  <c r="B4" i="51"/>
  <c r="B2" i="51"/>
  <c r="AH1" i="51"/>
  <c r="AI1" i="51" s="1"/>
  <c r="AJ1" i="51" s="1"/>
  <c r="AK1" i="51" s="1"/>
  <c r="AL1" i="51" s="1"/>
  <c r="AM1" i="51" s="1"/>
  <c r="AN1" i="51" s="1"/>
  <c r="AO1" i="51" s="1"/>
  <c r="AP1" i="51" s="1"/>
  <c r="AQ1" i="51" s="1"/>
  <c r="AR1" i="51" s="1"/>
  <c r="AS1" i="51" s="1"/>
  <c r="AT1" i="51" s="1"/>
  <c r="AU1" i="51" s="1"/>
  <c r="AV1" i="51" s="1"/>
  <c r="AW1" i="51" s="1"/>
  <c r="AX1" i="51" s="1"/>
  <c r="AY1" i="51" s="1"/>
  <c r="AZ1" i="51" s="1"/>
  <c r="BA1" i="51" s="1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H9" i="50"/>
  <c r="G9" i="50"/>
  <c r="F9" i="50"/>
  <c r="E9" i="50"/>
  <c r="D9" i="50"/>
  <c r="C9" i="50"/>
  <c r="B9" i="50"/>
  <c r="AI5" i="50"/>
  <c r="AH5" i="50"/>
  <c r="AI1" i="50"/>
  <c r="AH1" i="50"/>
  <c r="T8" i="49"/>
  <c r="U8" i="49" s="1"/>
  <c r="V8" i="49" s="1"/>
  <c r="W8" i="49" s="1"/>
  <c r="X8" i="49" s="1"/>
  <c r="Y8" i="49" s="1"/>
  <c r="Z8" i="49" s="1"/>
  <c r="AA8" i="49" s="1"/>
  <c r="AB8" i="49" s="1"/>
  <c r="AC8" i="49" s="1"/>
  <c r="AD8" i="49" s="1"/>
  <c r="AE8" i="49" s="1"/>
  <c r="AF8" i="49" s="1"/>
  <c r="AG8" i="49" s="1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K8" i="49"/>
  <c r="L8" i="49" s="1"/>
  <c r="M8" i="49" s="1"/>
  <c r="N8" i="49" s="1"/>
  <c r="O8" i="49" s="1"/>
  <c r="P8" i="49" s="1"/>
  <c r="Q8" i="49" s="1"/>
  <c r="R8" i="49" s="1"/>
  <c r="S8" i="49" s="1"/>
  <c r="C8" i="49"/>
  <c r="D8" i="49" s="1"/>
  <c r="E8" i="49" s="1"/>
  <c r="F8" i="49" s="1"/>
  <c r="G8" i="49" s="1"/>
  <c r="H8" i="49" s="1"/>
  <c r="I8" i="49" s="1"/>
  <c r="J8" i="49" s="1"/>
  <c r="O7" i="49"/>
  <c r="P7" i="49" s="1"/>
  <c r="Q7" i="49" s="1"/>
  <c r="R7" i="49" s="1"/>
  <c r="S7" i="49" s="1"/>
  <c r="T7" i="49" s="1"/>
  <c r="U7" i="49" s="1"/>
  <c r="V7" i="49" s="1"/>
  <c r="W7" i="49" s="1"/>
  <c r="X7" i="49" s="1"/>
  <c r="Y7" i="49" s="1"/>
  <c r="Z7" i="49" s="1"/>
  <c r="AA7" i="49" s="1"/>
  <c r="AB7" i="49" s="1"/>
  <c r="AC7" i="49" s="1"/>
  <c r="AD7" i="49" s="1"/>
  <c r="AE7" i="49" s="1"/>
  <c r="AF7" i="49" s="1"/>
  <c r="AG7" i="49" s="1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C7" i="49"/>
  <c r="D7" i="49" s="1"/>
  <c r="E7" i="49" s="1"/>
  <c r="F7" i="49" s="1"/>
  <c r="G7" i="49" s="1"/>
  <c r="H7" i="49" s="1"/>
  <c r="I7" i="49" s="1"/>
  <c r="J7" i="49" s="1"/>
  <c r="K7" i="49" s="1"/>
  <c r="L7" i="49" s="1"/>
  <c r="M7" i="49" s="1"/>
  <c r="N7" i="49" s="1"/>
  <c r="K3" i="49"/>
  <c r="L3" i="49" s="1"/>
  <c r="M3" i="49" s="1"/>
  <c r="N3" i="49" s="1"/>
  <c r="O3" i="49" s="1"/>
  <c r="P3" i="49" s="1"/>
  <c r="Q3" i="49" s="1"/>
  <c r="R3" i="49" s="1"/>
  <c r="S3" i="49" s="1"/>
  <c r="T3" i="49" s="1"/>
  <c r="U3" i="49" s="1"/>
  <c r="V3" i="49" s="1"/>
  <c r="W3" i="49" s="1"/>
  <c r="X3" i="49" s="1"/>
  <c r="Y3" i="49" s="1"/>
  <c r="Z3" i="49" s="1"/>
  <c r="AA3" i="49" s="1"/>
  <c r="AB3" i="49" s="1"/>
  <c r="AC3" i="49" s="1"/>
  <c r="AD3" i="49" s="1"/>
  <c r="AE3" i="49" s="1"/>
  <c r="AF3" i="49" s="1"/>
  <c r="AG3" i="49" s="1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D3" i="49"/>
  <c r="E3" i="49" s="1"/>
  <c r="F3" i="49" s="1"/>
  <c r="G3" i="49" s="1"/>
  <c r="H3" i="49" s="1"/>
  <c r="I3" i="49" s="1"/>
  <c r="J3" i="49" s="1"/>
  <c r="C3" i="49"/>
  <c r="AH1" i="49"/>
  <c r="AI1" i="49" s="1"/>
  <c r="AJ1" i="49" s="1"/>
  <c r="AK1" i="49" s="1"/>
  <c r="AL1" i="49" s="1"/>
  <c r="AM1" i="49" s="1"/>
  <c r="AN1" i="49" s="1"/>
  <c r="AO1" i="49" s="1"/>
  <c r="AP1" i="49" s="1"/>
  <c r="AQ1" i="49" s="1"/>
  <c r="AR1" i="49" s="1"/>
  <c r="AS1" i="49" s="1"/>
  <c r="AT1" i="49" s="1"/>
  <c r="AU1" i="49" s="1"/>
  <c r="AV1" i="49" s="1"/>
  <c r="AW1" i="49" s="1"/>
  <c r="AX1" i="49" s="1"/>
  <c r="AY1" i="49" s="1"/>
  <c r="AZ1" i="49" s="1"/>
  <c r="BA1" i="49" s="1"/>
  <c r="AH1" i="48"/>
  <c r="AI7" i="47"/>
  <c r="AH7" i="47"/>
  <c r="AJ5" i="47"/>
  <c r="AI5" i="47"/>
  <c r="AH5" i="47"/>
  <c r="AJ4" i="47"/>
  <c r="C3" i="47"/>
  <c r="B3" i="47"/>
  <c r="AK1" i="47"/>
  <c r="AJ1" i="47"/>
  <c r="AI1" i="47"/>
  <c r="AH1" i="47"/>
  <c r="C8" i="46"/>
  <c r="D8" i="46" s="1"/>
  <c r="E8" i="46" s="1"/>
  <c r="F8" i="46" s="1"/>
  <c r="G8" i="46" s="1"/>
  <c r="H8" i="46" s="1"/>
  <c r="I8" i="46" s="1"/>
  <c r="J8" i="46" s="1"/>
  <c r="K8" i="46" s="1"/>
  <c r="L8" i="46" s="1"/>
  <c r="M8" i="46" s="1"/>
  <c r="N8" i="46" s="1"/>
  <c r="O8" i="46" s="1"/>
  <c r="P8" i="46" s="1"/>
  <c r="Q8" i="46" s="1"/>
  <c r="R8" i="46" s="1"/>
  <c r="S8" i="46" s="1"/>
  <c r="T8" i="46" s="1"/>
  <c r="U8" i="46" s="1"/>
  <c r="V8" i="46" s="1"/>
  <c r="W8" i="46" s="1"/>
  <c r="X8" i="46" s="1"/>
  <c r="Y8" i="46" s="1"/>
  <c r="Z8" i="46" s="1"/>
  <c r="AA8" i="46" s="1"/>
  <c r="AB8" i="46" s="1"/>
  <c r="AC8" i="46" s="1"/>
  <c r="AD8" i="46" s="1"/>
  <c r="AE8" i="46" s="1"/>
  <c r="AF8" i="46" s="1"/>
  <c r="AG8" i="46" s="1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BA8" i="46" s="1"/>
  <c r="C5" i="46"/>
  <c r="D5" i="46" s="1"/>
  <c r="E5" i="46" s="1"/>
  <c r="F5" i="46" s="1"/>
  <c r="G5" i="46" s="1"/>
  <c r="H5" i="46" s="1"/>
  <c r="I5" i="46" s="1"/>
  <c r="J5" i="46" s="1"/>
  <c r="K5" i="46" s="1"/>
  <c r="L5" i="46" s="1"/>
  <c r="M5" i="46" s="1"/>
  <c r="N5" i="46" s="1"/>
  <c r="O5" i="46" s="1"/>
  <c r="P5" i="46" s="1"/>
  <c r="Q5" i="46" s="1"/>
  <c r="R5" i="46" s="1"/>
  <c r="S5" i="46" s="1"/>
  <c r="T5" i="46" s="1"/>
  <c r="U5" i="46" s="1"/>
  <c r="V5" i="46" s="1"/>
  <c r="W5" i="46" s="1"/>
  <c r="X5" i="46" s="1"/>
  <c r="Y5" i="46" s="1"/>
  <c r="Z5" i="46" s="1"/>
  <c r="AA5" i="46" s="1"/>
  <c r="AB5" i="46" s="1"/>
  <c r="AC5" i="46" s="1"/>
  <c r="AD5" i="46" s="1"/>
  <c r="AE5" i="46" s="1"/>
  <c r="AF5" i="46" s="1"/>
  <c r="AG5" i="46" s="1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C4" i="46"/>
  <c r="D4" i="46" s="1"/>
  <c r="E4" i="46" s="1"/>
  <c r="F4" i="46" s="1"/>
  <c r="G4" i="46" s="1"/>
  <c r="H4" i="46" s="1"/>
  <c r="I4" i="46" s="1"/>
  <c r="J4" i="46" s="1"/>
  <c r="K4" i="46" s="1"/>
  <c r="L4" i="46" s="1"/>
  <c r="M4" i="46" s="1"/>
  <c r="N4" i="46" s="1"/>
  <c r="O4" i="46" s="1"/>
  <c r="P4" i="46" s="1"/>
  <c r="Q4" i="46" s="1"/>
  <c r="R4" i="46" s="1"/>
  <c r="S4" i="46" s="1"/>
  <c r="T4" i="46" s="1"/>
  <c r="U4" i="46" s="1"/>
  <c r="V4" i="46" s="1"/>
  <c r="W4" i="46" s="1"/>
  <c r="X4" i="46" s="1"/>
  <c r="Y4" i="46" s="1"/>
  <c r="Z4" i="46" s="1"/>
  <c r="AA4" i="46" s="1"/>
  <c r="AB4" i="46" s="1"/>
  <c r="AC4" i="46" s="1"/>
  <c r="AD4" i="46" s="1"/>
  <c r="AE4" i="46" s="1"/>
  <c r="AF4" i="46" s="1"/>
  <c r="AG4" i="46" s="1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C2" i="46"/>
  <c r="D2" i="46" s="1"/>
  <c r="E2" i="46" s="1"/>
  <c r="F2" i="46" s="1"/>
  <c r="G2" i="46" s="1"/>
  <c r="H2" i="46" s="1"/>
  <c r="I2" i="46" s="1"/>
  <c r="J2" i="46" s="1"/>
  <c r="K2" i="46" s="1"/>
  <c r="L2" i="46" s="1"/>
  <c r="M2" i="46" s="1"/>
  <c r="N2" i="46" s="1"/>
  <c r="O2" i="46" s="1"/>
  <c r="P2" i="46" s="1"/>
  <c r="Q2" i="46" s="1"/>
  <c r="R2" i="46" s="1"/>
  <c r="S2" i="46" s="1"/>
  <c r="T2" i="46" s="1"/>
  <c r="U2" i="46" s="1"/>
  <c r="V2" i="46" s="1"/>
  <c r="W2" i="46" s="1"/>
  <c r="X2" i="46" s="1"/>
  <c r="Y2" i="46" s="1"/>
  <c r="Z2" i="46" s="1"/>
  <c r="AA2" i="46" s="1"/>
  <c r="AB2" i="46" s="1"/>
  <c r="AC2" i="46" s="1"/>
  <c r="AD2" i="46" s="1"/>
  <c r="AE2" i="46" s="1"/>
  <c r="AF2" i="46" s="1"/>
  <c r="AG2" i="46" s="1"/>
  <c r="AH2" i="46" s="1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BA2" i="46" s="1"/>
  <c r="AL1" i="46"/>
  <c r="AM1" i="46" s="1"/>
  <c r="AN1" i="46" s="1"/>
  <c r="AO1" i="46" s="1"/>
  <c r="AP1" i="46" s="1"/>
  <c r="AQ1" i="46" s="1"/>
  <c r="AR1" i="46" s="1"/>
  <c r="AS1" i="46" s="1"/>
  <c r="AT1" i="46" s="1"/>
  <c r="AU1" i="46" s="1"/>
  <c r="AV1" i="46" s="1"/>
  <c r="AW1" i="46" s="1"/>
  <c r="AX1" i="46" s="1"/>
  <c r="AY1" i="46" s="1"/>
  <c r="AZ1" i="46" s="1"/>
  <c r="BA1" i="46" s="1"/>
  <c r="AK1" i="46"/>
  <c r="AJ1" i="46"/>
  <c r="AH1" i="46"/>
  <c r="AI1" i="46" s="1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AI8" i="45"/>
  <c r="AH8" i="45"/>
  <c r="AH6" i="45"/>
  <c r="AH5" i="45"/>
  <c r="AH4" i="45"/>
  <c r="AH2" i="45"/>
  <c r="AI1" i="45"/>
  <c r="AH1" i="45"/>
  <c r="AH7" i="45" s="1"/>
  <c r="AI1" i="44"/>
  <c r="AH1" i="44"/>
  <c r="C9" i="43"/>
  <c r="D9" i="43" s="1"/>
  <c r="E9" i="43" s="1"/>
  <c r="F9" i="43" s="1"/>
  <c r="G9" i="43" s="1"/>
  <c r="H9" i="43" s="1"/>
  <c r="I9" i="43" s="1"/>
  <c r="J9" i="43" s="1"/>
  <c r="K9" i="43" s="1"/>
  <c r="L9" i="43" s="1"/>
  <c r="M9" i="43" s="1"/>
  <c r="N9" i="43" s="1"/>
  <c r="O9" i="43" s="1"/>
  <c r="P9" i="43" s="1"/>
  <c r="Q9" i="43" s="1"/>
  <c r="R9" i="43" s="1"/>
  <c r="S9" i="43" s="1"/>
  <c r="T9" i="43" s="1"/>
  <c r="U9" i="43" s="1"/>
  <c r="V9" i="43" s="1"/>
  <c r="W9" i="43" s="1"/>
  <c r="X9" i="43" s="1"/>
  <c r="Y9" i="43" s="1"/>
  <c r="Z9" i="43" s="1"/>
  <c r="AA9" i="43" s="1"/>
  <c r="AB9" i="43" s="1"/>
  <c r="AC9" i="43" s="1"/>
  <c r="AD9" i="43" s="1"/>
  <c r="AE9" i="43" s="1"/>
  <c r="AF9" i="43" s="1"/>
  <c r="AG9" i="43" s="1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BA9" i="43" s="1"/>
  <c r="B9" i="43"/>
  <c r="AD8" i="43"/>
  <c r="AE8" i="43" s="1"/>
  <c r="AF8" i="43" s="1"/>
  <c r="AG8" i="43" s="1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BA8" i="43" s="1"/>
  <c r="H8" i="43"/>
  <c r="I8" i="43" s="1"/>
  <c r="J8" i="43" s="1"/>
  <c r="K8" i="43" s="1"/>
  <c r="L8" i="43" s="1"/>
  <c r="M8" i="43" s="1"/>
  <c r="N8" i="43" s="1"/>
  <c r="O8" i="43" s="1"/>
  <c r="P8" i="43" s="1"/>
  <c r="Q8" i="43" s="1"/>
  <c r="R8" i="43" s="1"/>
  <c r="S8" i="43" s="1"/>
  <c r="T8" i="43" s="1"/>
  <c r="U8" i="43" s="1"/>
  <c r="V8" i="43" s="1"/>
  <c r="W8" i="43" s="1"/>
  <c r="X8" i="43" s="1"/>
  <c r="Y8" i="43" s="1"/>
  <c r="Z8" i="43" s="1"/>
  <c r="AA8" i="43" s="1"/>
  <c r="AB8" i="43" s="1"/>
  <c r="AC8" i="43" s="1"/>
  <c r="G8" i="43"/>
  <c r="F8" i="43"/>
  <c r="C8" i="43"/>
  <c r="D8" i="43" s="1"/>
  <c r="E8" i="43" s="1"/>
  <c r="AJ7" i="43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BA7" i="43" s="1"/>
  <c r="D7" i="43"/>
  <c r="E7" i="43" s="1"/>
  <c r="F7" i="43" s="1"/>
  <c r="G7" i="43" s="1"/>
  <c r="H7" i="43" s="1"/>
  <c r="I7" i="43" s="1"/>
  <c r="J7" i="43" s="1"/>
  <c r="K7" i="43" s="1"/>
  <c r="L7" i="43" s="1"/>
  <c r="M7" i="43" s="1"/>
  <c r="N7" i="43" s="1"/>
  <c r="O7" i="43" s="1"/>
  <c r="P7" i="43" s="1"/>
  <c r="Q7" i="43" s="1"/>
  <c r="R7" i="43" s="1"/>
  <c r="S7" i="43" s="1"/>
  <c r="T7" i="43" s="1"/>
  <c r="U7" i="43" s="1"/>
  <c r="V7" i="43" s="1"/>
  <c r="W7" i="43" s="1"/>
  <c r="X7" i="43" s="1"/>
  <c r="Y7" i="43" s="1"/>
  <c r="Z7" i="43" s="1"/>
  <c r="AA7" i="43" s="1"/>
  <c r="AB7" i="43" s="1"/>
  <c r="AC7" i="43" s="1"/>
  <c r="AD7" i="43" s="1"/>
  <c r="AE7" i="43" s="1"/>
  <c r="AF7" i="43" s="1"/>
  <c r="AG7" i="43" s="1"/>
  <c r="AH7" i="43" s="1"/>
  <c r="AI7" i="43" s="1"/>
  <c r="C7" i="43"/>
  <c r="B7" i="43"/>
  <c r="AE6" i="43"/>
  <c r="AF6" i="43" s="1"/>
  <c r="AG6" i="43" s="1"/>
  <c r="AH6" i="43" s="1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A6" i="43" s="1"/>
  <c r="E6" i="43"/>
  <c r="F6" i="43" s="1"/>
  <c r="G6" i="43" s="1"/>
  <c r="H6" i="43" s="1"/>
  <c r="I6" i="43" s="1"/>
  <c r="J6" i="43" s="1"/>
  <c r="K6" i="43" s="1"/>
  <c r="L6" i="43" s="1"/>
  <c r="M6" i="43" s="1"/>
  <c r="N6" i="43" s="1"/>
  <c r="O6" i="43" s="1"/>
  <c r="P6" i="43" s="1"/>
  <c r="Q6" i="43" s="1"/>
  <c r="R6" i="43" s="1"/>
  <c r="S6" i="43" s="1"/>
  <c r="T6" i="43" s="1"/>
  <c r="U6" i="43" s="1"/>
  <c r="V6" i="43" s="1"/>
  <c r="W6" i="43" s="1"/>
  <c r="X6" i="43" s="1"/>
  <c r="Y6" i="43" s="1"/>
  <c r="Z6" i="43" s="1"/>
  <c r="AA6" i="43" s="1"/>
  <c r="AB6" i="43" s="1"/>
  <c r="AC6" i="43" s="1"/>
  <c r="AD6" i="43" s="1"/>
  <c r="D6" i="43"/>
  <c r="C6" i="43"/>
  <c r="AH3" i="43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BA3" i="43" s="1"/>
  <c r="E3" i="43"/>
  <c r="F3" i="43" s="1"/>
  <c r="G3" i="43" s="1"/>
  <c r="H3" i="43" s="1"/>
  <c r="I3" i="43" s="1"/>
  <c r="J3" i="43" s="1"/>
  <c r="K3" i="43" s="1"/>
  <c r="L3" i="43" s="1"/>
  <c r="M3" i="43" s="1"/>
  <c r="N3" i="43" s="1"/>
  <c r="O3" i="43" s="1"/>
  <c r="P3" i="43" s="1"/>
  <c r="Q3" i="43" s="1"/>
  <c r="R3" i="43" s="1"/>
  <c r="S3" i="43" s="1"/>
  <c r="T3" i="43" s="1"/>
  <c r="U3" i="43" s="1"/>
  <c r="V3" i="43" s="1"/>
  <c r="W3" i="43" s="1"/>
  <c r="X3" i="43" s="1"/>
  <c r="Y3" i="43" s="1"/>
  <c r="Z3" i="43" s="1"/>
  <c r="AA3" i="43" s="1"/>
  <c r="AB3" i="43" s="1"/>
  <c r="AC3" i="43" s="1"/>
  <c r="AD3" i="43" s="1"/>
  <c r="AE3" i="43" s="1"/>
  <c r="AF3" i="43" s="1"/>
  <c r="AG3" i="43" s="1"/>
  <c r="D3" i="43"/>
  <c r="C3" i="43"/>
  <c r="AL1" i="43"/>
  <c r="AM1" i="43" s="1"/>
  <c r="AN1" i="43" s="1"/>
  <c r="AO1" i="43" s="1"/>
  <c r="AP1" i="43" s="1"/>
  <c r="AQ1" i="43" s="1"/>
  <c r="AR1" i="43" s="1"/>
  <c r="AS1" i="43" s="1"/>
  <c r="AT1" i="43" s="1"/>
  <c r="AU1" i="43" s="1"/>
  <c r="AV1" i="43" s="1"/>
  <c r="AW1" i="43" s="1"/>
  <c r="AX1" i="43" s="1"/>
  <c r="AY1" i="43" s="1"/>
  <c r="AZ1" i="43" s="1"/>
  <c r="BA1" i="43" s="1"/>
  <c r="AJ1" i="43"/>
  <c r="AK1" i="43" s="1"/>
  <c r="AI1" i="43"/>
  <c r="AH1" i="43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Y7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AH1" i="42"/>
  <c r="AH6" i="42" s="1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AJ8" i="41"/>
  <c r="AI8" i="41"/>
  <c r="AH8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AI7" i="41" s="1"/>
  <c r="B7" i="41"/>
  <c r="AJ6" i="41"/>
  <c r="AI6" i="41"/>
  <c r="AH6" i="41"/>
  <c r="AI5" i="41"/>
  <c r="AJ4" i="41"/>
  <c r="AI4" i="41"/>
  <c r="AH4" i="41"/>
  <c r="AI3" i="41"/>
  <c r="AK1" i="41"/>
  <c r="AI1" i="41"/>
  <c r="AJ1" i="41" s="1"/>
  <c r="AH1" i="41"/>
  <c r="C8" i="40"/>
  <c r="D8" i="40" s="1"/>
  <c r="E8" i="40" s="1"/>
  <c r="F8" i="40" s="1"/>
  <c r="G8" i="40" s="1"/>
  <c r="H8" i="40" s="1"/>
  <c r="I8" i="40" s="1"/>
  <c r="J8" i="40" s="1"/>
  <c r="K8" i="40" s="1"/>
  <c r="L8" i="40" s="1"/>
  <c r="M8" i="40" s="1"/>
  <c r="N8" i="40" s="1"/>
  <c r="O8" i="40" s="1"/>
  <c r="P8" i="40" s="1"/>
  <c r="Q8" i="40" s="1"/>
  <c r="R8" i="40" s="1"/>
  <c r="S8" i="40" s="1"/>
  <c r="T8" i="40" s="1"/>
  <c r="U8" i="40" s="1"/>
  <c r="V8" i="40" s="1"/>
  <c r="W8" i="40" s="1"/>
  <c r="X8" i="40" s="1"/>
  <c r="Y8" i="40" s="1"/>
  <c r="Z8" i="40" s="1"/>
  <c r="AA8" i="40" s="1"/>
  <c r="AB8" i="40" s="1"/>
  <c r="AC8" i="40" s="1"/>
  <c r="AD8" i="40" s="1"/>
  <c r="AE8" i="40" s="1"/>
  <c r="AF8" i="40" s="1"/>
  <c r="AG8" i="40" s="1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C5" i="40"/>
  <c r="D5" i="40" s="1"/>
  <c r="E5" i="40" s="1"/>
  <c r="F5" i="40" s="1"/>
  <c r="G5" i="40" s="1"/>
  <c r="H5" i="40" s="1"/>
  <c r="I5" i="40" s="1"/>
  <c r="J5" i="40" s="1"/>
  <c r="K5" i="40" s="1"/>
  <c r="L5" i="40" s="1"/>
  <c r="M5" i="40" s="1"/>
  <c r="N5" i="40" s="1"/>
  <c r="O5" i="40" s="1"/>
  <c r="P5" i="40" s="1"/>
  <c r="Q5" i="40" s="1"/>
  <c r="R5" i="40" s="1"/>
  <c r="S5" i="40" s="1"/>
  <c r="T5" i="40" s="1"/>
  <c r="U5" i="40" s="1"/>
  <c r="V5" i="40" s="1"/>
  <c r="W5" i="40" s="1"/>
  <c r="X5" i="40" s="1"/>
  <c r="Y5" i="40" s="1"/>
  <c r="Z5" i="40" s="1"/>
  <c r="AA5" i="40" s="1"/>
  <c r="AB5" i="40" s="1"/>
  <c r="AC5" i="40" s="1"/>
  <c r="AD5" i="40" s="1"/>
  <c r="AE5" i="40" s="1"/>
  <c r="AF5" i="40" s="1"/>
  <c r="AG5" i="40" s="1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C4" i="40"/>
  <c r="D4" i="40" s="1"/>
  <c r="E4" i="40" s="1"/>
  <c r="F4" i="40" s="1"/>
  <c r="G4" i="40" s="1"/>
  <c r="H4" i="40" s="1"/>
  <c r="I4" i="40" s="1"/>
  <c r="J4" i="40" s="1"/>
  <c r="K4" i="40" s="1"/>
  <c r="L4" i="40" s="1"/>
  <c r="M4" i="40" s="1"/>
  <c r="N4" i="40" s="1"/>
  <c r="O4" i="40" s="1"/>
  <c r="P4" i="40" s="1"/>
  <c r="Q4" i="40" s="1"/>
  <c r="R4" i="40" s="1"/>
  <c r="S4" i="40" s="1"/>
  <c r="T4" i="40" s="1"/>
  <c r="U4" i="40" s="1"/>
  <c r="V4" i="40" s="1"/>
  <c r="W4" i="40" s="1"/>
  <c r="X4" i="40" s="1"/>
  <c r="Y4" i="40" s="1"/>
  <c r="Z4" i="40" s="1"/>
  <c r="AA4" i="40" s="1"/>
  <c r="AB4" i="40" s="1"/>
  <c r="AC4" i="40" s="1"/>
  <c r="AD4" i="40" s="1"/>
  <c r="AE4" i="40" s="1"/>
  <c r="AF4" i="40" s="1"/>
  <c r="AG4" i="40" s="1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J2" i="40"/>
  <c r="K2" i="40" s="1"/>
  <c r="L2" i="40" s="1"/>
  <c r="M2" i="40" s="1"/>
  <c r="N2" i="40" s="1"/>
  <c r="O2" i="40" s="1"/>
  <c r="P2" i="40" s="1"/>
  <c r="Q2" i="40" s="1"/>
  <c r="R2" i="40" s="1"/>
  <c r="S2" i="40" s="1"/>
  <c r="T2" i="40" s="1"/>
  <c r="U2" i="40" s="1"/>
  <c r="V2" i="40" s="1"/>
  <c r="W2" i="40" s="1"/>
  <c r="X2" i="40" s="1"/>
  <c r="Y2" i="40" s="1"/>
  <c r="Z2" i="40" s="1"/>
  <c r="AA2" i="40" s="1"/>
  <c r="AB2" i="40" s="1"/>
  <c r="AC2" i="40" s="1"/>
  <c r="AD2" i="40" s="1"/>
  <c r="AE2" i="40" s="1"/>
  <c r="AF2" i="40" s="1"/>
  <c r="AG2" i="40" s="1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BA2" i="40" s="1"/>
  <c r="B2" i="40"/>
  <c r="C2" i="40" s="1"/>
  <c r="D2" i="40" s="1"/>
  <c r="E2" i="40" s="1"/>
  <c r="F2" i="40" s="1"/>
  <c r="G2" i="40" s="1"/>
  <c r="H2" i="40" s="1"/>
  <c r="I2" i="40" s="1"/>
  <c r="AL1" i="40"/>
  <c r="AM1" i="40" s="1"/>
  <c r="AN1" i="40" s="1"/>
  <c r="AO1" i="40" s="1"/>
  <c r="AP1" i="40" s="1"/>
  <c r="AQ1" i="40" s="1"/>
  <c r="AR1" i="40" s="1"/>
  <c r="AS1" i="40" s="1"/>
  <c r="AT1" i="40" s="1"/>
  <c r="AU1" i="40" s="1"/>
  <c r="AV1" i="40" s="1"/>
  <c r="AW1" i="40" s="1"/>
  <c r="AX1" i="40" s="1"/>
  <c r="AY1" i="40" s="1"/>
  <c r="AZ1" i="40" s="1"/>
  <c r="BA1" i="40" s="1"/>
  <c r="AJ1" i="40"/>
  <c r="AK1" i="40" s="1"/>
  <c r="AI1" i="40"/>
  <c r="AH1" i="40"/>
  <c r="B9" i="39"/>
  <c r="C9" i="39" s="1"/>
  <c r="D9" i="39" s="1"/>
  <c r="E9" i="39" s="1"/>
  <c r="F9" i="39" s="1"/>
  <c r="G9" i="39" s="1"/>
  <c r="H9" i="39" s="1"/>
  <c r="I9" i="39" s="1"/>
  <c r="J9" i="39" s="1"/>
  <c r="K9" i="39" s="1"/>
  <c r="L9" i="39" s="1"/>
  <c r="M9" i="39" s="1"/>
  <c r="N9" i="39" s="1"/>
  <c r="O9" i="39" s="1"/>
  <c r="P9" i="39" s="1"/>
  <c r="Q9" i="39" s="1"/>
  <c r="R9" i="39" s="1"/>
  <c r="S9" i="39" s="1"/>
  <c r="T9" i="39" s="1"/>
  <c r="U9" i="39" s="1"/>
  <c r="V9" i="39" s="1"/>
  <c r="W9" i="39" s="1"/>
  <c r="X9" i="39" s="1"/>
  <c r="Y9" i="39" s="1"/>
  <c r="Z9" i="39" s="1"/>
  <c r="AA9" i="39" s="1"/>
  <c r="AB9" i="39" s="1"/>
  <c r="AC9" i="39" s="1"/>
  <c r="AD9" i="39" s="1"/>
  <c r="AE9" i="39" s="1"/>
  <c r="AF9" i="39" s="1"/>
  <c r="AG9" i="39" s="1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C8" i="39"/>
  <c r="D8" i="39" s="1"/>
  <c r="E8" i="39" s="1"/>
  <c r="F8" i="39" s="1"/>
  <c r="G8" i="39" s="1"/>
  <c r="H8" i="39" s="1"/>
  <c r="I8" i="39" s="1"/>
  <c r="J8" i="39" s="1"/>
  <c r="K8" i="39" s="1"/>
  <c r="L8" i="39" s="1"/>
  <c r="M8" i="39" s="1"/>
  <c r="N8" i="39" s="1"/>
  <c r="O8" i="39" s="1"/>
  <c r="P8" i="39" s="1"/>
  <c r="Q8" i="39" s="1"/>
  <c r="R8" i="39" s="1"/>
  <c r="S8" i="39" s="1"/>
  <c r="T8" i="39" s="1"/>
  <c r="U8" i="39" s="1"/>
  <c r="V8" i="39" s="1"/>
  <c r="W8" i="39" s="1"/>
  <c r="X8" i="39" s="1"/>
  <c r="Y8" i="39" s="1"/>
  <c r="Z8" i="39" s="1"/>
  <c r="AA8" i="39" s="1"/>
  <c r="AB8" i="39" s="1"/>
  <c r="AC8" i="39" s="1"/>
  <c r="AD8" i="39" s="1"/>
  <c r="AE8" i="39" s="1"/>
  <c r="AF8" i="39" s="1"/>
  <c r="AG8" i="39" s="1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C7" i="39"/>
  <c r="D7" i="39" s="1"/>
  <c r="E7" i="39" s="1"/>
  <c r="F7" i="39" s="1"/>
  <c r="G7" i="39" s="1"/>
  <c r="H7" i="39" s="1"/>
  <c r="I7" i="39" s="1"/>
  <c r="J7" i="39" s="1"/>
  <c r="K7" i="39" s="1"/>
  <c r="L7" i="39" s="1"/>
  <c r="M7" i="39" s="1"/>
  <c r="N7" i="39" s="1"/>
  <c r="O7" i="39" s="1"/>
  <c r="P7" i="39" s="1"/>
  <c r="Q7" i="39" s="1"/>
  <c r="R7" i="39" s="1"/>
  <c r="S7" i="39" s="1"/>
  <c r="T7" i="39" s="1"/>
  <c r="U7" i="39" s="1"/>
  <c r="V7" i="39" s="1"/>
  <c r="W7" i="39" s="1"/>
  <c r="X7" i="39" s="1"/>
  <c r="Y7" i="39" s="1"/>
  <c r="Z7" i="39" s="1"/>
  <c r="AA7" i="39" s="1"/>
  <c r="AB7" i="39" s="1"/>
  <c r="AC7" i="39" s="1"/>
  <c r="AD7" i="39" s="1"/>
  <c r="AE7" i="39" s="1"/>
  <c r="AF7" i="39" s="1"/>
  <c r="AG7" i="39" s="1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C6" i="39"/>
  <c r="D6" i="39" s="1"/>
  <c r="E6" i="39" s="1"/>
  <c r="F6" i="39" s="1"/>
  <c r="G6" i="39" s="1"/>
  <c r="H6" i="39" s="1"/>
  <c r="I6" i="39" s="1"/>
  <c r="J6" i="39" s="1"/>
  <c r="K6" i="39" s="1"/>
  <c r="L6" i="39" s="1"/>
  <c r="M6" i="39" s="1"/>
  <c r="N6" i="39" s="1"/>
  <c r="O6" i="39" s="1"/>
  <c r="P6" i="39" s="1"/>
  <c r="Q6" i="39" s="1"/>
  <c r="R6" i="39" s="1"/>
  <c r="S6" i="39" s="1"/>
  <c r="T6" i="39" s="1"/>
  <c r="U6" i="39" s="1"/>
  <c r="V6" i="39" s="1"/>
  <c r="W6" i="39" s="1"/>
  <c r="X6" i="39" s="1"/>
  <c r="Y6" i="39" s="1"/>
  <c r="Z6" i="39" s="1"/>
  <c r="AA6" i="39" s="1"/>
  <c r="AB6" i="39" s="1"/>
  <c r="AC6" i="39" s="1"/>
  <c r="AD6" i="39" s="1"/>
  <c r="AE6" i="39" s="1"/>
  <c r="AF6" i="39" s="1"/>
  <c r="AG6" i="39" s="1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C5" i="39"/>
  <c r="D5" i="39" s="1"/>
  <c r="E5" i="39" s="1"/>
  <c r="F5" i="39" s="1"/>
  <c r="G5" i="39" s="1"/>
  <c r="H5" i="39" s="1"/>
  <c r="I5" i="39" s="1"/>
  <c r="J5" i="39" s="1"/>
  <c r="K5" i="39" s="1"/>
  <c r="L5" i="39" s="1"/>
  <c r="M5" i="39" s="1"/>
  <c r="N5" i="39" s="1"/>
  <c r="O5" i="39" s="1"/>
  <c r="P5" i="39" s="1"/>
  <c r="Q5" i="39" s="1"/>
  <c r="R5" i="39" s="1"/>
  <c r="S5" i="39" s="1"/>
  <c r="T5" i="39" s="1"/>
  <c r="U5" i="39" s="1"/>
  <c r="V5" i="39" s="1"/>
  <c r="W5" i="39" s="1"/>
  <c r="X5" i="39" s="1"/>
  <c r="Y5" i="39" s="1"/>
  <c r="Z5" i="39" s="1"/>
  <c r="AA5" i="39" s="1"/>
  <c r="AB5" i="39" s="1"/>
  <c r="AC5" i="39" s="1"/>
  <c r="AD5" i="39" s="1"/>
  <c r="AE5" i="39" s="1"/>
  <c r="AF5" i="39" s="1"/>
  <c r="AG5" i="39" s="1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AX4" i="39"/>
  <c r="AY4" i="39" s="1"/>
  <c r="AZ4" i="39" s="1"/>
  <c r="BA4" i="39" s="1"/>
  <c r="C4" i="39"/>
  <c r="D4" i="39" s="1"/>
  <c r="E4" i="39" s="1"/>
  <c r="F4" i="39" s="1"/>
  <c r="G4" i="39" s="1"/>
  <c r="H4" i="39" s="1"/>
  <c r="I4" i="39" s="1"/>
  <c r="J4" i="39" s="1"/>
  <c r="K4" i="39" s="1"/>
  <c r="L4" i="39" s="1"/>
  <c r="M4" i="39" s="1"/>
  <c r="N4" i="39" s="1"/>
  <c r="O4" i="39" s="1"/>
  <c r="P4" i="39" s="1"/>
  <c r="Q4" i="39" s="1"/>
  <c r="R4" i="39" s="1"/>
  <c r="S4" i="39" s="1"/>
  <c r="T4" i="39" s="1"/>
  <c r="U4" i="39" s="1"/>
  <c r="V4" i="39" s="1"/>
  <c r="W4" i="39" s="1"/>
  <c r="X4" i="39" s="1"/>
  <c r="Y4" i="39" s="1"/>
  <c r="Z4" i="39" s="1"/>
  <c r="AA4" i="39" s="1"/>
  <c r="AB4" i="39" s="1"/>
  <c r="AC4" i="39" s="1"/>
  <c r="AD4" i="39" s="1"/>
  <c r="AE4" i="39" s="1"/>
  <c r="AF4" i="39" s="1"/>
  <c r="AG4" i="39" s="1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C3" i="39"/>
  <c r="D3" i="39" s="1"/>
  <c r="E3" i="39" s="1"/>
  <c r="F3" i="39" s="1"/>
  <c r="G3" i="39" s="1"/>
  <c r="H3" i="39" s="1"/>
  <c r="I3" i="39" s="1"/>
  <c r="J3" i="39" s="1"/>
  <c r="K3" i="39" s="1"/>
  <c r="L3" i="39" s="1"/>
  <c r="M3" i="39" s="1"/>
  <c r="N3" i="39" s="1"/>
  <c r="O3" i="39" s="1"/>
  <c r="P3" i="39" s="1"/>
  <c r="Q3" i="39" s="1"/>
  <c r="R3" i="39" s="1"/>
  <c r="S3" i="39" s="1"/>
  <c r="T3" i="39" s="1"/>
  <c r="U3" i="39" s="1"/>
  <c r="V3" i="39" s="1"/>
  <c r="W3" i="39" s="1"/>
  <c r="X3" i="39" s="1"/>
  <c r="Y3" i="39" s="1"/>
  <c r="Z3" i="39" s="1"/>
  <c r="AA3" i="39" s="1"/>
  <c r="AB3" i="39" s="1"/>
  <c r="AC3" i="39" s="1"/>
  <c r="AD3" i="39" s="1"/>
  <c r="AE3" i="39" s="1"/>
  <c r="AF3" i="39" s="1"/>
  <c r="AG3" i="39" s="1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F2" i="39"/>
  <c r="G2" i="39" s="1"/>
  <c r="H2" i="39" s="1"/>
  <c r="I2" i="39" s="1"/>
  <c r="J2" i="39" s="1"/>
  <c r="K2" i="39" s="1"/>
  <c r="L2" i="39" s="1"/>
  <c r="M2" i="39" s="1"/>
  <c r="N2" i="39" s="1"/>
  <c r="O2" i="39" s="1"/>
  <c r="P2" i="39" s="1"/>
  <c r="Q2" i="39" s="1"/>
  <c r="R2" i="39" s="1"/>
  <c r="S2" i="39" s="1"/>
  <c r="T2" i="39" s="1"/>
  <c r="U2" i="39" s="1"/>
  <c r="V2" i="39" s="1"/>
  <c r="W2" i="39" s="1"/>
  <c r="X2" i="39" s="1"/>
  <c r="Y2" i="39" s="1"/>
  <c r="Z2" i="39" s="1"/>
  <c r="AA2" i="39" s="1"/>
  <c r="AB2" i="39" s="1"/>
  <c r="AC2" i="39" s="1"/>
  <c r="AD2" i="39" s="1"/>
  <c r="AE2" i="39" s="1"/>
  <c r="AF2" i="39" s="1"/>
  <c r="AG2" i="39" s="1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S2" i="39" s="1"/>
  <c r="AT2" i="39" s="1"/>
  <c r="AU2" i="39" s="1"/>
  <c r="AV2" i="39" s="1"/>
  <c r="AW2" i="39" s="1"/>
  <c r="AX2" i="39" s="1"/>
  <c r="AY2" i="39" s="1"/>
  <c r="AZ2" i="39" s="1"/>
  <c r="BA2" i="39" s="1"/>
  <c r="D2" i="39"/>
  <c r="E2" i="39" s="1"/>
  <c r="C2" i="39"/>
  <c r="B2" i="39"/>
  <c r="AH1" i="39"/>
  <c r="AI1" i="39" s="1"/>
  <c r="AJ1" i="39" s="1"/>
  <c r="AK1" i="39" s="1"/>
  <c r="AL1" i="39" s="1"/>
  <c r="AM1" i="39" s="1"/>
  <c r="AN1" i="39" s="1"/>
  <c r="AO1" i="39" s="1"/>
  <c r="AP1" i="39" s="1"/>
  <c r="AQ1" i="39" s="1"/>
  <c r="AR1" i="39" s="1"/>
  <c r="AS1" i="39" s="1"/>
  <c r="AT1" i="39" s="1"/>
  <c r="AU1" i="39" s="1"/>
  <c r="AV1" i="39" s="1"/>
  <c r="AW1" i="39" s="1"/>
  <c r="AX1" i="39" s="1"/>
  <c r="AY1" i="39" s="1"/>
  <c r="AZ1" i="39" s="1"/>
  <c r="BA1" i="39" s="1"/>
  <c r="AH1" i="38"/>
  <c r="L9" i="37"/>
  <c r="M9" i="37" s="1"/>
  <c r="N9" i="37" s="1"/>
  <c r="O9" i="37" s="1"/>
  <c r="P9" i="37" s="1"/>
  <c r="Q9" i="37" s="1"/>
  <c r="R9" i="37" s="1"/>
  <c r="S9" i="37" s="1"/>
  <c r="T9" i="37" s="1"/>
  <c r="U9" i="37" s="1"/>
  <c r="V9" i="37" s="1"/>
  <c r="W9" i="37" s="1"/>
  <c r="X9" i="37" s="1"/>
  <c r="Y9" i="37" s="1"/>
  <c r="Z9" i="37" s="1"/>
  <c r="AA9" i="37" s="1"/>
  <c r="AB9" i="37" s="1"/>
  <c r="AC9" i="37" s="1"/>
  <c r="AD9" i="37" s="1"/>
  <c r="AE9" i="37" s="1"/>
  <c r="AF9" i="37" s="1"/>
  <c r="AG9" i="37" s="1"/>
  <c r="AH9" i="37" s="1"/>
  <c r="AI9" i="37" s="1"/>
  <c r="AJ9" i="37" s="1"/>
  <c r="AK9" i="37" s="1"/>
  <c r="AL9" i="37" s="1"/>
  <c r="AM9" i="37" s="1"/>
  <c r="AN9" i="37" s="1"/>
  <c r="AO9" i="37" s="1"/>
  <c r="AP9" i="37" s="1"/>
  <c r="AQ9" i="37" s="1"/>
  <c r="AR9" i="37" s="1"/>
  <c r="AS9" i="37" s="1"/>
  <c r="AT9" i="37" s="1"/>
  <c r="AU9" i="37" s="1"/>
  <c r="AV9" i="37" s="1"/>
  <c r="AW9" i="37" s="1"/>
  <c r="AX9" i="37" s="1"/>
  <c r="AY9" i="37" s="1"/>
  <c r="AZ9" i="37" s="1"/>
  <c r="BA9" i="37" s="1"/>
  <c r="J9" i="37"/>
  <c r="K9" i="37" s="1"/>
  <c r="I9" i="37"/>
  <c r="F9" i="37"/>
  <c r="G9" i="37" s="1"/>
  <c r="H9" i="37" s="1"/>
  <c r="D9" i="37"/>
  <c r="E9" i="37" s="1"/>
  <c r="B9" i="37"/>
  <c r="C9" i="37" s="1"/>
  <c r="AD8" i="37"/>
  <c r="AE8" i="37" s="1"/>
  <c r="AF8" i="37" s="1"/>
  <c r="AG8" i="37" s="1"/>
  <c r="AH8" i="37" s="1"/>
  <c r="AI8" i="37" s="1"/>
  <c r="AJ8" i="37" s="1"/>
  <c r="AK8" i="37" s="1"/>
  <c r="AL8" i="37" s="1"/>
  <c r="AM8" i="37" s="1"/>
  <c r="AN8" i="37" s="1"/>
  <c r="AO8" i="37" s="1"/>
  <c r="AP8" i="37" s="1"/>
  <c r="AQ8" i="37" s="1"/>
  <c r="AR8" i="37" s="1"/>
  <c r="AS8" i="37" s="1"/>
  <c r="AT8" i="37" s="1"/>
  <c r="AU8" i="37" s="1"/>
  <c r="AV8" i="37" s="1"/>
  <c r="AW8" i="37" s="1"/>
  <c r="AX8" i="37" s="1"/>
  <c r="AY8" i="37" s="1"/>
  <c r="AZ8" i="37" s="1"/>
  <c r="BA8" i="37" s="1"/>
  <c r="S8" i="37"/>
  <c r="T8" i="37" s="1"/>
  <c r="U8" i="37" s="1"/>
  <c r="V8" i="37" s="1"/>
  <c r="W8" i="37" s="1"/>
  <c r="X8" i="37" s="1"/>
  <c r="Y8" i="37" s="1"/>
  <c r="Z8" i="37" s="1"/>
  <c r="AA8" i="37" s="1"/>
  <c r="AB8" i="37" s="1"/>
  <c r="AC8" i="37" s="1"/>
  <c r="N8" i="37"/>
  <c r="O8" i="37" s="1"/>
  <c r="P8" i="37" s="1"/>
  <c r="Q8" i="37" s="1"/>
  <c r="R8" i="37" s="1"/>
  <c r="L8" i="37"/>
  <c r="M8" i="37" s="1"/>
  <c r="D8" i="37"/>
  <c r="E8" i="37" s="1"/>
  <c r="F8" i="37" s="1"/>
  <c r="G8" i="37" s="1"/>
  <c r="H8" i="37" s="1"/>
  <c r="I8" i="37" s="1"/>
  <c r="J8" i="37" s="1"/>
  <c r="K8" i="37" s="1"/>
  <c r="C8" i="37"/>
  <c r="AJ7" i="37"/>
  <c r="AK7" i="37" s="1"/>
  <c r="AL7" i="37" s="1"/>
  <c r="AM7" i="37" s="1"/>
  <c r="AN7" i="37" s="1"/>
  <c r="AO7" i="37" s="1"/>
  <c r="AP7" i="37" s="1"/>
  <c r="AQ7" i="37" s="1"/>
  <c r="AR7" i="37" s="1"/>
  <c r="AS7" i="37" s="1"/>
  <c r="AT7" i="37" s="1"/>
  <c r="AU7" i="37" s="1"/>
  <c r="AV7" i="37" s="1"/>
  <c r="AW7" i="37" s="1"/>
  <c r="AX7" i="37" s="1"/>
  <c r="AY7" i="37" s="1"/>
  <c r="AZ7" i="37" s="1"/>
  <c r="BA7" i="37" s="1"/>
  <c r="U7" i="37"/>
  <c r="V7" i="37" s="1"/>
  <c r="W7" i="37" s="1"/>
  <c r="X7" i="37" s="1"/>
  <c r="Y7" i="37" s="1"/>
  <c r="Z7" i="37" s="1"/>
  <c r="AA7" i="37" s="1"/>
  <c r="AB7" i="37" s="1"/>
  <c r="AC7" i="37" s="1"/>
  <c r="AD7" i="37" s="1"/>
  <c r="AE7" i="37" s="1"/>
  <c r="AF7" i="37" s="1"/>
  <c r="AG7" i="37" s="1"/>
  <c r="AH7" i="37" s="1"/>
  <c r="AI7" i="37" s="1"/>
  <c r="Q7" i="37"/>
  <c r="R7" i="37" s="1"/>
  <c r="S7" i="37" s="1"/>
  <c r="T7" i="37" s="1"/>
  <c r="G7" i="37"/>
  <c r="H7" i="37" s="1"/>
  <c r="I7" i="37" s="1"/>
  <c r="J7" i="37" s="1"/>
  <c r="K7" i="37" s="1"/>
  <c r="L7" i="37" s="1"/>
  <c r="M7" i="37" s="1"/>
  <c r="N7" i="37" s="1"/>
  <c r="O7" i="37" s="1"/>
  <c r="P7" i="37" s="1"/>
  <c r="E7" i="37"/>
  <c r="F7" i="37" s="1"/>
  <c r="D7" i="37"/>
  <c r="C7" i="37"/>
  <c r="C6" i="37"/>
  <c r="D6" i="37" s="1"/>
  <c r="E6" i="37" s="1"/>
  <c r="F6" i="37" s="1"/>
  <c r="G6" i="37" s="1"/>
  <c r="H6" i="37" s="1"/>
  <c r="I6" i="37" s="1"/>
  <c r="J6" i="37" s="1"/>
  <c r="K6" i="37" s="1"/>
  <c r="L6" i="37" s="1"/>
  <c r="M6" i="37" s="1"/>
  <c r="N6" i="37" s="1"/>
  <c r="O6" i="37" s="1"/>
  <c r="P6" i="37" s="1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AA6" i="37" s="1"/>
  <c r="AB6" i="37" s="1"/>
  <c r="AC6" i="37" s="1"/>
  <c r="AD6" i="37" s="1"/>
  <c r="AE6" i="37" s="1"/>
  <c r="AF6" i="37" s="1"/>
  <c r="AG6" i="37" s="1"/>
  <c r="AH6" i="37" s="1"/>
  <c r="AI6" i="37" s="1"/>
  <c r="AJ6" i="37" s="1"/>
  <c r="AK6" i="37" s="1"/>
  <c r="AL6" i="37" s="1"/>
  <c r="AM6" i="37" s="1"/>
  <c r="AN6" i="37" s="1"/>
  <c r="AO6" i="37" s="1"/>
  <c r="AP6" i="37" s="1"/>
  <c r="AQ6" i="37" s="1"/>
  <c r="AR6" i="37" s="1"/>
  <c r="AS6" i="37" s="1"/>
  <c r="AT6" i="37" s="1"/>
  <c r="AU6" i="37" s="1"/>
  <c r="AV6" i="37" s="1"/>
  <c r="AW6" i="37" s="1"/>
  <c r="AX6" i="37" s="1"/>
  <c r="AY6" i="37" s="1"/>
  <c r="AZ6" i="37" s="1"/>
  <c r="BA6" i="37" s="1"/>
  <c r="I5" i="37"/>
  <c r="J5" i="37" s="1"/>
  <c r="K5" i="37" s="1"/>
  <c r="L5" i="37" s="1"/>
  <c r="M5" i="37" s="1"/>
  <c r="N5" i="37" s="1"/>
  <c r="O5" i="37" s="1"/>
  <c r="P5" i="37" s="1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AA5" i="37" s="1"/>
  <c r="AB5" i="37" s="1"/>
  <c r="AC5" i="37" s="1"/>
  <c r="AD5" i="37" s="1"/>
  <c r="AE5" i="37" s="1"/>
  <c r="AF5" i="37" s="1"/>
  <c r="AG5" i="37" s="1"/>
  <c r="AH5" i="37" s="1"/>
  <c r="AI5" i="37" s="1"/>
  <c r="AJ5" i="37" s="1"/>
  <c r="AK5" i="37" s="1"/>
  <c r="AL5" i="37" s="1"/>
  <c r="AM5" i="37" s="1"/>
  <c r="AN5" i="37" s="1"/>
  <c r="AO5" i="37" s="1"/>
  <c r="AP5" i="37" s="1"/>
  <c r="AQ5" i="37" s="1"/>
  <c r="AR5" i="37" s="1"/>
  <c r="AS5" i="37" s="1"/>
  <c r="AT5" i="37" s="1"/>
  <c r="AU5" i="37" s="1"/>
  <c r="AV5" i="37" s="1"/>
  <c r="AW5" i="37" s="1"/>
  <c r="AX5" i="37" s="1"/>
  <c r="AY5" i="37" s="1"/>
  <c r="AZ5" i="37" s="1"/>
  <c r="BA5" i="37" s="1"/>
  <c r="G5" i="37"/>
  <c r="H5" i="37" s="1"/>
  <c r="E5" i="37"/>
  <c r="F5" i="37" s="1"/>
  <c r="D5" i="37"/>
  <c r="C5" i="37"/>
  <c r="AT4" i="37"/>
  <c r="AU4" i="37" s="1"/>
  <c r="AV4" i="37" s="1"/>
  <c r="AW4" i="37" s="1"/>
  <c r="AX4" i="37" s="1"/>
  <c r="AY4" i="37" s="1"/>
  <c r="AZ4" i="37" s="1"/>
  <c r="BA4" i="37" s="1"/>
  <c r="AK4" i="37"/>
  <c r="AL4" i="37" s="1"/>
  <c r="AM4" i="37" s="1"/>
  <c r="AN4" i="37" s="1"/>
  <c r="AO4" i="37" s="1"/>
  <c r="AP4" i="37" s="1"/>
  <c r="AQ4" i="37" s="1"/>
  <c r="AR4" i="37" s="1"/>
  <c r="AS4" i="37" s="1"/>
  <c r="V4" i="37"/>
  <c r="W4" i="37" s="1"/>
  <c r="X4" i="37" s="1"/>
  <c r="Y4" i="37" s="1"/>
  <c r="Z4" i="37" s="1"/>
  <c r="AA4" i="37" s="1"/>
  <c r="AB4" i="37" s="1"/>
  <c r="AC4" i="37" s="1"/>
  <c r="AD4" i="37" s="1"/>
  <c r="AE4" i="37" s="1"/>
  <c r="AF4" i="37" s="1"/>
  <c r="AG4" i="37" s="1"/>
  <c r="AH4" i="37" s="1"/>
  <c r="AI4" i="37" s="1"/>
  <c r="AJ4" i="37" s="1"/>
  <c r="U4" i="37"/>
  <c r="L4" i="37"/>
  <c r="M4" i="37" s="1"/>
  <c r="N4" i="37" s="1"/>
  <c r="O4" i="37" s="1"/>
  <c r="P4" i="37" s="1"/>
  <c r="Q4" i="37" s="1"/>
  <c r="R4" i="37" s="1"/>
  <c r="S4" i="37" s="1"/>
  <c r="T4" i="37" s="1"/>
  <c r="D4" i="37"/>
  <c r="E4" i="37" s="1"/>
  <c r="F4" i="37" s="1"/>
  <c r="G4" i="37" s="1"/>
  <c r="H4" i="37" s="1"/>
  <c r="I4" i="37" s="1"/>
  <c r="J4" i="37" s="1"/>
  <c r="K4" i="37" s="1"/>
  <c r="C4" i="37"/>
  <c r="AZ3" i="37"/>
  <c r="BA3" i="37" s="1"/>
  <c r="AV3" i="37"/>
  <c r="AW3" i="37" s="1"/>
  <c r="AX3" i="37" s="1"/>
  <c r="AY3" i="37" s="1"/>
  <c r="AB3" i="37"/>
  <c r="AC3" i="37" s="1"/>
  <c r="AD3" i="37" s="1"/>
  <c r="AE3" i="37" s="1"/>
  <c r="AF3" i="37" s="1"/>
  <c r="AG3" i="37" s="1"/>
  <c r="AH3" i="37" s="1"/>
  <c r="AI3" i="37" s="1"/>
  <c r="AJ3" i="37" s="1"/>
  <c r="AK3" i="37" s="1"/>
  <c r="AL3" i="37" s="1"/>
  <c r="AM3" i="37" s="1"/>
  <c r="AN3" i="37" s="1"/>
  <c r="AO3" i="37" s="1"/>
  <c r="AP3" i="37" s="1"/>
  <c r="AQ3" i="37" s="1"/>
  <c r="AR3" i="37" s="1"/>
  <c r="AS3" i="37" s="1"/>
  <c r="AT3" i="37" s="1"/>
  <c r="AU3" i="37" s="1"/>
  <c r="AA3" i="37"/>
  <c r="Y3" i="37"/>
  <c r="Z3" i="37" s="1"/>
  <c r="C3" i="37"/>
  <c r="D3" i="37" s="1"/>
  <c r="E3" i="37" s="1"/>
  <c r="F3" i="37" s="1"/>
  <c r="G3" i="37" s="1"/>
  <c r="H3" i="37" s="1"/>
  <c r="I3" i="37" s="1"/>
  <c r="J3" i="37" s="1"/>
  <c r="K3" i="37" s="1"/>
  <c r="L3" i="37" s="1"/>
  <c r="M3" i="37" s="1"/>
  <c r="N3" i="37" s="1"/>
  <c r="O3" i="37" s="1"/>
  <c r="P3" i="37" s="1"/>
  <c r="Q3" i="37" s="1"/>
  <c r="R3" i="37" s="1"/>
  <c r="S3" i="37" s="1"/>
  <c r="T3" i="37" s="1"/>
  <c r="U3" i="37" s="1"/>
  <c r="V3" i="37" s="1"/>
  <c r="W3" i="37" s="1"/>
  <c r="X3" i="37" s="1"/>
  <c r="Z2" i="37"/>
  <c r="AA2" i="37" s="1"/>
  <c r="AB2" i="37" s="1"/>
  <c r="AC2" i="37" s="1"/>
  <c r="AD2" i="37" s="1"/>
  <c r="AE2" i="37" s="1"/>
  <c r="AF2" i="37" s="1"/>
  <c r="AG2" i="37" s="1"/>
  <c r="AH2" i="37" s="1"/>
  <c r="AI2" i="37" s="1"/>
  <c r="AJ2" i="37" s="1"/>
  <c r="AK2" i="37" s="1"/>
  <c r="AL2" i="37" s="1"/>
  <c r="AM2" i="37" s="1"/>
  <c r="AN2" i="37" s="1"/>
  <c r="AO2" i="37" s="1"/>
  <c r="AP2" i="37" s="1"/>
  <c r="AQ2" i="37" s="1"/>
  <c r="AR2" i="37" s="1"/>
  <c r="AS2" i="37" s="1"/>
  <c r="AT2" i="37" s="1"/>
  <c r="AU2" i="37" s="1"/>
  <c r="AV2" i="37" s="1"/>
  <c r="AW2" i="37" s="1"/>
  <c r="AX2" i="37" s="1"/>
  <c r="AY2" i="37" s="1"/>
  <c r="AZ2" i="37" s="1"/>
  <c r="BA2" i="37" s="1"/>
  <c r="F2" i="37"/>
  <c r="G2" i="37" s="1"/>
  <c r="H2" i="37" s="1"/>
  <c r="I2" i="37" s="1"/>
  <c r="J2" i="37" s="1"/>
  <c r="K2" i="37" s="1"/>
  <c r="L2" i="37" s="1"/>
  <c r="M2" i="37" s="1"/>
  <c r="N2" i="37" s="1"/>
  <c r="O2" i="37" s="1"/>
  <c r="P2" i="37" s="1"/>
  <c r="Q2" i="37" s="1"/>
  <c r="R2" i="37" s="1"/>
  <c r="S2" i="37" s="1"/>
  <c r="T2" i="37" s="1"/>
  <c r="U2" i="37" s="1"/>
  <c r="V2" i="37" s="1"/>
  <c r="W2" i="37" s="1"/>
  <c r="X2" i="37" s="1"/>
  <c r="Y2" i="37" s="1"/>
  <c r="E2" i="37"/>
  <c r="C2" i="37"/>
  <c r="D2" i="37" s="1"/>
  <c r="AI1" i="37"/>
  <c r="AJ1" i="37" s="1"/>
  <c r="AK1" i="37" s="1"/>
  <c r="AL1" i="37" s="1"/>
  <c r="AM1" i="37" s="1"/>
  <c r="AN1" i="37" s="1"/>
  <c r="AO1" i="37" s="1"/>
  <c r="AP1" i="37" s="1"/>
  <c r="AQ1" i="37" s="1"/>
  <c r="AR1" i="37" s="1"/>
  <c r="AS1" i="37" s="1"/>
  <c r="AT1" i="37" s="1"/>
  <c r="AU1" i="37" s="1"/>
  <c r="AV1" i="37" s="1"/>
  <c r="AW1" i="37" s="1"/>
  <c r="AX1" i="37" s="1"/>
  <c r="AY1" i="37" s="1"/>
  <c r="AZ1" i="37" s="1"/>
  <c r="BA1" i="37" s="1"/>
  <c r="AH1" i="37"/>
  <c r="D9" i="36"/>
  <c r="E9" i="36" s="1"/>
  <c r="F9" i="36" s="1"/>
  <c r="G9" i="36" s="1"/>
  <c r="H9" i="36" s="1"/>
  <c r="I9" i="36" s="1"/>
  <c r="J9" i="36" s="1"/>
  <c r="K9" i="36" s="1"/>
  <c r="L9" i="36" s="1"/>
  <c r="M9" i="36" s="1"/>
  <c r="N9" i="36" s="1"/>
  <c r="O9" i="36" s="1"/>
  <c r="P9" i="36" s="1"/>
  <c r="Q9" i="36" s="1"/>
  <c r="R9" i="36" s="1"/>
  <c r="S9" i="36" s="1"/>
  <c r="T9" i="36" s="1"/>
  <c r="U9" i="36" s="1"/>
  <c r="V9" i="36" s="1"/>
  <c r="W9" i="36" s="1"/>
  <c r="X9" i="36" s="1"/>
  <c r="Y9" i="36" s="1"/>
  <c r="Z9" i="36" s="1"/>
  <c r="AA9" i="36" s="1"/>
  <c r="AB9" i="36" s="1"/>
  <c r="AC9" i="36" s="1"/>
  <c r="AD9" i="36" s="1"/>
  <c r="AE9" i="36" s="1"/>
  <c r="AF9" i="36" s="1"/>
  <c r="AG9" i="36" s="1"/>
  <c r="AH9" i="36" s="1"/>
  <c r="AI9" i="36" s="1"/>
  <c r="AJ9" i="36" s="1"/>
  <c r="AK9" i="36" s="1"/>
  <c r="AL9" i="36" s="1"/>
  <c r="AM9" i="36" s="1"/>
  <c r="AN9" i="36" s="1"/>
  <c r="AO9" i="36" s="1"/>
  <c r="AP9" i="36" s="1"/>
  <c r="AQ9" i="36" s="1"/>
  <c r="AR9" i="36" s="1"/>
  <c r="AS9" i="36" s="1"/>
  <c r="AT9" i="36" s="1"/>
  <c r="AU9" i="36" s="1"/>
  <c r="AV9" i="36" s="1"/>
  <c r="AW9" i="36" s="1"/>
  <c r="AX9" i="36" s="1"/>
  <c r="AY9" i="36" s="1"/>
  <c r="AZ9" i="36" s="1"/>
  <c r="BA9" i="36" s="1"/>
  <c r="B9" i="36"/>
  <c r="C9" i="36" s="1"/>
  <c r="S8" i="36"/>
  <c r="T8" i="36" s="1"/>
  <c r="U8" i="36" s="1"/>
  <c r="V8" i="36" s="1"/>
  <c r="W8" i="36" s="1"/>
  <c r="X8" i="36" s="1"/>
  <c r="Y8" i="36" s="1"/>
  <c r="Z8" i="36" s="1"/>
  <c r="AA8" i="36" s="1"/>
  <c r="AB8" i="36" s="1"/>
  <c r="AC8" i="36" s="1"/>
  <c r="AD8" i="36" s="1"/>
  <c r="AE8" i="36" s="1"/>
  <c r="AF8" i="36" s="1"/>
  <c r="AG8" i="36" s="1"/>
  <c r="AH8" i="36" s="1"/>
  <c r="AI8" i="36" s="1"/>
  <c r="AJ8" i="36" s="1"/>
  <c r="AK8" i="36" s="1"/>
  <c r="AL8" i="36" s="1"/>
  <c r="AM8" i="36" s="1"/>
  <c r="AN8" i="36" s="1"/>
  <c r="AO8" i="36" s="1"/>
  <c r="AP8" i="36" s="1"/>
  <c r="AQ8" i="36" s="1"/>
  <c r="AR8" i="36" s="1"/>
  <c r="AS8" i="36" s="1"/>
  <c r="AT8" i="36" s="1"/>
  <c r="AU8" i="36" s="1"/>
  <c r="AV8" i="36" s="1"/>
  <c r="AW8" i="36" s="1"/>
  <c r="AX8" i="36" s="1"/>
  <c r="AY8" i="36" s="1"/>
  <c r="AZ8" i="36" s="1"/>
  <c r="BA8" i="36" s="1"/>
  <c r="R8" i="36"/>
  <c r="L8" i="36"/>
  <c r="M8" i="36" s="1"/>
  <c r="N8" i="36" s="1"/>
  <c r="O8" i="36" s="1"/>
  <c r="P8" i="36" s="1"/>
  <c r="Q8" i="36" s="1"/>
  <c r="C8" i="36"/>
  <c r="D8" i="36" s="1"/>
  <c r="E8" i="36" s="1"/>
  <c r="F8" i="36" s="1"/>
  <c r="G8" i="36" s="1"/>
  <c r="H8" i="36" s="1"/>
  <c r="I8" i="36" s="1"/>
  <c r="J8" i="36" s="1"/>
  <c r="K8" i="36" s="1"/>
  <c r="H7" i="36"/>
  <c r="I7" i="36" s="1"/>
  <c r="J7" i="36" s="1"/>
  <c r="K7" i="36" s="1"/>
  <c r="L7" i="36" s="1"/>
  <c r="M7" i="36" s="1"/>
  <c r="N7" i="36" s="1"/>
  <c r="O7" i="36" s="1"/>
  <c r="P7" i="36" s="1"/>
  <c r="Q7" i="36" s="1"/>
  <c r="R7" i="36" s="1"/>
  <c r="S7" i="36" s="1"/>
  <c r="T7" i="36" s="1"/>
  <c r="U7" i="36" s="1"/>
  <c r="V7" i="36" s="1"/>
  <c r="W7" i="36" s="1"/>
  <c r="X7" i="36" s="1"/>
  <c r="Y7" i="36" s="1"/>
  <c r="Z7" i="36" s="1"/>
  <c r="AA7" i="36" s="1"/>
  <c r="AB7" i="36" s="1"/>
  <c r="AC7" i="36" s="1"/>
  <c r="AD7" i="36" s="1"/>
  <c r="AE7" i="36" s="1"/>
  <c r="AF7" i="36" s="1"/>
  <c r="AG7" i="36" s="1"/>
  <c r="AH7" i="36" s="1"/>
  <c r="AI7" i="36" s="1"/>
  <c r="AJ7" i="36" s="1"/>
  <c r="AK7" i="36" s="1"/>
  <c r="AL7" i="36" s="1"/>
  <c r="AM7" i="36" s="1"/>
  <c r="AN7" i="36" s="1"/>
  <c r="AO7" i="36" s="1"/>
  <c r="AP7" i="36" s="1"/>
  <c r="AQ7" i="36" s="1"/>
  <c r="AR7" i="36" s="1"/>
  <c r="AS7" i="36" s="1"/>
  <c r="AT7" i="36" s="1"/>
  <c r="AU7" i="36" s="1"/>
  <c r="AV7" i="36" s="1"/>
  <c r="AW7" i="36" s="1"/>
  <c r="AX7" i="36" s="1"/>
  <c r="AY7" i="36" s="1"/>
  <c r="AZ7" i="36" s="1"/>
  <c r="BA7" i="36" s="1"/>
  <c r="F7" i="36"/>
  <c r="G7" i="36" s="1"/>
  <c r="E7" i="36"/>
  <c r="C7" i="36"/>
  <c r="D7" i="36" s="1"/>
  <c r="M6" i="36"/>
  <c r="N6" i="36" s="1"/>
  <c r="O6" i="36" s="1"/>
  <c r="P6" i="36" s="1"/>
  <c r="Q6" i="36" s="1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AB6" i="36" s="1"/>
  <c r="AC6" i="36" s="1"/>
  <c r="AD6" i="36" s="1"/>
  <c r="AE6" i="36" s="1"/>
  <c r="AF6" i="36" s="1"/>
  <c r="AG6" i="36" s="1"/>
  <c r="AH6" i="36" s="1"/>
  <c r="AI6" i="36" s="1"/>
  <c r="AJ6" i="36" s="1"/>
  <c r="AK6" i="36" s="1"/>
  <c r="AL6" i="36" s="1"/>
  <c r="AM6" i="36" s="1"/>
  <c r="AN6" i="36" s="1"/>
  <c r="AO6" i="36" s="1"/>
  <c r="AP6" i="36" s="1"/>
  <c r="AQ6" i="36" s="1"/>
  <c r="AR6" i="36" s="1"/>
  <c r="AS6" i="36" s="1"/>
  <c r="AT6" i="36" s="1"/>
  <c r="AU6" i="36" s="1"/>
  <c r="AV6" i="36" s="1"/>
  <c r="AW6" i="36" s="1"/>
  <c r="AX6" i="36" s="1"/>
  <c r="AY6" i="36" s="1"/>
  <c r="AZ6" i="36" s="1"/>
  <c r="BA6" i="36" s="1"/>
  <c r="D6" i="36"/>
  <c r="E6" i="36" s="1"/>
  <c r="F6" i="36" s="1"/>
  <c r="G6" i="36" s="1"/>
  <c r="H6" i="36" s="1"/>
  <c r="I6" i="36" s="1"/>
  <c r="J6" i="36" s="1"/>
  <c r="K6" i="36" s="1"/>
  <c r="L6" i="36" s="1"/>
  <c r="C6" i="36"/>
  <c r="Y5" i="36"/>
  <c r="Z5" i="36" s="1"/>
  <c r="AA5" i="36" s="1"/>
  <c r="AB5" i="36" s="1"/>
  <c r="AC5" i="36" s="1"/>
  <c r="AD5" i="36" s="1"/>
  <c r="AE5" i="36" s="1"/>
  <c r="AF5" i="36" s="1"/>
  <c r="AG5" i="36" s="1"/>
  <c r="AH5" i="36" s="1"/>
  <c r="AI5" i="36" s="1"/>
  <c r="AJ5" i="36" s="1"/>
  <c r="AK5" i="36" s="1"/>
  <c r="AL5" i="36" s="1"/>
  <c r="AM5" i="36" s="1"/>
  <c r="AN5" i="36" s="1"/>
  <c r="AO5" i="36" s="1"/>
  <c r="AP5" i="36" s="1"/>
  <c r="AQ5" i="36" s="1"/>
  <c r="AR5" i="36" s="1"/>
  <c r="AS5" i="36" s="1"/>
  <c r="AT5" i="36" s="1"/>
  <c r="AU5" i="36" s="1"/>
  <c r="AV5" i="36" s="1"/>
  <c r="AW5" i="36" s="1"/>
  <c r="AX5" i="36" s="1"/>
  <c r="AY5" i="36" s="1"/>
  <c r="AZ5" i="36" s="1"/>
  <c r="BA5" i="36" s="1"/>
  <c r="G5" i="36"/>
  <c r="H5" i="36" s="1"/>
  <c r="I5" i="36" s="1"/>
  <c r="J5" i="36" s="1"/>
  <c r="K5" i="36" s="1"/>
  <c r="L5" i="36" s="1"/>
  <c r="M5" i="36" s="1"/>
  <c r="N5" i="36" s="1"/>
  <c r="O5" i="36" s="1"/>
  <c r="P5" i="36" s="1"/>
  <c r="Q5" i="36" s="1"/>
  <c r="R5" i="36" s="1"/>
  <c r="S5" i="36" s="1"/>
  <c r="T5" i="36" s="1"/>
  <c r="U5" i="36" s="1"/>
  <c r="V5" i="36" s="1"/>
  <c r="W5" i="36" s="1"/>
  <c r="X5" i="36" s="1"/>
  <c r="C5" i="36"/>
  <c r="D5" i="36" s="1"/>
  <c r="E5" i="36" s="1"/>
  <c r="F5" i="36" s="1"/>
  <c r="G4" i="36"/>
  <c r="H4" i="36" s="1"/>
  <c r="I4" i="36" s="1"/>
  <c r="J4" i="36" s="1"/>
  <c r="K4" i="36" s="1"/>
  <c r="L4" i="36" s="1"/>
  <c r="M4" i="36" s="1"/>
  <c r="N4" i="36" s="1"/>
  <c r="O4" i="36" s="1"/>
  <c r="P4" i="36" s="1"/>
  <c r="Q4" i="36" s="1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AB4" i="36" s="1"/>
  <c r="AC4" i="36" s="1"/>
  <c r="AD4" i="36" s="1"/>
  <c r="AE4" i="36" s="1"/>
  <c r="AF4" i="36" s="1"/>
  <c r="AG4" i="36" s="1"/>
  <c r="AH4" i="36" s="1"/>
  <c r="AI4" i="36" s="1"/>
  <c r="AJ4" i="36" s="1"/>
  <c r="AK4" i="36" s="1"/>
  <c r="AL4" i="36" s="1"/>
  <c r="AM4" i="36" s="1"/>
  <c r="AN4" i="36" s="1"/>
  <c r="AO4" i="36" s="1"/>
  <c r="AP4" i="36" s="1"/>
  <c r="AQ4" i="36" s="1"/>
  <c r="AR4" i="36" s="1"/>
  <c r="AS4" i="36" s="1"/>
  <c r="AT4" i="36" s="1"/>
  <c r="AU4" i="36" s="1"/>
  <c r="AV4" i="36" s="1"/>
  <c r="AW4" i="36" s="1"/>
  <c r="AX4" i="36" s="1"/>
  <c r="AY4" i="36" s="1"/>
  <c r="AZ4" i="36" s="1"/>
  <c r="BA4" i="36" s="1"/>
  <c r="F4" i="36"/>
  <c r="C4" i="36"/>
  <c r="D4" i="36" s="1"/>
  <c r="E4" i="36" s="1"/>
  <c r="U3" i="36"/>
  <c r="V3" i="36" s="1"/>
  <c r="W3" i="36" s="1"/>
  <c r="X3" i="36" s="1"/>
  <c r="Y3" i="36" s="1"/>
  <c r="Z3" i="36" s="1"/>
  <c r="AA3" i="36" s="1"/>
  <c r="AB3" i="36" s="1"/>
  <c r="AC3" i="36" s="1"/>
  <c r="AD3" i="36" s="1"/>
  <c r="AE3" i="36" s="1"/>
  <c r="AF3" i="36" s="1"/>
  <c r="AG3" i="36" s="1"/>
  <c r="AH3" i="36" s="1"/>
  <c r="AI3" i="36" s="1"/>
  <c r="AJ3" i="36" s="1"/>
  <c r="AK3" i="36" s="1"/>
  <c r="AL3" i="36" s="1"/>
  <c r="AM3" i="36" s="1"/>
  <c r="AN3" i="36" s="1"/>
  <c r="AO3" i="36" s="1"/>
  <c r="AP3" i="36" s="1"/>
  <c r="AQ3" i="36" s="1"/>
  <c r="AR3" i="36" s="1"/>
  <c r="AS3" i="36" s="1"/>
  <c r="AT3" i="36" s="1"/>
  <c r="AU3" i="36" s="1"/>
  <c r="AV3" i="36" s="1"/>
  <c r="AW3" i="36" s="1"/>
  <c r="AX3" i="36" s="1"/>
  <c r="AY3" i="36" s="1"/>
  <c r="AZ3" i="36" s="1"/>
  <c r="BA3" i="36" s="1"/>
  <c r="I3" i="36"/>
  <c r="J3" i="36" s="1"/>
  <c r="K3" i="36" s="1"/>
  <c r="L3" i="36" s="1"/>
  <c r="M3" i="36" s="1"/>
  <c r="N3" i="36" s="1"/>
  <c r="O3" i="36" s="1"/>
  <c r="P3" i="36" s="1"/>
  <c r="Q3" i="36" s="1"/>
  <c r="R3" i="36" s="1"/>
  <c r="S3" i="36" s="1"/>
  <c r="T3" i="36" s="1"/>
  <c r="D3" i="36"/>
  <c r="E3" i="36" s="1"/>
  <c r="F3" i="36" s="1"/>
  <c r="G3" i="36" s="1"/>
  <c r="H3" i="36" s="1"/>
  <c r="C3" i="36"/>
  <c r="W2" i="36"/>
  <c r="X2" i="36" s="1"/>
  <c r="Y2" i="36" s="1"/>
  <c r="Z2" i="36" s="1"/>
  <c r="AA2" i="36" s="1"/>
  <c r="AB2" i="36" s="1"/>
  <c r="AC2" i="36" s="1"/>
  <c r="AD2" i="36" s="1"/>
  <c r="AE2" i="36" s="1"/>
  <c r="AF2" i="36" s="1"/>
  <c r="AG2" i="36" s="1"/>
  <c r="AH2" i="36" s="1"/>
  <c r="AI2" i="36" s="1"/>
  <c r="AJ2" i="36" s="1"/>
  <c r="AK2" i="36" s="1"/>
  <c r="AL2" i="36" s="1"/>
  <c r="AM2" i="36" s="1"/>
  <c r="AN2" i="36" s="1"/>
  <c r="AO2" i="36" s="1"/>
  <c r="AP2" i="36" s="1"/>
  <c r="AQ2" i="36" s="1"/>
  <c r="AR2" i="36" s="1"/>
  <c r="AS2" i="36" s="1"/>
  <c r="AT2" i="36" s="1"/>
  <c r="AU2" i="36" s="1"/>
  <c r="AV2" i="36" s="1"/>
  <c r="AW2" i="36" s="1"/>
  <c r="AX2" i="36" s="1"/>
  <c r="AY2" i="36" s="1"/>
  <c r="AZ2" i="36" s="1"/>
  <c r="BA2" i="36" s="1"/>
  <c r="R2" i="36"/>
  <c r="S2" i="36" s="1"/>
  <c r="T2" i="36" s="1"/>
  <c r="U2" i="36" s="1"/>
  <c r="V2" i="36" s="1"/>
  <c r="M2" i="36"/>
  <c r="N2" i="36" s="1"/>
  <c r="O2" i="36" s="1"/>
  <c r="P2" i="36" s="1"/>
  <c r="Q2" i="36" s="1"/>
  <c r="I2" i="36"/>
  <c r="J2" i="36" s="1"/>
  <c r="K2" i="36" s="1"/>
  <c r="L2" i="36" s="1"/>
  <c r="G2" i="36"/>
  <c r="H2" i="36" s="1"/>
  <c r="E2" i="36"/>
  <c r="F2" i="36" s="1"/>
  <c r="D2" i="36"/>
  <c r="C2" i="36"/>
  <c r="AZ1" i="36"/>
  <c r="BA1" i="36" s="1"/>
  <c r="AY1" i="36"/>
  <c r="AK1" i="36"/>
  <c r="AL1" i="36" s="1"/>
  <c r="AM1" i="36" s="1"/>
  <c r="AN1" i="36" s="1"/>
  <c r="AO1" i="36" s="1"/>
  <c r="AP1" i="36" s="1"/>
  <c r="AQ1" i="36" s="1"/>
  <c r="AR1" i="36" s="1"/>
  <c r="AS1" i="36" s="1"/>
  <c r="AT1" i="36" s="1"/>
  <c r="AU1" i="36" s="1"/>
  <c r="AV1" i="36" s="1"/>
  <c r="AW1" i="36" s="1"/>
  <c r="AX1" i="36" s="1"/>
  <c r="AH1" i="36"/>
  <c r="AI1" i="36" s="1"/>
  <c r="AJ1" i="36" s="1"/>
  <c r="E9" i="35"/>
  <c r="F9" i="35" s="1"/>
  <c r="G9" i="35" s="1"/>
  <c r="H9" i="35" s="1"/>
  <c r="I9" i="35" s="1"/>
  <c r="J9" i="35" s="1"/>
  <c r="K9" i="35" s="1"/>
  <c r="L9" i="35" s="1"/>
  <c r="M9" i="35" s="1"/>
  <c r="N9" i="35" s="1"/>
  <c r="O9" i="35" s="1"/>
  <c r="P9" i="35" s="1"/>
  <c r="Q9" i="35" s="1"/>
  <c r="R9" i="35" s="1"/>
  <c r="S9" i="35" s="1"/>
  <c r="T9" i="35" s="1"/>
  <c r="U9" i="35" s="1"/>
  <c r="V9" i="35" s="1"/>
  <c r="W9" i="35" s="1"/>
  <c r="X9" i="35" s="1"/>
  <c r="Y9" i="35" s="1"/>
  <c r="Z9" i="35" s="1"/>
  <c r="AA9" i="35" s="1"/>
  <c r="AB9" i="35" s="1"/>
  <c r="AC9" i="35" s="1"/>
  <c r="AD9" i="35" s="1"/>
  <c r="AE9" i="35" s="1"/>
  <c r="AF9" i="35" s="1"/>
  <c r="AG9" i="35" s="1"/>
  <c r="AH9" i="35" s="1"/>
  <c r="AI9" i="35" s="1"/>
  <c r="AJ9" i="35" s="1"/>
  <c r="AK9" i="35" s="1"/>
  <c r="AL9" i="35" s="1"/>
  <c r="AM9" i="35" s="1"/>
  <c r="AN9" i="35" s="1"/>
  <c r="AO9" i="35" s="1"/>
  <c r="AP9" i="35" s="1"/>
  <c r="AQ9" i="35" s="1"/>
  <c r="AR9" i="35" s="1"/>
  <c r="AS9" i="35" s="1"/>
  <c r="AT9" i="35" s="1"/>
  <c r="AU9" i="35" s="1"/>
  <c r="AV9" i="35" s="1"/>
  <c r="AW9" i="35" s="1"/>
  <c r="AX9" i="35" s="1"/>
  <c r="AY9" i="35" s="1"/>
  <c r="AZ9" i="35" s="1"/>
  <c r="BA9" i="35" s="1"/>
  <c r="C9" i="35"/>
  <c r="D9" i="35" s="1"/>
  <c r="B9" i="35"/>
  <c r="E8" i="35"/>
  <c r="F8" i="35" s="1"/>
  <c r="G8" i="35" s="1"/>
  <c r="H8" i="35" s="1"/>
  <c r="I8" i="35" s="1"/>
  <c r="J8" i="35" s="1"/>
  <c r="K8" i="35" s="1"/>
  <c r="L8" i="35" s="1"/>
  <c r="M8" i="35" s="1"/>
  <c r="N8" i="35" s="1"/>
  <c r="O8" i="35" s="1"/>
  <c r="P8" i="35" s="1"/>
  <c r="Q8" i="35" s="1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AB8" i="35" s="1"/>
  <c r="AC8" i="35" s="1"/>
  <c r="AD8" i="35" s="1"/>
  <c r="AE8" i="35" s="1"/>
  <c r="AF8" i="35" s="1"/>
  <c r="AG8" i="35" s="1"/>
  <c r="AH8" i="35" s="1"/>
  <c r="AI8" i="35" s="1"/>
  <c r="AJ8" i="35" s="1"/>
  <c r="AK8" i="35" s="1"/>
  <c r="AL8" i="35" s="1"/>
  <c r="AM8" i="35" s="1"/>
  <c r="AN8" i="35" s="1"/>
  <c r="AO8" i="35" s="1"/>
  <c r="AP8" i="35" s="1"/>
  <c r="AQ8" i="35" s="1"/>
  <c r="AR8" i="35" s="1"/>
  <c r="AS8" i="35" s="1"/>
  <c r="AT8" i="35" s="1"/>
  <c r="AU8" i="35" s="1"/>
  <c r="AV8" i="35" s="1"/>
  <c r="AW8" i="35" s="1"/>
  <c r="AX8" i="35" s="1"/>
  <c r="AY8" i="35" s="1"/>
  <c r="AZ8" i="35" s="1"/>
  <c r="BA8" i="35" s="1"/>
  <c r="D8" i="35"/>
  <c r="C8" i="35"/>
  <c r="T7" i="35"/>
  <c r="U7" i="35" s="1"/>
  <c r="V7" i="35" s="1"/>
  <c r="W7" i="35" s="1"/>
  <c r="X7" i="35" s="1"/>
  <c r="Y7" i="35" s="1"/>
  <c r="Z7" i="35" s="1"/>
  <c r="AA7" i="35" s="1"/>
  <c r="AB7" i="35" s="1"/>
  <c r="AC7" i="35" s="1"/>
  <c r="AD7" i="35" s="1"/>
  <c r="AE7" i="35" s="1"/>
  <c r="AF7" i="35" s="1"/>
  <c r="AG7" i="35" s="1"/>
  <c r="AH7" i="35" s="1"/>
  <c r="AI7" i="35" s="1"/>
  <c r="AJ7" i="35" s="1"/>
  <c r="AK7" i="35" s="1"/>
  <c r="AL7" i="35" s="1"/>
  <c r="AM7" i="35" s="1"/>
  <c r="AN7" i="35" s="1"/>
  <c r="AO7" i="35" s="1"/>
  <c r="AP7" i="35" s="1"/>
  <c r="AQ7" i="35" s="1"/>
  <c r="AR7" i="35" s="1"/>
  <c r="AS7" i="35" s="1"/>
  <c r="AT7" i="35" s="1"/>
  <c r="AU7" i="35" s="1"/>
  <c r="AV7" i="35" s="1"/>
  <c r="AW7" i="35" s="1"/>
  <c r="AX7" i="35" s="1"/>
  <c r="AY7" i="35" s="1"/>
  <c r="AZ7" i="35" s="1"/>
  <c r="BA7" i="35" s="1"/>
  <c r="L7" i="35"/>
  <c r="M7" i="35" s="1"/>
  <c r="N7" i="35" s="1"/>
  <c r="O7" i="35" s="1"/>
  <c r="P7" i="35" s="1"/>
  <c r="Q7" i="35" s="1"/>
  <c r="R7" i="35" s="1"/>
  <c r="S7" i="35" s="1"/>
  <c r="J7" i="35"/>
  <c r="K7" i="35" s="1"/>
  <c r="H7" i="35"/>
  <c r="I7" i="35" s="1"/>
  <c r="G7" i="35"/>
  <c r="C7" i="35"/>
  <c r="D7" i="35" s="1"/>
  <c r="E7" i="35" s="1"/>
  <c r="F7" i="35" s="1"/>
  <c r="H6" i="35"/>
  <c r="I6" i="35" s="1"/>
  <c r="J6" i="35" s="1"/>
  <c r="K6" i="35" s="1"/>
  <c r="L6" i="35" s="1"/>
  <c r="M6" i="35" s="1"/>
  <c r="N6" i="35" s="1"/>
  <c r="O6" i="35" s="1"/>
  <c r="P6" i="35" s="1"/>
  <c r="Q6" i="35" s="1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AB6" i="35" s="1"/>
  <c r="AC6" i="35" s="1"/>
  <c r="AD6" i="35" s="1"/>
  <c r="AE6" i="35" s="1"/>
  <c r="AF6" i="35" s="1"/>
  <c r="AG6" i="35" s="1"/>
  <c r="AH6" i="35" s="1"/>
  <c r="AI6" i="35" s="1"/>
  <c r="AJ6" i="35" s="1"/>
  <c r="AK6" i="35" s="1"/>
  <c r="AL6" i="35" s="1"/>
  <c r="AM6" i="35" s="1"/>
  <c r="AN6" i="35" s="1"/>
  <c r="AO6" i="35" s="1"/>
  <c r="AP6" i="35" s="1"/>
  <c r="AQ6" i="35" s="1"/>
  <c r="AR6" i="35" s="1"/>
  <c r="AS6" i="35" s="1"/>
  <c r="AT6" i="35" s="1"/>
  <c r="AU6" i="35" s="1"/>
  <c r="AV6" i="35" s="1"/>
  <c r="AW6" i="35" s="1"/>
  <c r="AX6" i="35" s="1"/>
  <c r="AY6" i="35" s="1"/>
  <c r="AZ6" i="35" s="1"/>
  <c r="BA6" i="35" s="1"/>
  <c r="C6" i="35"/>
  <c r="D6" i="35" s="1"/>
  <c r="E6" i="35" s="1"/>
  <c r="F6" i="35" s="1"/>
  <c r="G6" i="35" s="1"/>
  <c r="R5" i="35"/>
  <c r="S5" i="35" s="1"/>
  <c r="T5" i="35" s="1"/>
  <c r="U5" i="35" s="1"/>
  <c r="V5" i="35" s="1"/>
  <c r="W5" i="35" s="1"/>
  <c r="X5" i="35" s="1"/>
  <c r="Y5" i="35" s="1"/>
  <c r="Z5" i="35" s="1"/>
  <c r="AA5" i="35" s="1"/>
  <c r="AB5" i="35" s="1"/>
  <c r="AC5" i="35" s="1"/>
  <c r="AD5" i="35" s="1"/>
  <c r="AE5" i="35" s="1"/>
  <c r="AF5" i="35" s="1"/>
  <c r="AG5" i="35" s="1"/>
  <c r="AH5" i="35" s="1"/>
  <c r="AI5" i="35" s="1"/>
  <c r="AJ5" i="35" s="1"/>
  <c r="AK5" i="35" s="1"/>
  <c r="AL5" i="35" s="1"/>
  <c r="AM5" i="35" s="1"/>
  <c r="AN5" i="35" s="1"/>
  <c r="AO5" i="35" s="1"/>
  <c r="AP5" i="35" s="1"/>
  <c r="AQ5" i="35" s="1"/>
  <c r="AR5" i="35" s="1"/>
  <c r="AS5" i="35" s="1"/>
  <c r="AT5" i="35" s="1"/>
  <c r="AU5" i="35" s="1"/>
  <c r="AV5" i="35" s="1"/>
  <c r="AW5" i="35" s="1"/>
  <c r="AX5" i="35" s="1"/>
  <c r="AY5" i="35" s="1"/>
  <c r="AZ5" i="35" s="1"/>
  <c r="BA5" i="35" s="1"/>
  <c r="C5" i="35"/>
  <c r="D5" i="35" s="1"/>
  <c r="E5" i="35" s="1"/>
  <c r="F5" i="35" s="1"/>
  <c r="G5" i="35" s="1"/>
  <c r="H5" i="35" s="1"/>
  <c r="I5" i="35" s="1"/>
  <c r="J5" i="35" s="1"/>
  <c r="K5" i="35" s="1"/>
  <c r="L5" i="35" s="1"/>
  <c r="M5" i="35" s="1"/>
  <c r="N5" i="35" s="1"/>
  <c r="O5" i="35" s="1"/>
  <c r="P5" i="35" s="1"/>
  <c r="Q5" i="35" s="1"/>
  <c r="D4" i="35"/>
  <c r="E4" i="35" s="1"/>
  <c r="F4" i="35" s="1"/>
  <c r="G4" i="35" s="1"/>
  <c r="H4" i="35" s="1"/>
  <c r="I4" i="35" s="1"/>
  <c r="J4" i="35" s="1"/>
  <c r="K4" i="35" s="1"/>
  <c r="L4" i="35" s="1"/>
  <c r="M4" i="35" s="1"/>
  <c r="N4" i="35" s="1"/>
  <c r="O4" i="35" s="1"/>
  <c r="P4" i="35" s="1"/>
  <c r="Q4" i="35" s="1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AB4" i="35" s="1"/>
  <c r="AC4" i="35" s="1"/>
  <c r="AD4" i="35" s="1"/>
  <c r="AE4" i="35" s="1"/>
  <c r="AF4" i="35" s="1"/>
  <c r="AG4" i="35" s="1"/>
  <c r="AH4" i="35" s="1"/>
  <c r="AI4" i="35" s="1"/>
  <c r="AJ4" i="35" s="1"/>
  <c r="AK4" i="35" s="1"/>
  <c r="AL4" i="35" s="1"/>
  <c r="AM4" i="35" s="1"/>
  <c r="AN4" i="35" s="1"/>
  <c r="AO4" i="35" s="1"/>
  <c r="AP4" i="35" s="1"/>
  <c r="AQ4" i="35" s="1"/>
  <c r="AR4" i="35" s="1"/>
  <c r="AS4" i="35" s="1"/>
  <c r="AT4" i="35" s="1"/>
  <c r="AU4" i="35" s="1"/>
  <c r="AV4" i="35" s="1"/>
  <c r="AW4" i="35" s="1"/>
  <c r="AX4" i="35" s="1"/>
  <c r="AY4" i="35" s="1"/>
  <c r="AZ4" i="35" s="1"/>
  <c r="BA4" i="35" s="1"/>
  <c r="C4" i="35"/>
  <c r="E3" i="35"/>
  <c r="F3" i="35" s="1"/>
  <c r="G3" i="35" s="1"/>
  <c r="H3" i="35" s="1"/>
  <c r="I3" i="35" s="1"/>
  <c r="J3" i="35" s="1"/>
  <c r="K3" i="35" s="1"/>
  <c r="L3" i="35" s="1"/>
  <c r="M3" i="35" s="1"/>
  <c r="N3" i="35" s="1"/>
  <c r="O3" i="35" s="1"/>
  <c r="P3" i="35" s="1"/>
  <c r="Q3" i="35" s="1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AB3" i="35" s="1"/>
  <c r="AC3" i="35" s="1"/>
  <c r="AD3" i="35" s="1"/>
  <c r="AE3" i="35" s="1"/>
  <c r="AF3" i="35" s="1"/>
  <c r="AG3" i="35" s="1"/>
  <c r="AH3" i="35" s="1"/>
  <c r="AI3" i="35" s="1"/>
  <c r="AJ3" i="35" s="1"/>
  <c r="AK3" i="35" s="1"/>
  <c r="AL3" i="35" s="1"/>
  <c r="AM3" i="35" s="1"/>
  <c r="AN3" i="35" s="1"/>
  <c r="AO3" i="35" s="1"/>
  <c r="AP3" i="35" s="1"/>
  <c r="AQ3" i="35" s="1"/>
  <c r="AR3" i="35" s="1"/>
  <c r="AS3" i="35" s="1"/>
  <c r="AT3" i="35" s="1"/>
  <c r="AU3" i="35" s="1"/>
  <c r="AV3" i="35" s="1"/>
  <c r="AW3" i="35" s="1"/>
  <c r="AX3" i="35" s="1"/>
  <c r="AY3" i="35" s="1"/>
  <c r="AZ3" i="35" s="1"/>
  <c r="BA3" i="35" s="1"/>
  <c r="D3" i="35"/>
  <c r="C3" i="35"/>
  <c r="H2" i="35"/>
  <c r="I2" i="35" s="1"/>
  <c r="J2" i="35" s="1"/>
  <c r="K2" i="35" s="1"/>
  <c r="L2" i="35" s="1"/>
  <c r="M2" i="35" s="1"/>
  <c r="N2" i="35" s="1"/>
  <c r="O2" i="35" s="1"/>
  <c r="P2" i="35" s="1"/>
  <c r="Q2" i="35" s="1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AB2" i="35" s="1"/>
  <c r="AC2" i="35" s="1"/>
  <c r="AD2" i="35" s="1"/>
  <c r="AE2" i="35" s="1"/>
  <c r="AF2" i="35" s="1"/>
  <c r="AG2" i="35" s="1"/>
  <c r="AH2" i="35" s="1"/>
  <c r="AI2" i="35" s="1"/>
  <c r="AJ2" i="35" s="1"/>
  <c r="AK2" i="35" s="1"/>
  <c r="AL2" i="35" s="1"/>
  <c r="AM2" i="35" s="1"/>
  <c r="AN2" i="35" s="1"/>
  <c r="AO2" i="35" s="1"/>
  <c r="AP2" i="35" s="1"/>
  <c r="AQ2" i="35" s="1"/>
  <c r="AR2" i="35" s="1"/>
  <c r="AS2" i="35" s="1"/>
  <c r="AT2" i="35" s="1"/>
  <c r="AU2" i="35" s="1"/>
  <c r="AV2" i="35" s="1"/>
  <c r="AW2" i="35" s="1"/>
  <c r="AX2" i="35" s="1"/>
  <c r="AY2" i="35" s="1"/>
  <c r="AZ2" i="35" s="1"/>
  <c r="BA2" i="35" s="1"/>
  <c r="F2" i="35"/>
  <c r="G2" i="35" s="1"/>
  <c r="C2" i="35"/>
  <c r="D2" i="35" s="1"/>
  <c r="E2" i="35" s="1"/>
  <c r="AS1" i="35"/>
  <c r="AT1" i="35" s="1"/>
  <c r="AU1" i="35" s="1"/>
  <c r="AV1" i="35" s="1"/>
  <c r="AW1" i="35" s="1"/>
  <c r="AX1" i="35" s="1"/>
  <c r="AY1" i="35" s="1"/>
  <c r="AZ1" i="35" s="1"/>
  <c r="BA1" i="35" s="1"/>
  <c r="AP1" i="35"/>
  <c r="AQ1" i="35" s="1"/>
  <c r="AR1" i="35" s="1"/>
  <c r="AO1" i="35"/>
  <c r="AK1" i="35"/>
  <c r="AL1" i="35" s="1"/>
  <c r="AM1" i="35" s="1"/>
  <c r="AN1" i="35" s="1"/>
  <c r="AI1" i="35"/>
  <c r="AJ1" i="35" s="1"/>
  <c r="AH1" i="35"/>
  <c r="E9" i="34"/>
  <c r="F9" i="34" s="1"/>
  <c r="G9" i="34" s="1"/>
  <c r="H9" i="34" s="1"/>
  <c r="I9" i="34" s="1"/>
  <c r="J9" i="34" s="1"/>
  <c r="K9" i="34" s="1"/>
  <c r="L9" i="34" s="1"/>
  <c r="M9" i="34" s="1"/>
  <c r="N9" i="34" s="1"/>
  <c r="O9" i="34" s="1"/>
  <c r="P9" i="34" s="1"/>
  <c r="Q9" i="34" s="1"/>
  <c r="R9" i="34" s="1"/>
  <c r="S9" i="34" s="1"/>
  <c r="T9" i="34" s="1"/>
  <c r="U9" i="34" s="1"/>
  <c r="V9" i="34" s="1"/>
  <c r="W9" i="34" s="1"/>
  <c r="X9" i="34" s="1"/>
  <c r="Y9" i="34" s="1"/>
  <c r="Z9" i="34" s="1"/>
  <c r="AA9" i="34" s="1"/>
  <c r="AB9" i="34" s="1"/>
  <c r="AC9" i="34" s="1"/>
  <c r="AD9" i="34" s="1"/>
  <c r="AE9" i="34" s="1"/>
  <c r="AF9" i="34" s="1"/>
  <c r="AG9" i="34" s="1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B9" i="34"/>
  <c r="C9" i="34" s="1"/>
  <c r="D9" i="34" s="1"/>
  <c r="Q8" i="34"/>
  <c r="R8" i="34" s="1"/>
  <c r="S8" i="34" s="1"/>
  <c r="T8" i="34" s="1"/>
  <c r="U8" i="34" s="1"/>
  <c r="V8" i="34" s="1"/>
  <c r="W8" i="34" s="1"/>
  <c r="X8" i="34" s="1"/>
  <c r="Y8" i="34" s="1"/>
  <c r="Z8" i="34" s="1"/>
  <c r="AA8" i="34" s="1"/>
  <c r="AB8" i="34" s="1"/>
  <c r="AC8" i="34" s="1"/>
  <c r="AD8" i="34" s="1"/>
  <c r="AE8" i="34" s="1"/>
  <c r="AF8" i="34" s="1"/>
  <c r="AG8" i="34" s="1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F8" i="34"/>
  <c r="G8" i="34" s="1"/>
  <c r="H8" i="34" s="1"/>
  <c r="I8" i="34" s="1"/>
  <c r="J8" i="34" s="1"/>
  <c r="K8" i="34" s="1"/>
  <c r="L8" i="34" s="1"/>
  <c r="M8" i="34" s="1"/>
  <c r="N8" i="34" s="1"/>
  <c r="O8" i="34" s="1"/>
  <c r="P8" i="34" s="1"/>
  <c r="C8" i="34"/>
  <c r="D8" i="34" s="1"/>
  <c r="E8" i="34" s="1"/>
  <c r="L7" i="34"/>
  <c r="M7" i="34" s="1"/>
  <c r="N7" i="34" s="1"/>
  <c r="O7" i="34" s="1"/>
  <c r="P7" i="34" s="1"/>
  <c r="Q7" i="34" s="1"/>
  <c r="R7" i="34" s="1"/>
  <c r="S7" i="34" s="1"/>
  <c r="T7" i="34" s="1"/>
  <c r="U7" i="34" s="1"/>
  <c r="V7" i="34" s="1"/>
  <c r="W7" i="34" s="1"/>
  <c r="X7" i="34" s="1"/>
  <c r="Y7" i="34" s="1"/>
  <c r="Z7" i="34" s="1"/>
  <c r="AA7" i="34" s="1"/>
  <c r="AB7" i="34" s="1"/>
  <c r="AC7" i="34" s="1"/>
  <c r="AD7" i="34" s="1"/>
  <c r="AE7" i="34" s="1"/>
  <c r="AF7" i="34" s="1"/>
  <c r="AG7" i="34" s="1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H7" i="34"/>
  <c r="I7" i="34" s="1"/>
  <c r="J7" i="34" s="1"/>
  <c r="K7" i="34" s="1"/>
  <c r="G7" i="34"/>
  <c r="F7" i="34"/>
  <c r="E7" i="34"/>
  <c r="D7" i="34"/>
  <c r="C7" i="34"/>
  <c r="D6" i="34"/>
  <c r="E6" i="34" s="1"/>
  <c r="F6" i="34" s="1"/>
  <c r="G6" i="34" s="1"/>
  <c r="H6" i="34" s="1"/>
  <c r="I6" i="34" s="1"/>
  <c r="J6" i="34" s="1"/>
  <c r="K6" i="34" s="1"/>
  <c r="L6" i="34" s="1"/>
  <c r="M6" i="34" s="1"/>
  <c r="N6" i="34" s="1"/>
  <c r="O6" i="34" s="1"/>
  <c r="P6" i="34" s="1"/>
  <c r="Q6" i="34" s="1"/>
  <c r="R6" i="34" s="1"/>
  <c r="S6" i="34" s="1"/>
  <c r="T6" i="34" s="1"/>
  <c r="U6" i="34" s="1"/>
  <c r="V6" i="34" s="1"/>
  <c r="W6" i="34" s="1"/>
  <c r="X6" i="34" s="1"/>
  <c r="Y6" i="34" s="1"/>
  <c r="Z6" i="34" s="1"/>
  <c r="AA6" i="34" s="1"/>
  <c r="AB6" i="34" s="1"/>
  <c r="AC6" i="34" s="1"/>
  <c r="AD6" i="34" s="1"/>
  <c r="AE6" i="34" s="1"/>
  <c r="AF6" i="34" s="1"/>
  <c r="AG6" i="34" s="1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C6" i="34"/>
  <c r="E5" i="34"/>
  <c r="F5" i="34" s="1"/>
  <c r="G5" i="34" s="1"/>
  <c r="H5" i="34" s="1"/>
  <c r="I5" i="34" s="1"/>
  <c r="J5" i="34" s="1"/>
  <c r="K5" i="34" s="1"/>
  <c r="L5" i="34" s="1"/>
  <c r="M5" i="34" s="1"/>
  <c r="N5" i="34" s="1"/>
  <c r="O5" i="34" s="1"/>
  <c r="P5" i="34" s="1"/>
  <c r="Q5" i="34" s="1"/>
  <c r="R5" i="34" s="1"/>
  <c r="S5" i="34" s="1"/>
  <c r="T5" i="34" s="1"/>
  <c r="U5" i="34" s="1"/>
  <c r="V5" i="34" s="1"/>
  <c r="W5" i="34" s="1"/>
  <c r="X5" i="34" s="1"/>
  <c r="Y5" i="34" s="1"/>
  <c r="Z5" i="34" s="1"/>
  <c r="AA5" i="34" s="1"/>
  <c r="AB5" i="34" s="1"/>
  <c r="AC5" i="34" s="1"/>
  <c r="AD5" i="34" s="1"/>
  <c r="AE5" i="34" s="1"/>
  <c r="AF5" i="34" s="1"/>
  <c r="AG5" i="34" s="1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C5" i="34"/>
  <c r="D5" i="34" s="1"/>
  <c r="I4" i="34"/>
  <c r="J4" i="34" s="1"/>
  <c r="K4" i="34" s="1"/>
  <c r="L4" i="34" s="1"/>
  <c r="M4" i="34" s="1"/>
  <c r="N4" i="34" s="1"/>
  <c r="O4" i="34" s="1"/>
  <c r="P4" i="34" s="1"/>
  <c r="Q4" i="34" s="1"/>
  <c r="R4" i="34" s="1"/>
  <c r="S4" i="34" s="1"/>
  <c r="T4" i="34" s="1"/>
  <c r="U4" i="34" s="1"/>
  <c r="V4" i="34" s="1"/>
  <c r="W4" i="34" s="1"/>
  <c r="X4" i="34" s="1"/>
  <c r="Y4" i="34" s="1"/>
  <c r="Z4" i="34" s="1"/>
  <c r="AA4" i="34" s="1"/>
  <c r="AB4" i="34" s="1"/>
  <c r="AC4" i="34" s="1"/>
  <c r="AD4" i="34" s="1"/>
  <c r="AE4" i="34" s="1"/>
  <c r="AF4" i="34" s="1"/>
  <c r="AG4" i="34" s="1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H4" i="34"/>
  <c r="F4" i="34"/>
  <c r="G4" i="34" s="1"/>
  <c r="C4" i="34"/>
  <c r="D4" i="34" s="1"/>
  <c r="E4" i="34" s="1"/>
  <c r="F2" i="34"/>
  <c r="G2" i="34" s="1"/>
  <c r="H2" i="34" s="1"/>
  <c r="I2" i="34" s="1"/>
  <c r="J2" i="34" s="1"/>
  <c r="K2" i="34" s="1"/>
  <c r="L2" i="34" s="1"/>
  <c r="M2" i="34" s="1"/>
  <c r="N2" i="34" s="1"/>
  <c r="O2" i="34" s="1"/>
  <c r="P2" i="34" s="1"/>
  <c r="Q2" i="34" s="1"/>
  <c r="R2" i="34" s="1"/>
  <c r="S2" i="34" s="1"/>
  <c r="T2" i="34" s="1"/>
  <c r="U2" i="34" s="1"/>
  <c r="V2" i="34" s="1"/>
  <c r="W2" i="34" s="1"/>
  <c r="X2" i="34" s="1"/>
  <c r="Y2" i="34" s="1"/>
  <c r="Z2" i="34" s="1"/>
  <c r="AA2" i="34" s="1"/>
  <c r="AB2" i="34" s="1"/>
  <c r="AC2" i="34" s="1"/>
  <c r="AD2" i="34" s="1"/>
  <c r="AE2" i="34" s="1"/>
  <c r="AF2" i="34" s="1"/>
  <c r="AG2" i="34" s="1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C2" i="34"/>
  <c r="D2" i="34" s="1"/>
  <c r="E2" i="34" s="1"/>
  <c r="AI1" i="34"/>
  <c r="AJ1" i="34" s="1"/>
  <c r="AK1" i="34" s="1"/>
  <c r="AL1" i="34" s="1"/>
  <c r="AM1" i="34" s="1"/>
  <c r="AN1" i="34" s="1"/>
  <c r="AO1" i="34" s="1"/>
  <c r="AP1" i="34" s="1"/>
  <c r="AQ1" i="34" s="1"/>
  <c r="AR1" i="34" s="1"/>
  <c r="AS1" i="34" s="1"/>
  <c r="AT1" i="34" s="1"/>
  <c r="AU1" i="34" s="1"/>
  <c r="AV1" i="34" s="1"/>
  <c r="AW1" i="34" s="1"/>
  <c r="AX1" i="34" s="1"/>
  <c r="AY1" i="34" s="1"/>
  <c r="AZ1" i="34" s="1"/>
  <c r="BA1" i="34" s="1"/>
  <c r="AH1" i="34"/>
  <c r="AX8" i="33"/>
  <c r="AY8" i="33" s="1"/>
  <c r="AZ8" i="33" s="1"/>
  <c r="BA8" i="33" s="1"/>
  <c r="X8" i="33"/>
  <c r="Y8" i="33" s="1"/>
  <c r="Z8" i="33" s="1"/>
  <c r="AA8" i="33" s="1"/>
  <c r="AB8" i="33" s="1"/>
  <c r="AC8" i="33" s="1"/>
  <c r="AD8" i="33" s="1"/>
  <c r="AE8" i="33" s="1"/>
  <c r="AF8" i="33" s="1"/>
  <c r="AG8" i="33" s="1"/>
  <c r="AH8" i="33" s="1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W8" i="33"/>
  <c r="K8" i="33"/>
  <c r="L8" i="33" s="1"/>
  <c r="M8" i="33" s="1"/>
  <c r="N8" i="33" s="1"/>
  <c r="O8" i="33" s="1"/>
  <c r="P8" i="33" s="1"/>
  <c r="Q8" i="33" s="1"/>
  <c r="R8" i="33" s="1"/>
  <c r="S8" i="33" s="1"/>
  <c r="T8" i="33" s="1"/>
  <c r="U8" i="33" s="1"/>
  <c r="V8" i="33" s="1"/>
  <c r="H8" i="33"/>
  <c r="I8" i="33" s="1"/>
  <c r="J8" i="33" s="1"/>
  <c r="F8" i="33"/>
  <c r="G8" i="33" s="1"/>
  <c r="C8" i="33"/>
  <c r="D8" i="33" s="1"/>
  <c r="E8" i="33" s="1"/>
  <c r="AJ1" i="33"/>
  <c r="AK1" i="33" s="1"/>
  <c r="AL1" i="33" s="1"/>
  <c r="AM1" i="33" s="1"/>
  <c r="AN1" i="33" s="1"/>
  <c r="AO1" i="33" s="1"/>
  <c r="AP1" i="33" s="1"/>
  <c r="AQ1" i="33" s="1"/>
  <c r="AR1" i="33" s="1"/>
  <c r="AS1" i="33" s="1"/>
  <c r="AT1" i="33" s="1"/>
  <c r="AU1" i="33" s="1"/>
  <c r="AV1" i="33" s="1"/>
  <c r="AW1" i="33" s="1"/>
  <c r="AX1" i="33" s="1"/>
  <c r="AY1" i="33" s="1"/>
  <c r="AZ1" i="33" s="1"/>
  <c r="BA1" i="33" s="1"/>
  <c r="AI1" i="33"/>
  <c r="AH1" i="33"/>
  <c r="AE8" i="32"/>
  <c r="AF8" i="32" s="1"/>
  <c r="AG8" i="32" s="1"/>
  <c r="AH8" i="32" s="1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Y8" i="32"/>
  <c r="Z8" i="32" s="1"/>
  <c r="AA8" i="32" s="1"/>
  <c r="AB8" i="32" s="1"/>
  <c r="AC8" i="32" s="1"/>
  <c r="AD8" i="32" s="1"/>
  <c r="G8" i="32"/>
  <c r="H8" i="32" s="1"/>
  <c r="I8" i="32" s="1"/>
  <c r="J8" i="32" s="1"/>
  <c r="K8" i="32" s="1"/>
  <c r="L8" i="32" s="1"/>
  <c r="M8" i="32" s="1"/>
  <c r="N8" i="32" s="1"/>
  <c r="O8" i="32" s="1"/>
  <c r="P8" i="32" s="1"/>
  <c r="Q8" i="32" s="1"/>
  <c r="R8" i="32" s="1"/>
  <c r="S8" i="32" s="1"/>
  <c r="T8" i="32" s="1"/>
  <c r="U8" i="32" s="1"/>
  <c r="V8" i="32" s="1"/>
  <c r="W8" i="32" s="1"/>
  <c r="X8" i="32" s="1"/>
  <c r="C8" i="32"/>
  <c r="D8" i="32" s="1"/>
  <c r="E8" i="32" s="1"/>
  <c r="F8" i="32" s="1"/>
  <c r="C5" i="32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AH5" i="32" s="1"/>
  <c r="AI5" i="32" s="1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C4" i="32"/>
  <c r="D4" i="32" s="1"/>
  <c r="E4" i="32" s="1"/>
  <c r="F4" i="32" s="1"/>
  <c r="G4" i="32" s="1"/>
  <c r="H4" i="32" s="1"/>
  <c r="I4" i="32" s="1"/>
  <c r="J4" i="32" s="1"/>
  <c r="K4" i="32" s="1"/>
  <c r="L4" i="32" s="1"/>
  <c r="M4" i="32" s="1"/>
  <c r="N4" i="32" s="1"/>
  <c r="O4" i="32" s="1"/>
  <c r="P4" i="32" s="1"/>
  <c r="Q4" i="32" s="1"/>
  <c r="R4" i="32" s="1"/>
  <c r="S4" i="32" s="1"/>
  <c r="T4" i="32" s="1"/>
  <c r="U4" i="32" s="1"/>
  <c r="V4" i="32" s="1"/>
  <c r="W4" i="32" s="1"/>
  <c r="X4" i="32" s="1"/>
  <c r="Y4" i="32" s="1"/>
  <c r="Z4" i="32" s="1"/>
  <c r="AA4" i="32" s="1"/>
  <c r="AB4" i="32" s="1"/>
  <c r="AC4" i="32" s="1"/>
  <c r="AD4" i="32" s="1"/>
  <c r="AE4" i="32" s="1"/>
  <c r="AF4" i="32" s="1"/>
  <c r="AG4" i="32" s="1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C2" i="32"/>
  <c r="D2" i="32" s="1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AH1" i="32"/>
  <c r="AI1" i="32" s="1"/>
  <c r="AJ1" i="32" s="1"/>
  <c r="AK1" i="32" s="1"/>
  <c r="AL1" i="32" s="1"/>
  <c r="AM1" i="32" s="1"/>
  <c r="AN1" i="32" s="1"/>
  <c r="AO1" i="32" s="1"/>
  <c r="AP1" i="32" s="1"/>
  <c r="AQ1" i="32" s="1"/>
  <c r="AR1" i="32" s="1"/>
  <c r="AS1" i="32" s="1"/>
  <c r="AT1" i="32" s="1"/>
  <c r="AU1" i="32" s="1"/>
  <c r="AV1" i="32" s="1"/>
  <c r="AW1" i="32" s="1"/>
  <c r="AX1" i="32" s="1"/>
  <c r="AY1" i="32" s="1"/>
  <c r="AZ1" i="32" s="1"/>
  <c r="BA1" i="32" s="1"/>
  <c r="X8" i="31"/>
  <c r="Y8" i="31" s="1"/>
  <c r="Z8" i="31" s="1"/>
  <c r="AA8" i="31" s="1"/>
  <c r="AB8" i="31" s="1"/>
  <c r="AC8" i="31" s="1"/>
  <c r="AD8" i="31" s="1"/>
  <c r="AE8" i="31" s="1"/>
  <c r="AF8" i="31" s="1"/>
  <c r="AG8" i="31" s="1"/>
  <c r="AH8" i="31" s="1"/>
  <c r="AI8" i="31" s="1"/>
  <c r="AJ8" i="31" s="1"/>
  <c r="AK8" i="31" s="1"/>
  <c r="AL8" i="31" s="1"/>
  <c r="AM8" i="31" s="1"/>
  <c r="AN8" i="31" s="1"/>
  <c r="AO8" i="31" s="1"/>
  <c r="AP8" i="31" s="1"/>
  <c r="AQ8" i="31" s="1"/>
  <c r="AR8" i="31" s="1"/>
  <c r="AS8" i="31" s="1"/>
  <c r="AT8" i="31" s="1"/>
  <c r="AU8" i="31" s="1"/>
  <c r="AV8" i="31" s="1"/>
  <c r="AW8" i="31" s="1"/>
  <c r="AX8" i="31" s="1"/>
  <c r="AY8" i="31" s="1"/>
  <c r="AZ8" i="31" s="1"/>
  <c r="BA8" i="31" s="1"/>
  <c r="K8" i="31"/>
  <c r="L8" i="31" s="1"/>
  <c r="M8" i="31" s="1"/>
  <c r="N8" i="31" s="1"/>
  <c r="O8" i="31" s="1"/>
  <c r="P8" i="31" s="1"/>
  <c r="Q8" i="31" s="1"/>
  <c r="R8" i="31" s="1"/>
  <c r="S8" i="31" s="1"/>
  <c r="T8" i="31" s="1"/>
  <c r="U8" i="31" s="1"/>
  <c r="V8" i="31" s="1"/>
  <c r="W8" i="31" s="1"/>
  <c r="F8" i="31"/>
  <c r="G8" i="31" s="1"/>
  <c r="H8" i="31" s="1"/>
  <c r="I8" i="31" s="1"/>
  <c r="J8" i="31" s="1"/>
  <c r="C8" i="31"/>
  <c r="D8" i="31" s="1"/>
  <c r="E8" i="31" s="1"/>
  <c r="AR3" i="31"/>
  <c r="AS3" i="31" s="1"/>
  <c r="AT3" i="31" s="1"/>
  <c r="AU3" i="31" s="1"/>
  <c r="AV3" i="31" s="1"/>
  <c r="AW3" i="31" s="1"/>
  <c r="AX3" i="31" s="1"/>
  <c r="AY3" i="31" s="1"/>
  <c r="AZ3" i="31" s="1"/>
  <c r="BA3" i="31" s="1"/>
  <c r="C3" i="31"/>
  <c r="D3" i="31" s="1"/>
  <c r="E3" i="31" s="1"/>
  <c r="F3" i="31" s="1"/>
  <c r="G3" i="31" s="1"/>
  <c r="H3" i="31" s="1"/>
  <c r="I3" i="31" s="1"/>
  <c r="J3" i="31" s="1"/>
  <c r="K3" i="31" s="1"/>
  <c r="L3" i="31" s="1"/>
  <c r="M3" i="31" s="1"/>
  <c r="N3" i="31" s="1"/>
  <c r="O3" i="31" s="1"/>
  <c r="P3" i="31" s="1"/>
  <c r="Q3" i="31" s="1"/>
  <c r="R3" i="31" s="1"/>
  <c r="S3" i="31" s="1"/>
  <c r="T3" i="31" s="1"/>
  <c r="U3" i="31" s="1"/>
  <c r="V3" i="31" s="1"/>
  <c r="W3" i="31" s="1"/>
  <c r="X3" i="31" s="1"/>
  <c r="Y3" i="31" s="1"/>
  <c r="Z3" i="31" s="1"/>
  <c r="AA3" i="31" s="1"/>
  <c r="AB3" i="31" s="1"/>
  <c r="AC3" i="31" s="1"/>
  <c r="AD3" i="31" s="1"/>
  <c r="AE3" i="31" s="1"/>
  <c r="AF3" i="31" s="1"/>
  <c r="AG3" i="31" s="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S1" i="31"/>
  <c r="AT1" i="31" s="1"/>
  <c r="AU1" i="31" s="1"/>
  <c r="AV1" i="31" s="1"/>
  <c r="AW1" i="31" s="1"/>
  <c r="AX1" i="31" s="1"/>
  <c r="AY1" i="31" s="1"/>
  <c r="AZ1" i="31" s="1"/>
  <c r="BA1" i="31" s="1"/>
  <c r="AI1" i="31"/>
  <c r="AJ1" i="31" s="1"/>
  <c r="AK1" i="31" s="1"/>
  <c r="AL1" i="31" s="1"/>
  <c r="AM1" i="31" s="1"/>
  <c r="AN1" i="31" s="1"/>
  <c r="AO1" i="31" s="1"/>
  <c r="AP1" i="31" s="1"/>
  <c r="AQ1" i="31" s="1"/>
  <c r="AR1" i="31" s="1"/>
  <c r="AH1" i="31"/>
  <c r="AT1" i="29"/>
  <c r="AU1" i="29" s="1"/>
  <c r="AV1" i="29" s="1"/>
  <c r="AW1" i="29" s="1"/>
  <c r="AX1" i="29" s="1"/>
  <c r="AY1" i="29" s="1"/>
  <c r="AZ1" i="29" s="1"/>
  <c r="BA1" i="29" s="1"/>
  <c r="AM1" i="29"/>
  <c r="AN1" i="29" s="1"/>
  <c r="AO1" i="29" s="1"/>
  <c r="AP1" i="29" s="1"/>
  <c r="AQ1" i="29" s="1"/>
  <c r="AR1" i="29" s="1"/>
  <c r="AS1" i="29" s="1"/>
  <c r="AK1" i="29"/>
  <c r="AL1" i="29" s="1"/>
  <c r="AJ1" i="29"/>
  <c r="AH1" i="29"/>
  <c r="AI1" i="29" s="1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AH8" i="28"/>
  <c r="AH7" i="28"/>
  <c r="AH5" i="28"/>
  <c r="AH1" i="28"/>
  <c r="AH4" i="28" s="1"/>
  <c r="H3" i="27"/>
  <c r="I3" i="27" s="1"/>
  <c r="J3" i="27" s="1"/>
  <c r="K3" i="27" s="1"/>
  <c r="L3" i="27" s="1"/>
  <c r="M3" i="27" s="1"/>
  <c r="N3" i="27" s="1"/>
  <c r="O3" i="27" s="1"/>
  <c r="P3" i="27" s="1"/>
  <c r="Q3" i="27" s="1"/>
  <c r="R3" i="27" s="1"/>
  <c r="S3" i="27" s="1"/>
  <c r="T3" i="27" s="1"/>
  <c r="U3" i="27" s="1"/>
  <c r="V3" i="27" s="1"/>
  <c r="W3" i="27" s="1"/>
  <c r="X3" i="27" s="1"/>
  <c r="Y3" i="27" s="1"/>
  <c r="Z3" i="27" s="1"/>
  <c r="AA3" i="27" s="1"/>
  <c r="AB3" i="27" s="1"/>
  <c r="AC3" i="27" s="1"/>
  <c r="AD3" i="27" s="1"/>
  <c r="AE3" i="27" s="1"/>
  <c r="AF3" i="27" s="1"/>
  <c r="AG3" i="27" s="1"/>
  <c r="AH3" i="27" s="1"/>
  <c r="AI3" i="27" s="1"/>
  <c r="AJ3" i="27" s="1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D3" i="27"/>
  <c r="E3" i="27" s="1"/>
  <c r="F3" i="27" s="1"/>
  <c r="G3" i="27" s="1"/>
  <c r="C3" i="27"/>
  <c r="AV1" i="27"/>
  <c r="AW1" i="27" s="1"/>
  <c r="AX1" i="27" s="1"/>
  <c r="AY1" i="27" s="1"/>
  <c r="AZ1" i="27" s="1"/>
  <c r="BA1" i="27" s="1"/>
  <c r="AS1" i="27"/>
  <c r="AT1" i="27" s="1"/>
  <c r="AU1" i="27" s="1"/>
  <c r="AM1" i="27"/>
  <c r="AN1" i="27" s="1"/>
  <c r="AO1" i="27" s="1"/>
  <c r="AP1" i="27" s="1"/>
  <c r="AQ1" i="27" s="1"/>
  <c r="AR1" i="27" s="1"/>
  <c r="AL1" i="27"/>
  <c r="AK1" i="27"/>
  <c r="AI1" i="27"/>
  <c r="AJ1" i="27" s="1"/>
  <c r="AH1" i="27"/>
  <c r="AH1" i="26"/>
  <c r="C2" i="25"/>
  <c r="D2" i="25" s="1"/>
  <c r="E2" i="25" s="1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AG2" i="25" s="1"/>
  <c r="AH2" i="25" s="1"/>
  <c r="AI2" i="25" s="1"/>
  <c r="AJ2" i="25" s="1"/>
  <c r="AK2" i="25" s="1"/>
  <c r="AL2" i="25" s="1"/>
  <c r="AM2" i="25" s="1"/>
  <c r="AN2" i="25" s="1"/>
  <c r="AO2" i="25" s="1"/>
  <c r="AP2" i="25" s="1"/>
  <c r="AQ2" i="25" s="1"/>
  <c r="AR2" i="25" s="1"/>
  <c r="AS2" i="25" s="1"/>
  <c r="AT2" i="25" s="1"/>
  <c r="AU2" i="25" s="1"/>
  <c r="AV2" i="25" s="1"/>
  <c r="AW2" i="25" s="1"/>
  <c r="AX2" i="25" s="1"/>
  <c r="AY2" i="25" s="1"/>
  <c r="AZ2" i="25" s="1"/>
  <c r="BA2" i="25" s="1"/>
  <c r="AU1" i="25"/>
  <c r="AV1" i="25" s="1"/>
  <c r="AW1" i="25" s="1"/>
  <c r="AX1" i="25" s="1"/>
  <c r="AY1" i="25" s="1"/>
  <c r="AZ1" i="25" s="1"/>
  <c r="BA1" i="25" s="1"/>
  <c r="AR1" i="25"/>
  <c r="AS1" i="25" s="1"/>
  <c r="AT1" i="25" s="1"/>
  <c r="AH1" i="25"/>
  <c r="AI1" i="25" s="1"/>
  <c r="AJ1" i="25" s="1"/>
  <c r="AK1" i="25" s="1"/>
  <c r="AL1" i="25" s="1"/>
  <c r="AM1" i="25" s="1"/>
  <c r="AN1" i="25" s="1"/>
  <c r="AO1" i="25" s="1"/>
  <c r="AP1" i="25" s="1"/>
  <c r="AQ1" i="25" s="1"/>
  <c r="C8" i="24"/>
  <c r="D8" i="24" s="1"/>
  <c r="E8" i="24" s="1"/>
  <c r="F8" i="24" s="1"/>
  <c r="G8" i="24" s="1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G8" i="24" s="1"/>
  <c r="AH8" i="24" s="1"/>
  <c r="AI8" i="24" s="1"/>
  <c r="AJ8" i="24" s="1"/>
  <c r="AK8" i="24" s="1"/>
  <c r="AL8" i="24" s="1"/>
  <c r="AM8" i="24" s="1"/>
  <c r="AN8" i="24" s="1"/>
  <c r="AO8" i="24" s="1"/>
  <c r="AP8" i="24" s="1"/>
  <c r="AQ8" i="24" s="1"/>
  <c r="AR8" i="24" s="1"/>
  <c r="AS8" i="24" s="1"/>
  <c r="AT8" i="24" s="1"/>
  <c r="AU8" i="24" s="1"/>
  <c r="AV8" i="24" s="1"/>
  <c r="AW8" i="24" s="1"/>
  <c r="AX8" i="24" s="1"/>
  <c r="AY8" i="24" s="1"/>
  <c r="AZ8" i="24" s="1"/>
  <c r="BA8" i="24" s="1"/>
  <c r="C5" i="24"/>
  <c r="D5" i="24" s="1"/>
  <c r="E5" i="24" s="1"/>
  <c r="F5" i="24" s="1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AO5" i="24" s="1"/>
  <c r="AP5" i="24" s="1"/>
  <c r="AQ5" i="24" s="1"/>
  <c r="AR5" i="24" s="1"/>
  <c r="AS5" i="24" s="1"/>
  <c r="AT5" i="24" s="1"/>
  <c r="AU5" i="24" s="1"/>
  <c r="AV5" i="24" s="1"/>
  <c r="AW5" i="24" s="1"/>
  <c r="AX5" i="24" s="1"/>
  <c r="AY5" i="24" s="1"/>
  <c r="AZ5" i="24" s="1"/>
  <c r="BA5" i="24" s="1"/>
  <c r="C4" i="24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AG4" i="24" s="1"/>
  <c r="AH4" i="24" s="1"/>
  <c r="AI4" i="24" s="1"/>
  <c r="AJ4" i="24" s="1"/>
  <c r="AK4" i="24" s="1"/>
  <c r="AL4" i="24" s="1"/>
  <c r="AM4" i="24" s="1"/>
  <c r="AN4" i="24" s="1"/>
  <c r="AO4" i="24" s="1"/>
  <c r="AP4" i="24" s="1"/>
  <c r="AQ4" i="24" s="1"/>
  <c r="AR4" i="24" s="1"/>
  <c r="AS4" i="24" s="1"/>
  <c r="AT4" i="24" s="1"/>
  <c r="AU4" i="24" s="1"/>
  <c r="AV4" i="24" s="1"/>
  <c r="AW4" i="24" s="1"/>
  <c r="AX4" i="24" s="1"/>
  <c r="AY4" i="24" s="1"/>
  <c r="AZ4" i="24" s="1"/>
  <c r="BA4" i="24" s="1"/>
  <c r="C2" i="24"/>
  <c r="D2" i="24" s="1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AP2" i="24" s="1"/>
  <c r="AQ2" i="24" s="1"/>
  <c r="AR2" i="24" s="1"/>
  <c r="AS2" i="24" s="1"/>
  <c r="AT2" i="24" s="1"/>
  <c r="AU2" i="24" s="1"/>
  <c r="AV2" i="24" s="1"/>
  <c r="AW2" i="24" s="1"/>
  <c r="AX2" i="24" s="1"/>
  <c r="AY2" i="24" s="1"/>
  <c r="AZ2" i="24" s="1"/>
  <c r="BA2" i="24" s="1"/>
  <c r="AL1" i="24"/>
  <c r="AM1" i="24" s="1"/>
  <c r="AN1" i="24" s="1"/>
  <c r="AO1" i="24" s="1"/>
  <c r="AP1" i="24" s="1"/>
  <c r="AQ1" i="24" s="1"/>
  <c r="AR1" i="24" s="1"/>
  <c r="AS1" i="24" s="1"/>
  <c r="AT1" i="24" s="1"/>
  <c r="AU1" i="24" s="1"/>
  <c r="AV1" i="24" s="1"/>
  <c r="AW1" i="24" s="1"/>
  <c r="AX1" i="24" s="1"/>
  <c r="AY1" i="24" s="1"/>
  <c r="AZ1" i="24" s="1"/>
  <c r="BA1" i="24" s="1"/>
  <c r="AH1" i="24"/>
  <c r="AI1" i="24" s="1"/>
  <c r="AJ1" i="24" s="1"/>
  <c r="AK1" i="24" s="1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AI8" i="23"/>
  <c r="AI7" i="23"/>
  <c r="AH6" i="23"/>
  <c r="AI5" i="23"/>
  <c r="AI4" i="23"/>
  <c r="AH2" i="23"/>
  <c r="AI1" i="23"/>
  <c r="AH1" i="23"/>
  <c r="AH8" i="23" s="1"/>
  <c r="AH1" i="22"/>
  <c r="B9" i="21"/>
  <c r="B7" i="21"/>
  <c r="C3" i="21"/>
  <c r="AR1" i="21"/>
  <c r="AS1" i="21" s="1"/>
  <c r="AT1" i="21" s="1"/>
  <c r="AU1" i="21" s="1"/>
  <c r="AV1" i="21" s="1"/>
  <c r="AW1" i="21" s="1"/>
  <c r="AX1" i="21" s="1"/>
  <c r="AY1" i="21" s="1"/>
  <c r="AZ1" i="21" s="1"/>
  <c r="BA1" i="21" s="1"/>
  <c r="AL1" i="21"/>
  <c r="AM1" i="21" s="1"/>
  <c r="AN1" i="21" s="1"/>
  <c r="AO1" i="21" s="1"/>
  <c r="AP1" i="21" s="1"/>
  <c r="AQ1" i="21" s="1"/>
  <c r="AK1" i="21"/>
  <c r="AI1" i="21"/>
  <c r="AJ1" i="21" s="1"/>
  <c r="AH1" i="21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H9" i="20"/>
  <c r="G9" i="20"/>
  <c r="F9" i="20"/>
  <c r="E9" i="20"/>
  <c r="D9" i="20"/>
  <c r="C9" i="20"/>
  <c r="B9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AH1" i="20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AH8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AI6" i="19"/>
  <c r="AH6" i="19"/>
  <c r="AI5" i="19"/>
  <c r="AH4" i="19"/>
  <c r="AI3" i="19"/>
  <c r="AI1" i="19"/>
  <c r="AH1" i="19"/>
  <c r="AO1" i="18"/>
  <c r="AP1" i="18" s="1"/>
  <c r="AQ1" i="18" s="1"/>
  <c r="AR1" i="18" s="1"/>
  <c r="AS1" i="18" s="1"/>
  <c r="AT1" i="18" s="1"/>
  <c r="AU1" i="18" s="1"/>
  <c r="AV1" i="18" s="1"/>
  <c r="AW1" i="18" s="1"/>
  <c r="AX1" i="18" s="1"/>
  <c r="AY1" i="18" s="1"/>
  <c r="AZ1" i="18" s="1"/>
  <c r="BA1" i="18" s="1"/>
  <c r="AH1" i="18"/>
  <c r="AI1" i="18" s="1"/>
  <c r="AJ1" i="18" s="1"/>
  <c r="AK1" i="18" s="1"/>
  <c r="AL1" i="18" s="1"/>
  <c r="AM1" i="18" s="1"/>
  <c r="AN1" i="18" s="1"/>
  <c r="BA9" i="17"/>
  <c r="AZ9" i="17"/>
  <c r="AY9" i="17"/>
  <c r="AX9" i="17"/>
  <c r="AW9" i="17"/>
  <c r="AV9" i="17"/>
  <c r="AU9" i="17"/>
  <c r="AT9" i="17"/>
  <c r="AS9" i="17"/>
  <c r="AR9" i="17"/>
  <c r="AQ9" i="17"/>
  <c r="AP9" i="17"/>
  <c r="AO9" i="17"/>
  <c r="AN9" i="17"/>
  <c r="AM9" i="17"/>
  <c r="AL9" i="17"/>
  <c r="AK9" i="17"/>
  <c r="AJ9" i="17"/>
  <c r="AI9" i="17"/>
  <c r="AH9" i="17"/>
  <c r="AG9" i="17"/>
  <c r="AF9" i="17"/>
  <c r="AE9" i="17"/>
  <c r="AD9" i="17"/>
  <c r="AC9" i="17"/>
  <c r="AB9" i="17"/>
  <c r="AA9" i="17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L8" i="17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AA8" i="17" s="1"/>
  <c r="AB8" i="17" s="1"/>
  <c r="AC8" i="17" s="1"/>
  <c r="AD8" i="17" s="1"/>
  <c r="AE8" i="17" s="1"/>
  <c r="AF8" i="17" s="1"/>
  <c r="AG8" i="17" s="1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G8" i="17"/>
  <c r="H8" i="17" s="1"/>
  <c r="I8" i="17" s="1"/>
  <c r="J8" i="17" s="1"/>
  <c r="K8" i="17" s="1"/>
  <c r="C8" i="17"/>
  <c r="D8" i="17" s="1"/>
  <c r="E8" i="17" s="1"/>
  <c r="F8" i="17" s="1"/>
  <c r="AO1" i="17"/>
  <c r="AP1" i="17" s="1"/>
  <c r="AQ1" i="17" s="1"/>
  <c r="AR1" i="17" s="1"/>
  <c r="AS1" i="17" s="1"/>
  <c r="AT1" i="17" s="1"/>
  <c r="AU1" i="17" s="1"/>
  <c r="AV1" i="17" s="1"/>
  <c r="AW1" i="17" s="1"/>
  <c r="AX1" i="17" s="1"/>
  <c r="AY1" i="17" s="1"/>
  <c r="AZ1" i="17" s="1"/>
  <c r="BA1" i="17" s="1"/>
  <c r="AJ1" i="17"/>
  <c r="AK1" i="17" s="1"/>
  <c r="AL1" i="17" s="1"/>
  <c r="AM1" i="17" s="1"/>
  <c r="AN1" i="17" s="1"/>
  <c r="AI1" i="17"/>
  <c r="AH1" i="17"/>
  <c r="B9" i="16"/>
  <c r="B7" i="16"/>
  <c r="AH1" i="16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H9" i="15" s="1"/>
  <c r="AH8" i="15"/>
  <c r="AH7" i="15"/>
  <c r="AH5" i="15"/>
  <c r="AH4" i="15"/>
  <c r="AH2" i="15"/>
  <c r="AI1" i="15"/>
  <c r="AI8" i="15" s="1"/>
  <c r="AH1" i="15"/>
  <c r="AH6" i="15" s="1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I8" i="14"/>
  <c r="AH8" i="14"/>
  <c r="AI7" i="14"/>
  <c r="AI6" i="14"/>
  <c r="AH6" i="14"/>
  <c r="AI5" i="14"/>
  <c r="AI4" i="14"/>
  <c r="AH4" i="14"/>
  <c r="AI3" i="14"/>
  <c r="AJ2" i="14"/>
  <c r="AH2" i="14"/>
  <c r="AL1" i="14"/>
  <c r="AL9" i="14" s="1"/>
  <c r="AK1" i="14"/>
  <c r="AJ1" i="14"/>
  <c r="AI1" i="14"/>
  <c r="AH1" i="14"/>
  <c r="AH7" i="14" s="1"/>
  <c r="AI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AJ8" i="13"/>
  <c r="AI8" i="13"/>
  <c r="AH7" i="13"/>
  <c r="AI5" i="13"/>
  <c r="AH5" i="13"/>
  <c r="AH3" i="13"/>
  <c r="AJ1" i="13"/>
  <c r="AJ9" i="13" s="1"/>
  <c r="AI1" i="13"/>
  <c r="AH1" i="13"/>
  <c r="G9" i="12"/>
  <c r="H9" i="12" s="1"/>
  <c r="I9" i="12" s="1"/>
  <c r="J9" i="12" s="1"/>
  <c r="K9" i="12" s="1"/>
  <c r="L9" i="12" s="1"/>
  <c r="M9" i="12" s="1"/>
  <c r="N9" i="12" s="1"/>
  <c r="O9" i="12" s="1"/>
  <c r="P9" i="12" s="1"/>
  <c r="Q9" i="12" s="1"/>
  <c r="R9" i="12" s="1"/>
  <c r="S9" i="12" s="1"/>
  <c r="T9" i="12" s="1"/>
  <c r="U9" i="12" s="1"/>
  <c r="V9" i="12" s="1"/>
  <c r="W9" i="12" s="1"/>
  <c r="X9" i="12" s="1"/>
  <c r="Y9" i="12" s="1"/>
  <c r="Z9" i="12" s="1"/>
  <c r="AA9" i="12" s="1"/>
  <c r="AB9" i="12" s="1"/>
  <c r="AC9" i="12" s="1"/>
  <c r="AD9" i="12" s="1"/>
  <c r="AE9" i="12" s="1"/>
  <c r="AF9" i="12" s="1"/>
  <c r="AG9" i="12" s="1"/>
  <c r="AH9" i="12" s="1"/>
  <c r="AI9" i="12" s="1"/>
  <c r="AJ9" i="12" s="1"/>
  <c r="AK9" i="12" s="1"/>
  <c r="AL9" i="12" s="1"/>
  <c r="AM9" i="12" s="1"/>
  <c r="AN9" i="12" s="1"/>
  <c r="AO9" i="12" s="1"/>
  <c r="AP9" i="12" s="1"/>
  <c r="AQ9" i="12" s="1"/>
  <c r="AR9" i="12" s="1"/>
  <c r="AS9" i="12" s="1"/>
  <c r="AT9" i="12" s="1"/>
  <c r="AU9" i="12" s="1"/>
  <c r="AV9" i="12" s="1"/>
  <c r="AW9" i="12" s="1"/>
  <c r="AX9" i="12" s="1"/>
  <c r="AY9" i="12" s="1"/>
  <c r="AZ9" i="12" s="1"/>
  <c r="BA9" i="12" s="1"/>
  <c r="E9" i="12"/>
  <c r="F9" i="12" s="1"/>
  <c r="D9" i="12"/>
  <c r="C9" i="12"/>
  <c r="B9" i="12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AG8" i="12" s="1"/>
  <c r="AH8" i="12" s="1"/>
  <c r="AI8" i="12" s="1"/>
  <c r="AJ8" i="12" s="1"/>
  <c r="AK8" i="12" s="1"/>
  <c r="AL8" i="12" s="1"/>
  <c r="AM8" i="12" s="1"/>
  <c r="AN8" i="12" s="1"/>
  <c r="AO8" i="12" s="1"/>
  <c r="AP8" i="12" s="1"/>
  <c r="AQ8" i="12" s="1"/>
  <c r="AR8" i="12" s="1"/>
  <c r="AS8" i="12" s="1"/>
  <c r="AT8" i="12" s="1"/>
  <c r="AU8" i="12" s="1"/>
  <c r="AV8" i="12" s="1"/>
  <c r="AW8" i="12" s="1"/>
  <c r="AX8" i="12" s="1"/>
  <c r="AY8" i="12" s="1"/>
  <c r="AZ8" i="12" s="1"/>
  <c r="BA8" i="12" s="1"/>
  <c r="K7" i="12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AH7" i="12" s="1"/>
  <c r="AI7" i="12" s="1"/>
  <c r="AJ7" i="12" s="1"/>
  <c r="AK7" i="12" s="1"/>
  <c r="AL7" i="12" s="1"/>
  <c r="AM7" i="12" s="1"/>
  <c r="AN7" i="12" s="1"/>
  <c r="AO7" i="12" s="1"/>
  <c r="AP7" i="12" s="1"/>
  <c r="AQ7" i="12" s="1"/>
  <c r="AR7" i="12" s="1"/>
  <c r="AS7" i="12" s="1"/>
  <c r="AT7" i="12" s="1"/>
  <c r="AU7" i="12" s="1"/>
  <c r="AV7" i="12" s="1"/>
  <c r="AW7" i="12" s="1"/>
  <c r="AX7" i="12" s="1"/>
  <c r="AY7" i="12" s="1"/>
  <c r="AZ7" i="12" s="1"/>
  <c r="BA7" i="12" s="1"/>
  <c r="E7" i="12"/>
  <c r="F7" i="12" s="1"/>
  <c r="G7" i="12" s="1"/>
  <c r="H7" i="12" s="1"/>
  <c r="I7" i="12" s="1"/>
  <c r="J7" i="12" s="1"/>
  <c r="C7" i="12"/>
  <c r="D7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AH6" i="12" s="1"/>
  <c r="AI6" i="12" s="1"/>
  <c r="AJ6" i="12" s="1"/>
  <c r="AK6" i="12" s="1"/>
  <c r="AL6" i="12" s="1"/>
  <c r="AM6" i="12" s="1"/>
  <c r="AN6" i="12" s="1"/>
  <c r="AO6" i="12" s="1"/>
  <c r="AP6" i="12" s="1"/>
  <c r="AQ6" i="12" s="1"/>
  <c r="AR6" i="12" s="1"/>
  <c r="AS6" i="12" s="1"/>
  <c r="AT6" i="12" s="1"/>
  <c r="AU6" i="12" s="1"/>
  <c r="AV6" i="12" s="1"/>
  <c r="AW6" i="12" s="1"/>
  <c r="AX6" i="12" s="1"/>
  <c r="AY6" i="12" s="1"/>
  <c r="AZ6" i="12" s="1"/>
  <c r="BA6" i="12" s="1"/>
  <c r="H5" i="12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C5" i="12"/>
  <c r="D5" i="12" s="1"/>
  <c r="E5" i="12" s="1"/>
  <c r="F5" i="12" s="1"/>
  <c r="G5" i="12" s="1"/>
  <c r="E4" i="12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C4" i="12"/>
  <c r="D4" i="12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S2" i="12" s="1"/>
  <c r="AT2" i="12" s="1"/>
  <c r="AU2" i="12" s="1"/>
  <c r="AV2" i="12" s="1"/>
  <c r="AW2" i="12" s="1"/>
  <c r="AX2" i="12" s="1"/>
  <c r="AY2" i="12" s="1"/>
  <c r="AZ2" i="12" s="1"/>
  <c r="BA2" i="12" s="1"/>
  <c r="AR1" i="12"/>
  <c r="AS1" i="12" s="1"/>
  <c r="AT1" i="12" s="1"/>
  <c r="AU1" i="12" s="1"/>
  <c r="AV1" i="12" s="1"/>
  <c r="AW1" i="12" s="1"/>
  <c r="AX1" i="12" s="1"/>
  <c r="AY1" i="12" s="1"/>
  <c r="AZ1" i="12" s="1"/>
  <c r="BA1" i="12" s="1"/>
  <c r="AO1" i="12"/>
  <c r="AP1" i="12" s="1"/>
  <c r="AQ1" i="12" s="1"/>
  <c r="AN1" i="12"/>
  <c r="AJ1" i="12"/>
  <c r="AK1" i="12" s="1"/>
  <c r="AL1" i="12" s="1"/>
  <c r="AM1" i="12" s="1"/>
  <c r="AH1" i="12"/>
  <c r="AI1" i="12" s="1"/>
  <c r="AJ1" i="11"/>
  <c r="AK1" i="11" s="1"/>
  <c r="AL1" i="11" s="1"/>
  <c r="AM1" i="11" s="1"/>
  <c r="AN1" i="11" s="1"/>
  <c r="AO1" i="11" s="1"/>
  <c r="AP1" i="11" s="1"/>
  <c r="AQ1" i="11" s="1"/>
  <c r="AR1" i="11" s="1"/>
  <c r="AS1" i="11" s="1"/>
  <c r="AT1" i="11" s="1"/>
  <c r="AU1" i="11" s="1"/>
  <c r="AV1" i="11" s="1"/>
  <c r="AW1" i="11" s="1"/>
  <c r="AX1" i="11" s="1"/>
  <c r="AY1" i="11" s="1"/>
  <c r="AZ1" i="11" s="1"/>
  <c r="BA1" i="11" s="1"/>
  <c r="AH1" i="11"/>
  <c r="AI1" i="11" s="1"/>
  <c r="AK1" i="10"/>
  <c r="AL1" i="10" s="1"/>
  <c r="AM1" i="10" s="1"/>
  <c r="AN1" i="10" s="1"/>
  <c r="AO1" i="10" s="1"/>
  <c r="AP1" i="10" s="1"/>
  <c r="AQ1" i="10" s="1"/>
  <c r="AR1" i="10" s="1"/>
  <c r="AS1" i="10" s="1"/>
  <c r="AT1" i="10" s="1"/>
  <c r="AU1" i="10" s="1"/>
  <c r="AV1" i="10" s="1"/>
  <c r="AW1" i="10" s="1"/>
  <c r="AX1" i="10" s="1"/>
  <c r="AY1" i="10" s="1"/>
  <c r="AZ1" i="10" s="1"/>
  <c r="BA1" i="10" s="1"/>
  <c r="AH1" i="10"/>
  <c r="AI1" i="10" s="1"/>
  <c r="AJ1" i="10" s="1"/>
  <c r="D8" i="9"/>
  <c r="E8" i="9" s="1"/>
  <c r="F8" i="9" s="1"/>
  <c r="G8" i="9" s="1"/>
  <c r="H8" i="9" s="1"/>
  <c r="I8" i="9" s="1"/>
  <c r="J8" i="9" s="1"/>
  <c r="K8" i="9" s="1"/>
  <c r="L8" i="9" s="1"/>
  <c r="M8" i="9" s="1"/>
  <c r="N8" i="9" s="1"/>
  <c r="O8" i="9" s="1"/>
  <c r="P8" i="9" s="1"/>
  <c r="Q8" i="9" s="1"/>
  <c r="R8" i="9" s="1"/>
  <c r="S8" i="9" s="1"/>
  <c r="T8" i="9" s="1"/>
  <c r="U8" i="9" s="1"/>
  <c r="V8" i="9" s="1"/>
  <c r="W8" i="9" s="1"/>
  <c r="X8" i="9" s="1"/>
  <c r="Y8" i="9" s="1"/>
  <c r="Z8" i="9" s="1"/>
  <c r="AA8" i="9" s="1"/>
  <c r="AB8" i="9" s="1"/>
  <c r="AC8" i="9" s="1"/>
  <c r="AD8" i="9" s="1"/>
  <c r="AE8" i="9" s="1"/>
  <c r="AF8" i="9" s="1"/>
  <c r="AG8" i="9" s="1"/>
  <c r="AH8" i="9" s="1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C8" i="9"/>
  <c r="G3" i="9"/>
  <c r="H3" i="9" s="1"/>
  <c r="I3" i="9" s="1"/>
  <c r="J3" i="9" s="1"/>
  <c r="K3" i="9" s="1"/>
  <c r="L3" i="9" s="1"/>
  <c r="M3" i="9" s="1"/>
  <c r="N3" i="9" s="1"/>
  <c r="O3" i="9" s="1"/>
  <c r="P3" i="9" s="1"/>
  <c r="Q3" i="9" s="1"/>
  <c r="R3" i="9" s="1"/>
  <c r="S3" i="9" s="1"/>
  <c r="T3" i="9" s="1"/>
  <c r="U3" i="9" s="1"/>
  <c r="V3" i="9" s="1"/>
  <c r="W3" i="9" s="1"/>
  <c r="X3" i="9" s="1"/>
  <c r="Y3" i="9" s="1"/>
  <c r="Z3" i="9" s="1"/>
  <c r="AA3" i="9" s="1"/>
  <c r="AB3" i="9" s="1"/>
  <c r="AC3" i="9" s="1"/>
  <c r="AD3" i="9" s="1"/>
  <c r="AE3" i="9" s="1"/>
  <c r="AF3" i="9" s="1"/>
  <c r="AG3" i="9" s="1"/>
  <c r="AH3" i="9" s="1"/>
  <c r="AI3" i="9" s="1"/>
  <c r="AJ3" i="9" s="1"/>
  <c r="AK3" i="9" s="1"/>
  <c r="AL3" i="9" s="1"/>
  <c r="AM3" i="9" s="1"/>
  <c r="AN3" i="9" s="1"/>
  <c r="AO3" i="9" s="1"/>
  <c r="AP3" i="9" s="1"/>
  <c r="AQ3" i="9" s="1"/>
  <c r="AR3" i="9" s="1"/>
  <c r="AS3" i="9" s="1"/>
  <c r="AT3" i="9" s="1"/>
  <c r="AU3" i="9" s="1"/>
  <c r="AV3" i="9" s="1"/>
  <c r="AW3" i="9" s="1"/>
  <c r="AX3" i="9" s="1"/>
  <c r="AY3" i="9" s="1"/>
  <c r="AZ3" i="9" s="1"/>
  <c r="BA3" i="9" s="1"/>
  <c r="C3" i="9"/>
  <c r="D3" i="9" s="1"/>
  <c r="E3" i="9" s="1"/>
  <c r="F3" i="9" s="1"/>
  <c r="AL1" i="9"/>
  <c r="AM1" i="9" s="1"/>
  <c r="AN1" i="9" s="1"/>
  <c r="AO1" i="9" s="1"/>
  <c r="AP1" i="9" s="1"/>
  <c r="AQ1" i="9" s="1"/>
  <c r="AR1" i="9" s="1"/>
  <c r="AS1" i="9" s="1"/>
  <c r="AT1" i="9" s="1"/>
  <c r="AU1" i="9" s="1"/>
  <c r="AV1" i="9" s="1"/>
  <c r="AW1" i="9" s="1"/>
  <c r="AX1" i="9" s="1"/>
  <c r="AY1" i="9" s="1"/>
  <c r="AZ1" i="9" s="1"/>
  <c r="BA1" i="9" s="1"/>
  <c r="AH1" i="9"/>
  <c r="AI1" i="9" s="1"/>
  <c r="AJ1" i="9" s="1"/>
  <c r="AK1" i="9" s="1"/>
  <c r="AE46" i="7"/>
  <c r="AD46" i="7"/>
  <c r="AC46" i="7"/>
  <c r="Y46" i="7"/>
  <c r="X46" i="7"/>
  <c r="W46" i="7"/>
  <c r="U46" i="7"/>
  <c r="T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AE45" i="7"/>
  <c r="AD45" i="7"/>
  <c r="AC45" i="7"/>
  <c r="AB45" i="7"/>
  <c r="AB46" i="7" s="1"/>
  <c r="AA45" i="7"/>
  <c r="AA46" i="7" s="1"/>
  <c r="Z45" i="7"/>
  <c r="Z46" i="7" s="1"/>
  <c r="Y45" i="7"/>
  <c r="X45" i="7"/>
  <c r="W45" i="7"/>
  <c r="V45" i="7"/>
  <c r="V46" i="7" s="1"/>
  <c r="U45" i="7"/>
  <c r="T45" i="7"/>
  <c r="S45" i="7"/>
  <c r="S46" i="7" s="1"/>
  <c r="R45" i="7"/>
  <c r="R46" i="7" s="1"/>
  <c r="Q45" i="7"/>
  <c r="AG41" i="7"/>
  <c r="V41" i="7"/>
  <c r="H41" i="7"/>
  <c r="F37" i="7"/>
  <c r="E37" i="7"/>
  <c r="X41" i="7" s="1"/>
  <c r="L24" i="7"/>
  <c r="K24" i="7"/>
  <c r="J24" i="7"/>
  <c r="I24" i="7"/>
  <c r="H24" i="7"/>
  <c r="G24" i="7"/>
  <c r="F24" i="7"/>
  <c r="E24" i="7"/>
  <c r="D24" i="7"/>
  <c r="D37" i="7" s="1"/>
  <c r="C24" i="7"/>
  <c r="B24" i="7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I24" i="4"/>
  <c r="AJ24" i="4" s="1"/>
  <c r="AK24" i="4" s="1"/>
  <c r="AL24" i="4" s="1"/>
  <c r="AM24" i="4" s="1"/>
  <c r="AN24" i="4" s="1"/>
  <c r="AO24" i="4" s="1"/>
  <c r="AP24" i="4" s="1"/>
  <c r="AQ24" i="4" s="1"/>
  <c r="AR24" i="4" s="1"/>
  <c r="AS24" i="4" s="1"/>
  <c r="AT24" i="4" s="1"/>
  <c r="AU24" i="4" s="1"/>
  <c r="AV24" i="4" s="1"/>
  <c r="AW24" i="4" s="1"/>
  <c r="AX24" i="4" s="1"/>
  <c r="AY24" i="4" s="1"/>
  <c r="AZ24" i="4" s="1"/>
  <c r="BA24" i="4" s="1"/>
  <c r="AH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B2" i="33" s="1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H25" i="3"/>
  <c r="F4" i="22" s="1"/>
  <c r="G25" i="3"/>
  <c r="E4" i="22" s="1"/>
  <c r="F25" i="3"/>
  <c r="D4" i="22" s="1"/>
  <c r="E25" i="3"/>
  <c r="D25" i="3"/>
  <c r="C25" i="3"/>
  <c r="B25" i="3"/>
  <c r="H24" i="3"/>
  <c r="G24" i="3"/>
  <c r="E6" i="22" s="1"/>
  <c r="F24" i="3"/>
  <c r="D6" i="22" s="1"/>
  <c r="E24" i="3"/>
  <c r="D24" i="3"/>
  <c r="C24" i="3"/>
  <c r="B24" i="3"/>
  <c r="H23" i="3"/>
  <c r="G23" i="3"/>
  <c r="F23" i="3"/>
  <c r="E23" i="3"/>
  <c r="D23" i="3"/>
  <c r="C23" i="3"/>
  <c r="C9" i="22" s="1"/>
  <c r="B23" i="3"/>
  <c r="B9" i="22" s="1"/>
  <c r="H22" i="3"/>
  <c r="G22" i="3"/>
  <c r="F22" i="3"/>
  <c r="E22" i="3"/>
  <c r="C5" i="22" s="1"/>
  <c r="D22" i="3"/>
  <c r="C22" i="3"/>
  <c r="B22" i="3"/>
  <c r="I19" i="3"/>
  <c r="I18" i="3"/>
  <c r="I17" i="3"/>
  <c r="I16" i="3"/>
  <c r="I22" i="3" s="1"/>
  <c r="H8" i="3"/>
  <c r="M8" i="3" s="1"/>
  <c r="G8" i="3"/>
  <c r="L8" i="3" s="1"/>
  <c r="H7" i="3"/>
  <c r="M7" i="3" s="1"/>
  <c r="G7" i="3"/>
  <c r="L7" i="3" s="1"/>
  <c r="H6" i="3"/>
  <c r="M6" i="3" s="1"/>
  <c r="G6" i="3"/>
  <c r="L6" i="3" s="1"/>
  <c r="H5" i="3"/>
  <c r="M5" i="3" s="1"/>
  <c r="G5" i="3"/>
  <c r="L5" i="3" s="1"/>
  <c r="H4" i="3"/>
  <c r="M4" i="3" s="1"/>
  <c r="G4" i="3"/>
  <c r="L4" i="3" s="1"/>
  <c r="H3" i="3"/>
  <c r="M3" i="3" s="1"/>
  <c r="G3" i="3"/>
  <c r="L3" i="3" s="1"/>
  <c r="H2" i="3"/>
  <c r="M2" i="3" s="1"/>
  <c r="G2" i="3"/>
  <c r="L2" i="3" s="1"/>
  <c r="C123" i="2"/>
  <c r="Q84" i="2"/>
  <c r="P84" i="2"/>
  <c r="O84" i="2"/>
  <c r="E3" i="47" s="1"/>
  <c r="N84" i="2"/>
  <c r="D3" i="47" s="1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P81" i="2"/>
  <c r="Q81" i="2" s="1"/>
  <c r="O81" i="2"/>
  <c r="N81" i="2"/>
  <c r="O80" i="2"/>
  <c r="N80" i="2"/>
  <c r="N79" i="2"/>
  <c r="N78" i="2"/>
  <c r="O77" i="2"/>
  <c r="P77" i="2" s="1"/>
  <c r="N77" i="2"/>
  <c r="O76" i="2"/>
  <c r="N76" i="2"/>
  <c r="N75" i="2"/>
  <c r="N74" i="2"/>
  <c r="O73" i="2"/>
  <c r="N73" i="2"/>
  <c r="O72" i="2"/>
  <c r="N72" i="2"/>
  <c r="O71" i="2"/>
  <c r="N71" i="2"/>
  <c r="O70" i="2"/>
  <c r="N70" i="2"/>
  <c r="AS14" i="6"/>
  <c r="AK14" i="6"/>
  <c r="AW3" i="6"/>
  <c r="AO3" i="6"/>
  <c r="AG3" i="6"/>
  <c r="AZ14" i="6"/>
  <c r="AR14" i="6"/>
  <c r="AJ14" i="6"/>
  <c r="AV3" i="6"/>
  <c r="AN3" i="6"/>
  <c r="AY14" i="6"/>
  <c r="AQ14" i="6"/>
  <c r="AI14" i="6"/>
  <c r="AU3" i="6"/>
  <c r="AM3" i="6"/>
  <c r="AN14" i="6"/>
  <c r="AT3" i="6"/>
  <c r="AI3" i="6"/>
  <c r="AX14" i="6"/>
  <c r="AM14" i="6"/>
  <c r="AS3" i="6"/>
  <c r="AH3" i="6"/>
  <c r="AW14" i="6"/>
  <c r="AL14" i="6"/>
  <c r="AR3" i="6"/>
  <c r="AV14" i="6"/>
  <c r="AH14" i="6"/>
  <c r="AQ3" i="6"/>
  <c r="AU14" i="6"/>
  <c r="AG14" i="6"/>
  <c r="AP3" i="6"/>
  <c r="AT14" i="6"/>
  <c r="AZ3" i="6"/>
  <c r="AL3" i="6"/>
  <c r="AP14" i="6"/>
  <c r="AY3" i="6"/>
  <c r="AK3" i="6"/>
  <c r="AX3" i="6"/>
  <c r="AJ3" i="6"/>
  <c r="AO14" i="6"/>
  <c r="F3" i="18" l="1"/>
  <c r="E3" i="18"/>
  <c r="C50" i="3"/>
  <c r="G56" i="3"/>
  <c r="E62" i="3" s="1"/>
  <c r="E3" i="12" s="1"/>
  <c r="E56" i="3"/>
  <c r="F56" i="3"/>
  <c r="D62" i="3" s="1"/>
  <c r="D3" i="12" s="1"/>
  <c r="D56" i="3"/>
  <c r="B62" i="3" s="1"/>
  <c r="B3" i="12" s="1"/>
  <c r="C5" i="38"/>
  <c r="D5" i="38" s="1"/>
  <c r="E5" i="38" s="1"/>
  <c r="F5" i="38" s="1"/>
  <c r="G5" i="38" s="1"/>
  <c r="H5" i="38" s="1"/>
  <c r="I5" i="38" s="1"/>
  <c r="J5" i="38" s="1"/>
  <c r="K5" i="38" s="1"/>
  <c r="L5" i="38" s="1"/>
  <c r="M5" i="38" s="1"/>
  <c r="N5" i="38" s="1"/>
  <c r="O5" i="38" s="1"/>
  <c r="P5" i="38" s="1"/>
  <c r="Q5" i="38" s="1"/>
  <c r="R5" i="38" s="1"/>
  <c r="S5" i="38" s="1"/>
  <c r="T5" i="38" s="1"/>
  <c r="U5" i="38" s="1"/>
  <c r="V5" i="38" s="1"/>
  <c r="W5" i="38" s="1"/>
  <c r="X5" i="38" s="1"/>
  <c r="Y5" i="38" s="1"/>
  <c r="Z5" i="38" s="1"/>
  <c r="AA5" i="38" s="1"/>
  <c r="AB5" i="38" s="1"/>
  <c r="AC5" i="38" s="1"/>
  <c r="AD5" i="38" s="1"/>
  <c r="AE5" i="38" s="1"/>
  <c r="AF5" i="38" s="1"/>
  <c r="AG5" i="38" s="1"/>
  <c r="AH5" i="38" s="1"/>
  <c r="AI5" i="38" s="1"/>
  <c r="AJ5" i="38" s="1"/>
  <c r="AK5" i="38" s="1"/>
  <c r="AL5" i="38" s="1"/>
  <c r="AM5" i="38" s="1"/>
  <c r="AN5" i="38" s="1"/>
  <c r="AO5" i="38" s="1"/>
  <c r="AP5" i="38" s="1"/>
  <c r="AQ5" i="38" s="1"/>
  <c r="AR5" i="38" s="1"/>
  <c r="AS5" i="38" s="1"/>
  <c r="AT5" i="38" s="1"/>
  <c r="AU5" i="38" s="1"/>
  <c r="AV5" i="38" s="1"/>
  <c r="AW5" i="38" s="1"/>
  <c r="AX5" i="38" s="1"/>
  <c r="AY5" i="38" s="1"/>
  <c r="AZ5" i="38" s="1"/>
  <c r="BA5" i="38" s="1"/>
  <c r="G5" i="9"/>
  <c r="G2" i="9" s="1"/>
  <c r="G5" i="22"/>
  <c r="B5" i="9"/>
  <c r="B2" i="9" s="1"/>
  <c r="B5" i="22"/>
  <c r="D9" i="22"/>
  <c r="B3" i="34"/>
  <c r="C6" i="9"/>
  <c r="C7" i="9" s="1"/>
  <c r="C6" i="22"/>
  <c r="D6" i="9"/>
  <c r="D7" i="9" s="1"/>
  <c r="E6" i="9"/>
  <c r="E7" i="9" s="1"/>
  <c r="B3" i="28"/>
  <c r="C3" i="28" s="1"/>
  <c r="D3" i="28" s="1"/>
  <c r="E3" i="28" s="1"/>
  <c r="F3" i="28" s="1"/>
  <c r="G3" i="28" s="1"/>
  <c r="H3" i="28" s="1"/>
  <c r="I3" i="28" s="1"/>
  <c r="J3" i="28" s="1"/>
  <c r="K3" i="28" s="1"/>
  <c r="L3" i="28" s="1"/>
  <c r="M3" i="28" s="1"/>
  <c r="N3" i="28" s="1"/>
  <c r="O3" i="28" s="1"/>
  <c r="P3" i="28" s="1"/>
  <c r="Q3" i="28" s="1"/>
  <c r="R3" i="28" s="1"/>
  <c r="S3" i="28" s="1"/>
  <c r="T3" i="28" s="1"/>
  <c r="U3" i="28" s="1"/>
  <c r="V3" i="28" s="1"/>
  <c r="W3" i="28" s="1"/>
  <c r="X3" i="28" s="1"/>
  <c r="Y3" i="28" s="1"/>
  <c r="Z3" i="28" s="1"/>
  <c r="AA3" i="28" s="1"/>
  <c r="AB3" i="28" s="1"/>
  <c r="AC3" i="28" s="1"/>
  <c r="AD3" i="28" s="1"/>
  <c r="AE3" i="28" s="1"/>
  <c r="AF3" i="28" s="1"/>
  <c r="AG3" i="28" s="1"/>
  <c r="AH3" i="28" s="1"/>
  <c r="AI3" i="28" s="1"/>
  <c r="AJ3" i="28" s="1"/>
  <c r="AK3" i="28" s="1"/>
  <c r="AL3" i="28" s="1"/>
  <c r="AM3" i="28" s="1"/>
  <c r="AN3" i="28" s="1"/>
  <c r="AO3" i="28" s="1"/>
  <c r="AP3" i="28" s="1"/>
  <c r="AQ3" i="28" s="1"/>
  <c r="AR3" i="28" s="1"/>
  <c r="AS3" i="28" s="1"/>
  <c r="AT3" i="28" s="1"/>
  <c r="AU3" i="28" s="1"/>
  <c r="AV3" i="28" s="1"/>
  <c r="AW3" i="28" s="1"/>
  <c r="AX3" i="28" s="1"/>
  <c r="AY3" i="28" s="1"/>
  <c r="AZ3" i="28" s="1"/>
  <c r="BA3" i="28" s="1"/>
  <c r="E9" i="22"/>
  <c r="C3" i="34"/>
  <c r="J16" i="3"/>
  <c r="K16" i="3" s="1"/>
  <c r="D5" i="9"/>
  <c r="D2" i="9" s="1"/>
  <c r="D5" i="22"/>
  <c r="D3" i="34"/>
  <c r="F9" i="22"/>
  <c r="E5" i="9"/>
  <c r="E2" i="9" s="1"/>
  <c r="E5" i="22"/>
  <c r="F6" i="9"/>
  <c r="F9" i="9" s="1"/>
  <c r="F6" i="22"/>
  <c r="C56" i="3"/>
  <c r="F5" i="9"/>
  <c r="F2" i="9" s="1"/>
  <c r="F5" i="22"/>
  <c r="H9" i="22"/>
  <c r="F3" i="34"/>
  <c r="D4" i="9"/>
  <c r="E4" i="9"/>
  <c r="C62" i="3"/>
  <c r="C3" i="12" s="1"/>
  <c r="C61" i="3"/>
  <c r="C6" i="25" s="1"/>
  <c r="B6" i="25"/>
  <c r="G9" i="22"/>
  <c r="E3" i="34"/>
  <c r="B4" i="9"/>
  <c r="B4" i="22"/>
  <c r="F4" i="9"/>
  <c r="B6" i="9"/>
  <c r="B6" i="22"/>
  <c r="C4" i="9"/>
  <c r="C4" i="22"/>
  <c r="C5" i="9"/>
  <c r="C2" i="9" s="1"/>
  <c r="B56" i="3"/>
  <c r="F2" i="17"/>
  <c r="E3" i="17"/>
  <c r="E3" i="50"/>
  <c r="F3" i="38"/>
  <c r="D3" i="16"/>
  <c r="C6" i="16"/>
  <c r="C9" i="16" s="1"/>
  <c r="C7" i="16"/>
  <c r="C4" i="16"/>
  <c r="C5" i="16"/>
  <c r="G3" i="18"/>
  <c r="H2" i="18"/>
  <c r="H3" i="25"/>
  <c r="D60" i="3"/>
  <c r="Q71" i="2"/>
  <c r="P71" i="2"/>
  <c r="P83" i="2"/>
  <c r="P70" i="2"/>
  <c r="B11" i="3" a="1"/>
  <c r="Q83" i="2"/>
  <c r="P79" i="2"/>
  <c r="O79" i="2"/>
  <c r="B12" i="3" a="1"/>
  <c r="N83" i="2"/>
  <c r="Q77" i="2"/>
  <c r="O78" i="2"/>
  <c r="Q73" i="2"/>
  <c r="O74" i="2"/>
  <c r="P78" i="2"/>
  <c r="O83" i="2"/>
  <c r="F3" i="47"/>
  <c r="R84" i="2"/>
  <c r="P73" i="2"/>
  <c r="I24" i="3"/>
  <c r="J18" i="3"/>
  <c r="O75" i="2"/>
  <c r="R81" i="2"/>
  <c r="Q82" i="2"/>
  <c r="G3" i="47"/>
  <c r="L41" i="7"/>
  <c r="D41" i="7"/>
  <c r="K41" i="7"/>
  <c r="C41" i="7"/>
  <c r="J41" i="7"/>
  <c r="B41" i="7"/>
  <c r="G41" i="7"/>
  <c r="F41" i="7"/>
  <c r="E41" i="7"/>
  <c r="O41" i="7"/>
  <c r="N41" i="7"/>
  <c r="M41" i="7"/>
  <c r="I41" i="7"/>
  <c r="B4" i="49"/>
  <c r="B4" i="27"/>
  <c r="W41" i="7"/>
  <c r="C4" i="27"/>
  <c r="S84" i="2"/>
  <c r="J17" i="3"/>
  <c r="K17" i="3" s="1"/>
  <c r="L17" i="3" s="1"/>
  <c r="J19" i="3"/>
  <c r="K19" i="3" s="1"/>
  <c r="I23" i="3"/>
  <c r="AI3" i="13"/>
  <c r="AI2" i="13"/>
  <c r="AI4" i="13"/>
  <c r="AI6" i="13"/>
  <c r="AI7" i="13"/>
  <c r="AJ9" i="14"/>
  <c r="AJ4" i="14"/>
  <c r="AJ3" i="14"/>
  <c r="AI2" i="15"/>
  <c r="AB41" i="7"/>
  <c r="T41" i="7"/>
  <c r="AI41" i="7"/>
  <c r="AA41" i="7"/>
  <c r="S41" i="7"/>
  <c r="AH41" i="7"/>
  <c r="Z41" i="7"/>
  <c r="R41" i="7"/>
  <c r="Y41" i="7"/>
  <c r="AK1" i="13"/>
  <c r="AJ3" i="13"/>
  <c r="AJ2" i="13"/>
  <c r="AJ5" i="13"/>
  <c r="AJ4" i="13"/>
  <c r="AJ7" i="13"/>
  <c r="AJ6" i="13"/>
  <c r="AK8" i="14"/>
  <c r="AK6" i="14"/>
  <c r="AK4" i="14"/>
  <c r="AK2" i="14"/>
  <c r="AK9" i="14"/>
  <c r="AK3" i="14"/>
  <c r="AK5" i="14"/>
  <c r="AK7" i="14"/>
  <c r="AI5" i="15"/>
  <c r="AI3" i="15"/>
  <c r="AI9" i="15"/>
  <c r="AI6" i="15"/>
  <c r="AI4" i="15"/>
  <c r="AJ1" i="15"/>
  <c r="AI7" i="15"/>
  <c r="P72" i="2"/>
  <c r="P76" i="2"/>
  <c r="P80" i="2"/>
  <c r="AC41" i="7"/>
  <c r="AL8" i="14"/>
  <c r="AL6" i="14"/>
  <c r="AL4" i="14"/>
  <c r="AL2" i="14"/>
  <c r="AL5" i="14"/>
  <c r="AM1" i="14"/>
  <c r="AL3" i="14"/>
  <c r="AH8" i="20"/>
  <c r="AH6" i="20"/>
  <c r="AH4" i="20"/>
  <c r="AH9" i="20"/>
  <c r="AH5" i="20"/>
  <c r="AH3" i="20"/>
  <c r="AH7" i="20"/>
  <c r="AI1" i="20"/>
  <c r="P41" i="7"/>
  <c r="AD41" i="7"/>
  <c r="AJ5" i="14"/>
  <c r="AJ7" i="14"/>
  <c r="AJ8" i="14"/>
  <c r="I25" i="3"/>
  <c r="B2" i="43"/>
  <c r="C2" i="43" s="1"/>
  <c r="D2" i="43" s="1"/>
  <c r="E2" i="43" s="1"/>
  <c r="F2" i="43" s="1"/>
  <c r="G2" i="43" s="1"/>
  <c r="H2" i="43" s="1"/>
  <c r="I2" i="43" s="1"/>
  <c r="J2" i="43" s="1"/>
  <c r="K2" i="43" s="1"/>
  <c r="L2" i="43" s="1"/>
  <c r="M2" i="43" s="1"/>
  <c r="N2" i="43" s="1"/>
  <c r="O2" i="43" s="1"/>
  <c r="P2" i="43" s="1"/>
  <c r="Q2" i="43" s="1"/>
  <c r="R2" i="43" s="1"/>
  <c r="S2" i="43" s="1"/>
  <c r="T2" i="43" s="1"/>
  <c r="U2" i="43" s="1"/>
  <c r="V2" i="43" s="1"/>
  <c r="W2" i="43" s="1"/>
  <c r="X2" i="43" s="1"/>
  <c r="Y2" i="43" s="1"/>
  <c r="Z2" i="43" s="1"/>
  <c r="AA2" i="43" s="1"/>
  <c r="AB2" i="43" s="1"/>
  <c r="AC2" i="43" s="1"/>
  <c r="AD2" i="43" s="1"/>
  <c r="AE2" i="43" s="1"/>
  <c r="AF2" i="43" s="1"/>
  <c r="AG2" i="43" s="1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BA2" i="43" s="1"/>
  <c r="B5" i="21"/>
  <c r="Q41" i="7"/>
  <c r="AE41" i="7"/>
  <c r="AJ6" i="14"/>
  <c r="AL7" i="14"/>
  <c r="U41" i="7"/>
  <c r="AF41" i="7"/>
  <c r="AH8" i="16"/>
  <c r="AH2" i="16"/>
  <c r="AI1" i="16"/>
  <c r="B5" i="31"/>
  <c r="B4" i="31"/>
  <c r="C4" i="31" s="1"/>
  <c r="D4" i="31" s="1"/>
  <c r="E4" i="31" s="1"/>
  <c r="F4" i="31" s="1"/>
  <c r="G4" i="31" s="1"/>
  <c r="H4" i="31" s="1"/>
  <c r="I4" i="31" s="1"/>
  <c r="J4" i="31" s="1"/>
  <c r="K4" i="31" s="1"/>
  <c r="L4" i="31" s="1"/>
  <c r="M4" i="31" s="1"/>
  <c r="N4" i="31" s="1"/>
  <c r="O4" i="31" s="1"/>
  <c r="P4" i="31" s="1"/>
  <c r="Q4" i="31" s="1"/>
  <c r="R4" i="31" s="1"/>
  <c r="S4" i="31" s="1"/>
  <c r="T4" i="31" s="1"/>
  <c r="U4" i="31" s="1"/>
  <c r="V4" i="31" s="1"/>
  <c r="W4" i="31" s="1"/>
  <c r="X4" i="31" s="1"/>
  <c r="Y4" i="31" s="1"/>
  <c r="Z4" i="31" s="1"/>
  <c r="AA4" i="31" s="1"/>
  <c r="AB4" i="31" s="1"/>
  <c r="AC4" i="31" s="1"/>
  <c r="AD4" i="31" s="1"/>
  <c r="AE4" i="31" s="1"/>
  <c r="AF4" i="31" s="1"/>
  <c r="AG4" i="31" s="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6" i="31"/>
  <c r="C2" i="33"/>
  <c r="D2" i="33" s="1"/>
  <c r="E2" i="33" s="1"/>
  <c r="F2" i="33" s="1"/>
  <c r="G2" i="33" s="1"/>
  <c r="H2" i="33" s="1"/>
  <c r="I2" i="33" s="1"/>
  <c r="J2" i="33" s="1"/>
  <c r="K2" i="33" s="1"/>
  <c r="L2" i="33" s="1"/>
  <c r="M2" i="33" s="1"/>
  <c r="N2" i="33" s="1"/>
  <c r="O2" i="33" s="1"/>
  <c r="P2" i="33" s="1"/>
  <c r="Q2" i="33" s="1"/>
  <c r="R2" i="33" s="1"/>
  <c r="S2" i="33" s="1"/>
  <c r="T2" i="33" s="1"/>
  <c r="U2" i="33" s="1"/>
  <c r="V2" i="33" s="1"/>
  <c r="W2" i="33" s="1"/>
  <c r="X2" i="33" s="1"/>
  <c r="Y2" i="33" s="1"/>
  <c r="Z2" i="33" s="1"/>
  <c r="AA2" i="33" s="1"/>
  <c r="AB2" i="33" s="1"/>
  <c r="AC2" i="33" s="1"/>
  <c r="AD2" i="33" s="1"/>
  <c r="AE2" i="33" s="1"/>
  <c r="AF2" i="33" s="1"/>
  <c r="AG2" i="33" s="1"/>
  <c r="AH2" i="33" s="1"/>
  <c r="AI2" i="33" s="1"/>
  <c r="AJ2" i="33" s="1"/>
  <c r="AK2" i="33" s="1"/>
  <c r="AL2" i="33" s="1"/>
  <c r="AM2" i="33" s="1"/>
  <c r="AN2" i="33" s="1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B6" i="33"/>
  <c r="B5" i="33"/>
  <c r="C5" i="33" s="1"/>
  <c r="D5" i="33" s="1"/>
  <c r="E5" i="33" s="1"/>
  <c r="F5" i="33" s="1"/>
  <c r="G5" i="33" s="1"/>
  <c r="H5" i="33" s="1"/>
  <c r="I5" i="33" s="1"/>
  <c r="J5" i="33" s="1"/>
  <c r="K5" i="33" s="1"/>
  <c r="L5" i="33" s="1"/>
  <c r="M5" i="33" s="1"/>
  <c r="N5" i="33" s="1"/>
  <c r="O5" i="33" s="1"/>
  <c r="P5" i="33" s="1"/>
  <c r="Q5" i="33" s="1"/>
  <c r="R5" i="33" s="1"/>
  <c r="S5" i="33" s="1"/>
  <c r="T5" i="33" s="1"/>
  <c r="U5" i="33" s="1"/>
  <c r="V5" i="33" s="1"/>
  <c r="W5" i="33" s="1"/>
  <c r="X5" i="33" s="1"/>
  <c r="Y5" i="33" s="1"/>
  <c r="Z5" i="33" s="1"/>
  <c r="AA5" i="33" s="1"/>
  <c r="AB5" i="33" s="1"/>
  <c r="AC5" i="33" s="1"/>
  <c r="AD5" i="33" s="1"/>
  <c r="AE5" i="33" s="1"/>
  <c r="AF5" i="33" s="1"/>
  <c r="AG5" i="33" s="1"/>
  <c r="AH5" i="33" s="1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B4" i="33"/>
  <c r="C4" i="33" s="1"/>
  <c r="D4" i="33" s="1"/>
  <c r="E4" i="33" s="1"/>
  <c r="F4" i="33" s="1"/>
  <c r="G4" i="33" s="1"/>
  <c r="H4" i="33" s="1"/>
  <c r="I4" i="33" s="1"/>
  <c r="J4" i="33" s="1"/>
  <c r="K4" i="33" s="1"/>
  <c r="L4" i="33" s="1"/>
  <c r="M4" i="33" s="1"/>
  <c r="N4" i="33" s="1"/>
  <c r="O4" i="33" s="1"/>
  <c r="P4" i="33" s="1"/>
  <c r="Q4" i="33" s="1"/>
  <c r="R4" i="33" s="1"/>
  <c r="S4" i="33" s="1"/>
  <c r="T4" i="33" s="1"/>
  <c r="U4" i="33" s="1"/>
  <c r="V4" i="33" s="1"/>
  <c r="W4" i="33" s="1"/>
  <c r="X4" i="33" s="1"/>
  <c r="Y4" i="33" s="1"/>
  <c r="Z4" i="33" s="1"/>
  <c r="AA4" i="33" s="1"/>
  <c r="AB4" i="33" s="1"/>
  <c r="AC4" i="33" s="1"/>
  <c r="AD4" i="33" s="1"/>
  <c r="AE4" i="33" s="1"/>
  <c r="AF4" i="33" s="1"/>
  <c r="AG4" i="33" s="1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AH8" i="13"/>
  <c r="AH6" i="13"/>
  <c r="AH4" i="13"/>
  <c r="AH2" i="13"/>
  <c r="AH9" i="13"/>
  <c r="AI9" i="14"/>
  <c r="AI2" i="14"/>
  <c r="AH9" i="14"/>
  <c r="AI1" i="22"/>
  <c r="AI3" i="23"/>
  <c r="AI6" i="23"/>
  <c r="AI7" i="19"/>
  <c r="AI8" i="19"/>
  <c r="AJ1" i="19"/>
  <c r="AJ1" i="23"/>
  <c r="AI2" i="23"/>
  <c r="AI9" i="23"/>
  <c r="AH8" i="26"/>
  <c r="AH4" i="26"/>
  <c r="AI1" i="26"/>
  <c r="AH3" i="26"/>
  <c r="AH7" i="26"/>
  <c r="AH5" i="26"/>
  <c r="AH9" i="26"/>
  <c r="AI4" i="19"/>
  <c r="AH3" i="14"/>
  <c r="AH5" i="14"/>
  <c r="AI9" i="19"/>
  <c r="AH5" i="23"/>
  <c r="AH7" i="23"/>
  <c r="AH3" i="23"/>
  <c r="AH9" i="19"/>
  <c r="AH7" i="19"/>
  <c r="AH5" i="19"/>
  <c r="AH3" i="19"/>
  <c r="AH4" i="23"/>
  <c r="AH9" i="23"/>
  <c r="AI1" i="28"/>
  <c r="AH6" i="28"/>
  <c r="AH9" i="28"/>
  <c r="AH2" i="28"/>
  <c r="B3" i="46"/>
  <c r="C3" i="46" s="1"/>
  <c r="D3" i="46" s="1"/>
  <c r="E3" i="46" s="1"/>
  <c r="F3" i="46" s="1"/>
  <c r="G3" i="46" s="1"/>
  <c r="H3" i="46" s="1"/>
  <c r="I3" i="46" s="1"/>
  <c r="J3" i="46" s="1"/>
  <c r="K3" i="46" s="1"/>
  <c r="L3" i="46" s="1"/>
  <c r="M3" i="46" s="1"/>
  <c r="N3" i="46" s="1"/>
  <c r="O3" i="46" s="1"/>
  <c r="P3" i="46" s="1"/>
  <c r="Q3" i="46" s="1"/>
  <c r="R3" i="46" s="1"/>
  <c r="S3" i="46" s="1"/>
  <c r="T3" i="46" s="1"/>
  <c r="U3" i="46" s="1"/>
  <c r="V3" i="46" s="1"/>
  <c r="W3" i="46" s="1"/>
  <c r="X3" i="46" s="1"/>
  <c r="Y3" i="46" s="1"/>
  <c r="Z3" i="46" s="1"/>
  <c r="AA3" i="46" s="1"/>
  <c r="AB3" i="46" s="1"/>
  <c r="AC3" i="46" s="1"/>
  <c r="AD3" i="46" s="1"/>
  <c r="AE3" i="46" s="1"/>
  <c r="AF3" i="46" s="1"/>
  <c r="AG3" i="46" s="1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B7" i="32"/>
  <c r="C3" i="32"/>
  <c r="D3" i="32" s="1"/>
  <c r="E3" i="32" s="1"/>
  <c r="F3" i="32" s="1"/>
  <c r="G3" i="32" s="1"/>
  <c r="H3" i="32" s="1"/>
  <c r="I3" i="32" s="1"/>
  <c r="J3" i="32" s="1"/>
  <c r="K3" i="32" s="1"/>
  <c r="L3" i="32" s="1"/>
  <c r="M3" i="32" s="1"/>
  <c r="N3" i="32" s="1"/>
  <c r="O3" i="32" s="1"/>
  <c r="P3" i="32" s="1"/>
  <c r="Q3" i="32" s="1"/>
  <c r="R3" i="32" s="1"/>
  <c r="S3" i="32" s="1"/>
  <c r="T3" i="32" s="1"/>
  <c r="U3" i="32" s="1"/>
  <c r="V3" i="32" s="1"/>
  <c r="W3" i="32" s="1"/>
  <c r="X3" i="32" s="1"/>
  <c r="Y3" i="32" s="1"/>
  <c r="Z3" i="32" s="1"/>
  <c r="AA3" i="32" s="1"/>
  <c r="AB3" i="32" s="1"/>
  <c r="AC3" i="32" s="1"/>
  <c r="AD3" i="32" s="1"/>
  <c r="AE3" i="32" s="1"/>
  <c r="AF3" i="32" s="1"/>
  <c r="AG3" i="32" s="1"/>
  <c r="AH3" i="32" s="1"/>
  <c r="AI3" i="32" s="1"/>
  <c r="AJ3" i="32" s="1"/>
  <c r="AK3" i="32" s="1"/>
  <c r="AL3" i="32" s="1"/>
  <c r="AM3" i="32" s="1"/>
  <c r="AN3" i="32" s="1"/>
  <c r="AO3" i="32" s="1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B6" i="32"/>
  <c r="AK4" i="41"/>
  <c r="AK3" i="41"/>
  <c r="AK8" i="41"/>
  <c r="AK5" i="41"/>
  <c r="AK7" i="41"/>
  <c r="AK9" i="41"/>
  <c r="AK6" i="41"/>
  <c r="AL1" i="41"/>
  <c r="AI1" i="38"/>
  <c r="C6" i="40"/>
  <c r="D6" i="40" s="1"/>
  <c r="E6" i="40" s="1"/>
  <c r="F6" i="40" s="1"/>
  <c r="G6" i="40" s="1"/>
  <c r="H6" i="40" s="1"/>
  <c r="I6" i="40" s="1"/>
  <c r="J6" i="40" s="1"/>
  <c r="K6" i="40" s="1"/>
  <c r="L6" i="40" s="1"/>
  <c r="M6" i="40" s="1"/>
  <c r="N6" i="40" s="1"/>
  <c r="O6" i="40" s="1"/>
  <c r="P6" i="40" s="1"/>
  <c r="Q6" i="40" s="1"/>
  <c r="R6" i="40" s="1"/>
  <c r="S6" i="40" s="1"/>
  <c r="T6" i="40" s="1"/>
  <c r="U6" i="40" s="1"/>
  <c r="V6" i="40" s="1"/>
  <c r="W6" i="40" s="1"/>
  <c r="X6" i="40" s="1"/>
  <c r="Y6" i="40" s="1"/>
  <c r="Z6" i="40" s="1"/>
  <c r="AA6" i="40" s="1"/>
  <c r="AB6" i="40" s="1"/>
  <c r="AC6" i="40" s="1"/>
  <c r="AD6" i="40" s="1"/>
  <c r="AE6" i="40" s="1"/>
  <c r="AF6" i="40" s="1"/>
  <c r="AG6" i="40" s="1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B9" i="40"/>
  <c r="C9" i="40" s="1"/>
  <c r="D9" i="40" s="1"/>
  <c r="E9" i="40" s="1"/>
  <c r="F9" i="40" s="1"/>
  <c r="G9" i="40" s="1"/>
  <c r="H9" i="40" s="1"/>
  <c r="I9" i="40" s="1"/>
  <c r="J9" i="40" s="1"/>
  <c r="K9" i="40" s="1"/>
  <c r="L9" i="40" s="1"/>
  <c r="M9" i="40" s="1"/>
  <c r="N9" i="40" s="1"/>
  <c r="O9" i="40" s="1"/>
  <c r="P9" i="40" s="1"/>
  <c r="Q9" i="40" s="1"/>
  <c r="R9" i="40" s="1"/>
  <c r="S9" i="40" s="1"/>
  <c r="T9" i="40" s="1"/>
  <c r="U9" i="40" s="1"/>
  <c r="V9" i="40" s="1"/>
  <c r="W9" i="40" s="1"/>
  <c r="X9" i="40" s="1"/>
  <c r="Y9" i="40" s="1"/>
  <c r="Z9" i="40" s="1"/>
  <c r="AA9" i="40" s="1"/>
  <c r="AB9" i="40" s="1"/>
  <c r="AC9" i="40" s="1"/>
  <c r="AD9" i="40" s="1"/>
  <c r="AE9" i="40" s="1"/>
  <c r="AF9" i="40" s="1"/>
  <c r="AG9" i="40" s="1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AI1" i="42"/>
  <c r="C3" i="40"/>
  <c r="D3" i="40" s="1"/>
  <c r="E3" i="40" s="1"/>
  <c r="F3" i="40" s="1"/>
  <c r="G3" i="40" s="1"/>
  <c r="H3" i="40" s="1"/>
  <c r="I3" i="40" s="1"/>
  <c r="J3" i="40" s="1"/>
  <c r="K3" i="40" s="1"/>
  <c r="L3" i="40" s="1"/>
  <c r="M3" i="40" s="1"/>
  <c r="N3" i="40" s="1"/>
  <c r="O3" i="40" s="1"/>
  <c r="P3" i="40" s="1"/>
  <c r="Q3" i="40" s="1"/>
  <c r="R3" i="40" s="1"/>
  <c r="S3" i="40" s="1"/>
  <c r="T3" i="40" s="1"/>
  <c r="U3" i="40" s="1"/>
  <c r="V3" i="40" s="1"/>
  <c r="W3" i="40" s="1"/>
  <c r="X3" i="40" s="1"/>
  <c r="Y3" i="40" s="1"/>
  <c r="Z3" i="40" s="1"/>
  <c r="AA3" i="40" s="1"/>
  <c r="AB3" i="40" s="1"/>
  <c r="AC3" i="40" s="1"/>
  <c r="AD3" i="40" s="1"/>
  <c r="AE3" i="40" s="1"/>
  <c r="AF3" i="40" s="1"/>
  <c r="AG3" i="40" s="1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C7" i="40"/>
  <c r="D7" i="40" s="1"/>
  <c r="E7" i="40" s="1"/>
  <c r="F7" i="40" s="1"/>
  <c r="G7" i="40" s="1"/>
  <c r="H7" i="40" s="1"/>
  <c r="I7" i="40" s="1"/>
  <c r="J7" i="40" s="1"/>
  <c r="K7" i="40" s="1"/>
  <c r="L7" i="40" s="1"/>
  <c r="M7" i="40" s="1"/>
  <c r="N7" i="40" s="1"/>
  <c r="O7" i="40" s="1"/>
  <c r="P7" i="40" s="1"/>
  <c r="Q7" i="40" s="1"/>
  <c r="R7" i="40" s="1"/>
  <c r="S7" i="40" s="1"/>
  <c r="T7" i="40" s="1"/>
  <c r="U7" i="40" s="1"/>
  <c r="V7" i="40" s="1"/>
  <c r="W7" i="40" s="1"/>
  <c r="X7" i="40" s="1"/>
  <c r="Y7" i="40" s="1"/>
  <c r="Z7" i="40" s="1"/>
  <c r="AA7" i="40" s="1"/>
  <c r="AB7" i="40" s="1"/>
  <c r="AC7" i="40" s="1"/>
  <c r="AD7" i="40" s="1"/>
  <c r="AE7" i="40" s="1"/>
  <c r="AF7" i="40" s="1"/>
  <c r="AG7" i="40" s="1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AH4" i="42"/>
  <c r="AH8" i="42"/>
  <c r="AH3" i="42"/>
  <c r="AH5" i="42"/>
  <c r="AH7" i="42"/>
  <c r="AH9" i="42"/>
  <c r="AJ1" i="44"/>
  <c r="AH9" i="41"/>
  <c r="AJ9" i="41"/>
  <c r="AJ7" i="41"/>
  <c r="AJ5" i="41"/>
  <c r="AJ3" i="41"/>
  <c r="AI9" i="41"/>
  <c r="AH3" i="41"/>
  <c r="AH5" i="41"/>
  <c r="AH7" i="41"/>
  <c r="AI5" i="45"/>
  <c r="AI4" i="45"/>
  <c r="AI6" i="45"/>
  <c r="AI7" i="45"/>
  <c r="AI9" i="45"/>
  <c r="AJ1" i="45"/>
  <c r="AI3" i="45"/>
  <c r="AI2" i="45"/>
  <c r="AH9" i="45"/>
  <c r="AJ2" i="47"/>
  <c r="AJ7" i="47"/>
  <c r="AJ8" i="47"/>
  <c r="AL1" i="47"/>
  <c r="AK5" i="47"/>
  <c r="AK4" i="47"/>
  <c r="AK2" i="47"/>
  <c r="AK7" i="47"/>
  <c r="AK8" i="47"/>
  <c r="AI8" i="47"/>
  <c r="AI4" i="47"/>
  <c r="AI2" i="47"/>
  <c r="AH3" i="45"/>
  <c r="AH8" i="47"/>
  <c r="AH4" i="47"/>
  <c r="AH2" i="47"/>
  <c r="AI8" i="50"/>
  <c r="AI6" i="50"/>
  <c r="AI4" i="50"/>
  <c r="AI2" i="50"/>
  <c r="AI7" i="50"/>
  <c r="AJ1" i="50"/>
  <c r="AI9" i="50"/>
  <c r="AI1" i="48"/>
  <c r="AH8" i="50"/>
  <c r="AH6" i="50"/>
  <c r="AH4" i="50"/>
  <c r="AH2" i="50"/>
  <c r="AH7" i="50"/>
  <c r="AH9" i="50"/>
  <c r="J22" i="3" l="1"/>
  <c r="C9" i="9"/>
  <c r="F7" i="9"/>
  <c r="D61" i="3"/>
  <c r="D6" i="25" s="1"/>
  <c r="D6" i="26" s="1"/>
  <c r="D9" i="9"/>
  <c r="E9" i="9"/>
  <c r="I9" i="22"/>
  <c r="G3" i="34"/>
  <c r="H56" i="3"/>
  <c r="F62" i="3" s="1"/>
  <c r="F3" i="12" s="1"/>
  <c r="C2" i="26"/>
  <c r="C6" i="26"/>
  <c r="G4" i="9"/>
  <c r="G4" i="22"/>
  <c r="B9" i="9"/>
  <c r="B7" i="9"/>
  <c r="G6" i="9"/>
  <c r="G7" i="9" s="1"/>
  <c r="G6" i="22"/>
  <c r="H5" i="9"/>
  <c r="H2" i="9" s="1"/>
  <c r="H5" i="22"/>
  <c r="B2" i="26"/>
  <c r="B6" i="26"/>
  <c r="G2" i="17"/>
  <c r="F3" i="17"/>
  <c r="E3" i="16"/>
  <c r="D5" i="16"/>
  <c r="D6" i="16"/>
  <c r="D9" i="16" s="1"/>
  <c r="D4" i="16"/>
  <c r="D7" i="16"/>
  <c r="G3" i="38"/>
  <c r="F3" i="50"/>
  <c r="H3" i="18"/>
  <c r="I2" i="18"/>
  <c r="I3" i="25"/>
  <c r="E60" i="3"/>
  <c r="L23" i="3"/>
  <c r="M17" i="3"/>
  <c r="B2" i="31"/>
  <c r="C2" i="31" s="1"/>
  <c r="D2" i="31" s="1"/>
  <c r="E2" i="31" s="1"/>
  <c r="F2" i="31" s="1"/>
  <c r="G2" i="31" s="1"/>
  <c r="H2" i="31" s="1"/>
  <c r="I2" i="31" s="1"/>
  <c r="J2" i="31" s="1"/>
  <c r="K2" i="31" s="1"/>
  <c r="L2" i="31" s="1"/>
  <c r="M2" i="31" s="1"/>
  <c r="N2" i="31" s="1"/>
  <c r="O2" i="31" s="1"/>
  <c r="P2" i="31" s="1"/>
  <c r="Q2" i="31" s="1"/>
  <c r="R2" i="31" s="1"/>
  <c r="S2" i="31" s="1"/>
  <c r="T2" i="31" s="1"/>
  <c r="U2" i="31" s="1"/>
  <c r="V2" i="31" s="1"/>
  <c r="W2" i="31" s="1"/>
  <c r="X2" i="31" s="1"/>
  <c r="Y2" i="31" s="1"/>
  <c r="Z2" i="31" s="1"/>
  <c r="AA2" i="31" s="1"/>
  <c r="AB2" i="31" s="1"/>
  <c r="AC2" i="31" s="1"/>
  <c r="AD2" i="31" s="1"/>
  <c r="AE2" i="31" s="1"/>
  <c r="AF2" i="31" s="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C5" i="31"/>
  <c r="D5" i="31" s="1"/>
  <c r="E5" i="31" s="1"/>
  <c r="F5" i="31" s="1"/>
  <c r="G5" i="31" s="1"/>
  <c r="H5" i="31" s="1"/>
  <c r="I5" i="31" s="1"/>
  <c r="J5" i="31" s="1"/>
  <c r="K5" i="31" s="1"/>
  <c r="L5" i="31" s="1"/>
  <c r="M5" i="31" s="1"/>
  <c r="N5" i="31" s="1"/>
  <c r="O5" i="31" s="1"/>
  <c r="P5" i="31" s="1"/>
  <c r="Q5" i="31" s="1"/>
  <c r="R5" i="31" s="1"/>
  <c r="S5" i="31" s="1"/>
  <c r="T5" i="31" s="1"/>
  <c r="U5" i="31" s="1"/>
  <c r="V5" i="31" s="1"/>
  <c r="W5" i="31" s="1"/>
  <c r="X5" i="31" s="1"/>
  <c r="Y5" i="31" s="1"/>
  <c r="Z5" i="31" s="1"/>
  <c r="AA5" i="31" s="1"/>
  <c r="AB5" i="31" s="1"/>
  <c r="AC5" i="31" s="1"/>
  <c r="AD5" i="31" s="1"/>
  <c r="AE5" i="31" s="1"/>
  <c r="AF5" i="31" s="1"/>
  <c r="AG5" i="31" s="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AI3" i="20"/>
  <c r="AI6" i="20"/>
  <c r="AJ1" i="20"/>
  <c r="AI8" i="20"/>
  <c r="AI5" i="20"/>
  <c r="AI7" i="20"/>
  <c r="AI9" i="20"/>
  <c r="AI4" i="20"/>
  <c r="Q76" i="2"/>
  <c r="AL1" i="13"/>
  <c r="AK9" i="13"/>
  <c r="AK7" i="13"/>
  <c r="AK5" i="13"/>
  <c r="AK3" i="13"/>
  <c r="AK4" i="13"/>
  <c r="AK6" i="13"/>
  <c r="AK8" i="13"/>
  <c r="AK2" i="13"/>
  <c r="R73" i="2"/>
  <c r="D12" i="3"/>
  <c r="C12" i="3"/>
  <c r="B12" i="3"/>
  <c r="H12" i="3"/>
  <c r="G12" i="3"/>
  <c r="F12" i="3"/>
  <c r="E12" i="3"/>
  <c r="AJ1" i="38"/>
  <c r="AL8" i="41"/>
  <c r="AL6" i="41"/>
  <c r="AL4" i="41"/>
  <c r="AL3" i="41"/>
  <c r="AL9" i="41"/>
  <c r="AM1" i="41"/>
  <c r="AL7" i="41"/>
  <c r="AL5" i="41"/>
  <c r="C3" i="33"/>
  <c r="D3" i="33" s="1"/>
  <c r="E3" i="33" s="1"/>
  <c r="F3" i="33" s="1"/>
  <c r="G3" i="33" s="1"/>
  <c r="H3" i="33" s="1"/>
  <c r="I3" i="33" s="1"/>
  <c r="J3" i="33" s="1"/>
  <c r="K3" i="33" s="1"/>
  <c r="L3" i="33" s="1"/>
  <c r="M3" i="33" s="1"/>
  <c r="N3" i="33" s="1"/>
  <c r="O3" i="33" s="1"/>
  <c r="P3" i="33" s="1"/>
  <c r="Q3" i="33" s="1"/>
  <c r="R3" i="33" s="1"/>
  <c r="S3" i="33" s="1"/>
  <c r="T3" i="33" s="1"/>
  <c r="U3" i="33" s="1"/>
  <c r="V3" i="33" s="1"/>
  <c r="W3" i="33" s="1"/>
  <c r="X3" i="33" s="1"/>
  <c r="Y3" i="33" s="1"/>
  <c r="Z3" i="33" s="1"/>
  <c r="AA3" i="33" s="1"/>
  <c r="AB3" i="33" s="1"/>
  <c r="AC3" i="33" s="1"/>
  <c r="AD3" i="33" s="1"/>
  <c r="AE3" i="33" s="1"/>
  <c r="AF3" i="33" s="1"/>
  <c r="AG3" i="33" s="1"/>
  <c r="AH3" i="33" s="1"/>
  <c r="AI3" i="33" s="1"/>
  <c r="AJ3" i="33" s="1"/>
  <c r="AK3" i="33" s="1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B7" i="33"/>
  <c r="C7" i="33" s="1"/>
  <c r="D7" i="33" s="1"/>
  <c r="E7" i="33" s="1"/>
  <c r="F7" i="33" s="1"/>
  <c r="G7" i="33" s="1"/>
  <c r="H7" i="33" s="1"/>
  <c r="I7" i="33" s="1"/>
  <c r="J7" i="33" s="1"/>
  <c r="K7" i="33" s="1"/>
  <c r="L7" i="33" s="1"/>
  <c r="M7" i="33" s="1"/>
  <c r="N7" i="33" s="1"/>
  <c r="O7" i="33" s="1"/>
  <c r="P7" i="33" s="1"/>
  <c r="Q7" i="33" s="1"/>
  <c r="R7" i="33" s="1"/>
  <c r="S7" i="33" s="1"/>
  <c r="T7" i="33" s="1"/>
  <c r="U7" i="33" s="1"/>
  <c r="V7" i="33" s="1"/>
  <c r="W7" i="33" s="1"/>
  <c r="X7" i="33" s="1"/>
  <c r="Y7" i="33" s="1"/>
  <c r="Z7" i="33" s="1"/>
  <c r="AA7" i="33" s="1"/>
  <c r="AB7" i="33" s="1"/>
  <c r="AC7" i="33" s="1"/>
  <c r="AD7" i="33" s="1"/>
  <c r="AE7" i="33" s="1"/>
  <c r="AF7" i="33" s="1"/>
  <c r="AG7" i="33" s="1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L19" i="3"/>
  <c r="Q72" i="2"/>
  <c r="R72" i="2"/>
  <c r="P75" i="2"/>
  <c r="R77" i="2"/>
  <c r="Q70" i="2"/>
  <c r="AM5" i="14"/>
  <c r="AM4" i="14"/>
  <c r="AM7" i="14"/>
  <c r="AM6" i="14"/>
  <c r="AM8" i="14"/>
  <c r="AM3" i="14"/>
  <c r="AN1" i="14"/>
  <c r="AM9" i="14"/>
  <c r="AM2" i="14"/>
  <c r="K25" i="3"/>
  <c r="J25" i="3"/>
  <c r="H3" i="47"/>
  <c r="G4" i="27"/>
  <c r="F4" i="27"/>
  <c r="K22" i="3"/>
  <c r="K23" i="3"/>
  <c r="J23" i="3"/>
  <c r="B6" i="27"/>
  <c r="B9" i="27" s="1"/>
  <c r="B5" i="27"/>
  <c r="B2" i="27"/>
  <c r="J24" i="3"/>
  <c r="AJ6" i="45"/>
  <c r="AJ3" i="45"/>
  <c r="AJ7" i="45"/>
  <c r="AJ5" i="45"/>
  <c r="AK1" i="45"/>
  <c r="AJ9" i="45"/>
  <c r="AJ4" i="45"/>
  <c r="AJ2" i="45"/>
  <c r="AJ8" i="45"/>
  <c r="C7" i="46"/>
  <c r="D7" i="46" s="1"/>
  <c r="E7" i="46" s="1"/>
  <c r="F7" i="46" s="1"/>
  <c r="G7" i="46" s="1"/>
  <c r="H7" i="46" s="1"/>
  <c r="I7" i="46" s="1"/>
  <c r="J7" i="46" s="1"/>
  <c r="K7" i="46" s="1"/>
  <c r="L7" i="46" s="1"/>
  <c r="M7" i="46" s="1"/>
  <c r="N7" i="46" s="1"/>
  <c r="O7" i="46" s="1"/>
  <c r="P7" i="46" s="1"/>
  <c r="Q7" i="46" s="1"/>
  <c r="R7" i="46" s="1"/>
  <c r="S7" i="46" s="1"/>
  <c r="T7" i="46" s="1"/>
  <c r="U7" i="46" s="1"/>
  <c r="V7" i="46" s="1"/>
  <c r="W7" i="46" s="1"/>
  <c r="X7" i="46" s="1"/>
  <c r="Y7" i="46" s="1"/>
  <c r="Z7" i="46" s="1"/>
  <c r="AA7" i="46" s="1"/>
  <c r="AB7" i="46" s="1"/>
  <c r="AC7" i="46" s="1"/>
  <c r="AD7" i="46" s="1"/>
  <c r="AE7" i="46" s="1"/>
  <c r="AF7" i="46" s="1"/>
  <c r="AG7" i="46" s="1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C7" i="32"/>
  <c r="D7" i="32" s="1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AK1" i="23"/>
  <c r="AJ2" i="23"/>
  <c r="AJ8" i="23"/>
  <c r="AJ5" i="23"/>
  <c r="AJ9" i="23"/>
  <c r="AJ4" i="23"/>
  <c r="AJ7" i="23"/>
  <c r="AJ6" i="23"/>
  <c r="AJ3" i="23"/>
  <c r="C6" i="33"/>
  <c r="D6" i="33" s="1"/>
  <c r="E6" i="33" s="1"/>
  <c r="F6" i="33" s="1"/>
  <c r="G6" i="33" s="1"/>
  <c r="H6" i="33" s="1"/>
  <c r="I6" i="33" s="1"/>
  <c r="J6" i="33" s="1"/>
  <c r="K6" i="33" s="1"/>
  <c r="L6" i="33" s="1"/>
  <c r="M6" i="33" s="1"/>
  <c r="N6" i="33" s="1"/>
  <c r="O6" i="33" s="1"/>
  <c r="P6" i="33" s="1"/>
  <c r="Q6" i="33" s="1"/>
  <c r="R6" i="33" s="1"/>
  <c r="S6" i="33" s="1"/>
  <c r="T6" i="33" s="1"/>
  <c r="U6" i="33" s="1"/>
  <c r="V6" i="33" s="1"/>
  <c r="W6" i="33" s="1"/>
  <c r="X6" i="33" s="1"/>
  <c r="Y6" i="33" s="1"/>
  <c r="Z6" i="33" s="1"/>
  <c r="AA6" i="33" s="1"/>
  <c r="AB6" i="33" s="1"/>
  <c r="AC6" i="33" s="1"/>
  <c r="AD6" i="33" s="1"/>
  <c r="AE6" i="33" s="1"/>
  <c r="AF6" i="33" s="1"/>
  <c r="AG6" i="33" s="1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B9" i="33"/>
  <c r="C9" i="33" s="1"/>
  <c r="D9" i="33" s="1"/>
  <c r="E9" i="33" s="1"/>
  <c r="F9" i="33" s="1"/>
  <c r="G9" i="33" s="1"/>
  <c r="H9" i="33" s="1"/>
  <c r="I9" i="33" s="1"/>
  <c r="J9" i="33" s="1"/>
  <c r="K9" i="33" s="1"/>
  <c r="L9" i="33" s="1"/>
  <c r="M9" i="33" s="1"/>
  <c r="N9" i="33" s="1"/>
  <c r="O9" i="33" s="1"/>
  <c r="P9" i="33" s="1"/>
  <c r="Q9" i="33" s="1"/>
  <c r="R9" i="33" s="1"/>
  <c r="S9" i="33" s="1"/>
  <c r="T9" i="33" s="1"/>
  <c r="U9" i="33" s="1"/>
  <c r="V9" i="33" s="1"/>
  <c r="W9" i="33" s="1"/>
  <c r="X9" i="33" s="1"/>
  <c r="Y9" i="33" s="1"/>
  <c r="Z9" i="33" s="1"/>
  <c r="AA9" i="33" s="1"/>
  <c r="AB9" i="33" s="1"/>
  <c r="AC9" i="33" s="1"/>
  <c r="AD9" i="33" s="1"/>
  <c r="AE9" i="33" s="1"/>
  <c r="AF9" i="33" s="1"/>
  <c r="AG9" i="33" s="1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AJ1" i="16"/>
  <c r="AI2" i="16"/>
  <c r="AI8" i="16"/>
  <c r="L16" i="3"/>
  <c r="AJ8" i="15"/>
  <c r="AJ6" i="15"/>
  <c r="AJ4" i="15"/>
  <c r="AJ2" i="15"/>
  <c r="AJ5" i="15"/>
  <c r="AJ9" i="15"/>
  <c r="AK1" i="15"/>
  <c r="AJ7" i="15"/>
  <c r="AJ3" i="15"/>
  <c r="T84" i="2"/>
  <c r="B2" i="49"/>
  <c r="C2" i="49" s="1"/>
  <c r="D2" i="49" s="1"/>
  <c r="E2" i="49" s="1"/>
  <c r="F2" i="49" s="1"/>
  <c r="G2" i="49" s="1"/>
  <c r="H2" i="49" s="1"/>
  <c r="I2" i="49" s="1"/>
  <c r="J2" i="49" s="1"/>
  <c r="K2" i="49" s="1"/>
  <c r="L2" i="49" s="1"/>
  <c r="M2" i="49" s="1"/>
  <c r="N2" i="49" s="1"/>
  <c r="O2" i="49" s="1"/>
  <c r="P2" i="49" s="1"/>
  <c r="Q2" i="49" s="1"/>
  <c r="R2" i="49" s="1"/>
  <c r="S2" i="49" s="1"/>
  <c r="T2" i="49" s="1"/>
  <c r="U2" i="49" s="1"/>
  <c r="V2" i="49" s="1"/>
  <c r="W2" i="49" s="1"/>
  <c r="X2" i="49" s="1"/>
  <c r="Y2" i="49" s="1"/>
  <c r="Z2" i="49" s="1"/>
  <c r="AA2" i="49" s="1"/>
  <c r="AB2" i="49" s="1"/>
  <c r="AC2" i="49" s="1"/>
  <c r="AD2" i="49" s="1"/>
  <c r="AE2" i="49" s="1"/>
  <c r="AF2" i="49" s="1"/>
  <c r="AG2" i="49" s="1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C4" i="49"/>
  <c r="D4" i="49" s="1"/>
  <c r="E4" i="49" s="1"/>
  <c r="F4" i="49" s="1"/>
  <c r="G4" i="49" s="1"/>
  <c r="H4" i="49" s="1"/>
  <c r="I4" i="49" s="1"/>
  <c r="J4" i="49" s="1"/>
  <c r="K4" i="49" s="1"/>
  <c r="L4" i="49" s="1"/>
  <c r="M4" i="49" s="1"/>
  <c r="N4" i="49" s="1"/>
  <c r="O4" i="49" s="1"/>
  <c r="P4" i="49" s="1"/>
  <c r="Q4" i="49" s="1"/>
  <c r="R4" i="49" s="1"/>
  <c r="S4" i="49" s="1"/>
  <c r="T4" i="49" s="1"/>
  <c r="U4" i="49" s="1"/>
  <c r="V4" i="49" s="1"/>
  <c r="W4" i="49" s="1"/>
  <c r="X4" i="49" s="1"/>
  <c r="Y4" i="49" s="1"/>
  <c r="Z4" i="49" s="1"/>
  <c r="AA4" i="49" s="1"/>
  <c r="AB4" i="49" s="1"/>
  <c r="AC4" i="49" s="1"/>
  <c r="AD4" i="49" s="1"/>
  <c r="AE4" i="49" s="1"/>
  <c r="AF4" i="49" s="1"/>
  <c r="AG4" i="49" s="1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B5" i="49"/>
  <c r="C5" i="49" s="1"/>
  <c r="D5" i="49" s="1"/>
  <c r="E5" i="49" s="1"/>
  <c r="F5" i="49" s="1"/>
  <c r="G5" i="49" s="1"/>
  <c r="H5" i="49" s="1"/>
  <c r="I5" i="49" s="1"/>
  <c r="J5" i="49" s="1"/>
  <c r="K5" i="49" s="1"/>
  <c r="L5" i="49" s="1"/>
  <c r="M5" i="49" s="1"/>
  <c r="N5" i="49" s="1"/>
  <c r="O5" i="49" s="1"/>
  <c r="P5" i="49" s="1"/>
  <c r="Q5" i="49" s="1"/>
  <c r="R5" i="49" s="1"/>
  <c r="S5" i="49" s="1"/>
  <c r="T5" i="49" s="1"/>
  <c r="U5" i="49" s="1"/>
  <c r="V5" i="49" s="1"/>
  <c r="W5" i="49" s="1"/>
  <c r="X5" i="49" s="1"/>
  <c r="Y5" i="49" s="1"/>
  <c r="Z5" i="49" s="1"/>
  <c r="AA5" i="49" s="1"/>
  <c r="AB5" i="49" s="1"/>
  <c r="AC5" i="49" s="1"/>
  <c r="AD5" i="49" s="1"/>
  <c r="AE5" i="49" s="1"/>
  <c r="AF5" i="49" s="1"/>
  <c r="AG5" i="49" s="1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B6" i="49"/>
  <c r="K18" i="3"/>
  <c r="S81" i="2"/>
  <c r="Q78" i="2"/>
  <c r="S73" i="2"/>
  <c r="C11" i="3"/>
  <c r="B11" i="3"/>
  <c r="H11" i="3"/>
  <c r="G11" i="3"/>
  <c r="F11" i="3"/>
  <c r="D11" i="3"/>
  <c r="E11" i="3"/>
  <c r="R71" i="2"/>
  <c r="AK1" i="44"/>
  <c r="AI9" i="26"/>
  <c r="AI4" i="26"/>
  <c r="AI5" i="26"/>
  <c r="AI8" i="26"/>
  <c r="AJ1" i="26"/>
  <c r="AI7" i="26"/>
  <c r="AI3" i="26"/>
  <c r="S77" i="2"/>
  <c r="Q79" i="2"/>
  <c r="C6" i="46"/>
  <c r="D6" i="46" s="1"/>
  <c r="E6" i="46" s="1"/>
  <c r="F6" i="46" s="1"/>
  <c r="G6" i="46" s="1"/>
  <c r="H6" i="46" s="1"/>
  <c r="I6" i="46" s="1"/>
  <c r="J6" i="46" s="1"/>
  <c r="K6" i="46" s="1"/>
  <c r="L6" i="46" s="1"/>
  <c r="M6" i="46" s="1"/>
  <c r="N6" i="46" s="1"/>
  <c r="O6" i="46" s="1"/>
  <c r="P6" i="46" s="1"/>
  <c r="Q6" i="46" s="1"/>
  <c r="R6" i="46" s="1"/>
  <c r="S6" i="46" s="1"/>
  <c r="T6" i="46" s="1"/>
  <c r="U6" i="46" s="1"/>
  <c r="V6" i="46" s="1"/>
  <c r="W6" i="46" s="1"/>
  <c r="X6" i="46" s="1"/>
  <c r="Y6" i="46" s="1"/>
  <c r="Z6" i="46" s="1"/>
  <c r="AA6" i="46" s="1"/>
  <c r="AB6" i="46" s="1"/>
  <c r="AC6" i="46" s="1"/>
  <c r="AD6" i="46" s="1"/>
  <c r="AE6" i="46" s="1"/>
  <c r="AF6" i="46" s="1"/>
  <c r="AG6" i="46" s="1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C6" i="32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AH6" i="32" s="1"/>
  <c r="AI6" i="32" s="1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B9" i="32"/>
  <c r="AI7" i="28"/>
  <c r="AI5" i="28"/>
  <c r="AJ1" i="28"/>
  <c r="AI4" i="28"/>
  <c r="AI6" i="28"/>
  <c r="AI8" i="28"/>
  <c r="AI9" i="28"/>
  <c r="AI2" i="28"/>
  <c r="AK1" i="50"/>
  <c r="AJ8" i="50"/>
  <c r="AJ6" i="50"/>
  <c r="AJ5" i="50"/>
  <c r="AJ2" i="50"/>
  <c r="AJ9" i="50"/>
  <c r="AJ4" i="50"/>
  <c r="AJ7" i="50"/>
  <c r="AM1" i="47"/>
  <c r="AL7" i="47"/>
  <c r="AL5" i="47"/>
  <c r="AL4" i="47"/>
  <c r="AL8" i="47"/>
  <c r="AL2" i="47"/>
  <c r="AJ1" i="22"/>
  <c r="I3" i="47"/>
  <c r="AI9" i="42"/>
  <c r="AI4" i="42"/>
  <c r="AJ1" i="42"/>
  <c r="AI5" i="42"/>
  <c r="AI8" i="42"/>
  <c r="AI3" i="42"/>
  <c r="AI7" i="42"/>
  <c r="AI6" i="42"/>
  <c r="AJ6" i="19"/>
  <c r="AJ3" i="19"/>
  <c r="AJ4" i="19"/>
  <c r="AJ7" i="19"/>
  <c r="AJ9" i="19"/>
  <c r="AJ8" i="19"/>
  <c r="AJ5" i="19"/>
  <c r="AK1" i="19"/>
  <c r="C6" i="31"/>
  <c r="D6" i="31" s="1"/>
  <c r="E6" i="31" s="1"/>
  <c r="F6" i="31" s="1"/>
  <c r="G6" i="31" s="1"/>
  <c r="H6" i="31" s="1"/>
  <c r="I6" i="31" s="1"/>
  <c r="J6" i="31" s="1"/>
  <c r="K6" i="31" s="1"/>
  <c r="L6" i="31" s="1"/>
  <c r="M6" i="31" s="1"/>
  <c r="N6" i="31" s="1"/>
  <c r="O6" i="31" s="1"/>
  <c r="P6" i="31" s="1"/>
  <c r="Q6" i="31" s="1"/>
  <c r="R6" i="31" s="1"/>
  <c r="S6" i="31" s="1"/>
  <c r="T6" i="31" s="1"/>
  <c r="U6" i="31" s="1"/>
  <c r="V6" i="31" s="1"/>
  <c r="W6" i="31" s="1"/>
  <c r="X6" i="31" s="1"/>
  <c r="Y6" i="31" s="1"/>
  <c r="Z6" i="31" s="1"/>
  <c r="AA6" i="31" s="1"/>
  <c r="AB6" i="31" s="1"/>
  <c r="AC6" i="31" s="1"/>
  <c r="AD6" i="31" s="1"/>
  <c r="AE6" i="31" s="1"/>
  <c r="AF6" i="31" s="1"/>
  <c r="AG6" i="31" s="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9" i="31"/>
  <c r="C9" i="31" s="1"/>
  <c r="D9" i="31" s="1"/>
  <c r="E9" i="31" s="1"/>
  <c r="F9" i="31" s="1"/>
  <c r="G9" i="31" s="1"/>
  <c r="H9" i="31" s="1"/>
  <c r="I9" i="31" s="1"/>
  <c r="J9" i="31" s="1"/>
  <c r="K9" i="31" s="1"/>
  <c r="L9" i="31" s="1"/>
  <c r="M9" i="31" s="1"/>
  <c r="N9" i="31" s="1"/>
  <c r="O9" i="31" s="1"/>
  <c r="P9" i="31" s="1"/>
  <c r="Q9" i="31" s="1"/>
  <c r="R9" i="31" s="1"/>
  <c r="S9" i="31" s="1"/>
  <c r="T9" i="31" s="1"/>
  <c r="U9" i="31" s="1"/>
  <c r="V9" i="31" s="1"/>
  <c r="W9" i="31" s="1"/>
  <c r="X9" i="31" s="1"/>
  <c r="Y9" i="31" s="1"/>
  <c r="Z9" i="31" s="1"/>
  <c r="AA9" i="31" s="1"/>
  <c r="AB9" i="31" s="1"/>
  <c r="AC9" i="31" s="1"/>
  <c r="AD9" i="31" s="1"/>
  <c r="AE9" i="31" s="1"/>
  <c r="AF9" i="31" s="1"/>
  <c r="AG9" i="31" s="1"/>
  <c r="AH9" i="31" s="1"/>
  <c r="AI9" i="31" s="1"/>
  <c r="AJ9" i="31" s="1"/>
  <c r="AK9" i="31" s="1"/>
  <c r="AL9" i="31" s="1"/>
  <c r="AM9" i="31" s="1"/>
  <c r="AN9" i="31" s="1"/>
  <c r="AO9" i="31" s="1"/>
  <c r="AP9" i="31" s="1"/>
  <c r="AQ9" i="31" s="1"/>
  <c r="AR9" i="31" s="1"/>
  <c r="AS9" i="31" s="1"/>
  <c r="AT9" i="31" s="1"/>
  <c r="AU9" i="31" s="1"/>
  <c r="AV9" i="31" s="1"/>
  <c r="AW9" i="31" s="1"/>
  <c r="AX9" i="31" s="1"/>
  <c r="AY9" i="31" s="1"/>
  <c r="AZ9" i="31" s="1"/>
  <c r="BA9" i="31" s="1"/>
  <c r="B7" i="31"/>
  <c r="C7" i="31" s="1"/>
  <c r="D7" i="31" s="1"/>
  <c r="E7" i="31" s="1"/>
  <c r="F7" i="31" s="1"/>
  <c r="G7" i="31" s="1"/>
  <c r="H7" i="31" s="1"/>
  <c r="I7" i="31" s="1"/>
  <c r="J7" i="31" s="1"/>
  <c r="K7" i="31" s="1"/>
  <c r="L7" i="31" s="1"/>
  <c r="M7" i="31" s="1"/>
  <c r="N7" i="31" s="1"/>
  <c r="O7" i="31" s="1"/>
  <c r="P7" i="31" s="1"/>
  <c r="Q7" i="31" s="1"/>
  <c r="R7" i="31" s="1"/>
  <c r="S7" i="31" s="1"/>
  <c r="T7" i="31" s="1"/>
  <c r="U7" i="31" s="1"/>
  <c r="V7" i="31" s="1"/>
  <c r="W7" i="31" s="1"/>
  <c r="X7" i="31" s="1"/>
  <c r="Y7" i="31" s="1"/>
  <c r="Z7" i="31" s="1"/>
  <c r="AA7" i="31" s="1"/>
  <c r="AB7" i="31" s="1"/>
  <c r="AC7" i="31" s="1"/>
  <c r="AD7" i="31" s="1"/>
  <c r="AE7" i="31" s="1"/>
  <c r="AF7" i="31" s="1"/>
  <c r="AG7" i="31" s="1"/>
  <c r="AH7" i="31" s="1"/>
  <c r="AI7" i="31" s="1"/>
  <c r="AJ7" i="31" s="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C4" i="43"/>
  <c r="D4" i="43" s="1"/>
  <c r="E4" i="43" s="1"/>
  <c r="F4" i="43" s="1"/>
  <c r="G4" i="43" s="1"/>
  <c r="H4" i="43" s="1"/>
  <c r="I4" i="43" s="1"/>
  <c r="J4" i="43" s="1"/>
  <c r="K4" i="43" s="1"/>
  <c r="L4" i="43" s="1"/>
  <c r="M4" i="43" s="1"/>
  <c r="N4" i="43" s="1"/>
  <c r="O4" i="43" s="1"/>
  <c r="P4" i="43" s="1"/>
  <c r="Q4" i="43" s="1"/>
  <c r="R4" i="43" s="1"/>
  <c r="S4" i="43" s="1"/>
  <c r="T4" i="43" s="1"/>
  <c r="U4" i="43" s="1"/>
  <c r="V4" i="43" s="1"/>
  <c r="W4" i="43" s="1"/>
  <c r="X4" i="43" s="1"/>
  <c r="Y4" i="43" s="1"/>
  <c r="Z4" i="43" s="1"/>
  <c r="AA4" i="43" s="1"/>
  <c r="AB4" i="43" s="1"/>
  <c r="AC4" i="43" s="1"/>
  <c r="AD4" i="43" s="1"/>
  <c r="AE4" i="43" s="1"/>
  <c r="AF4" i="43" s="1"/>
  <c r="AG4" i="43" s="1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BA4" i="43" s="1"/>
  <c r="B5" i="43"/>
  <c r="C5" i="43" s="1"/>
  <c r="D5" i="43" s="1"/>
  <c r="E5" i="43" s="1"/>
  <c r="F5" i="43" s="1"/>
  <c r="G5" i="43" s="1"/>
  <c r="H5" i="43" s="1"/>
  <c r="I5" i="43" s="1"/>
  <c r="J5" i="43" s="1"/>
  <c r="K5" i="43" s="1"/>
  <c r="L5" i="43" s="1"/>
  <c r="M5" i="43" s="1"/>
  <c r="N5" i="43" s="1"/>
  <c r="O5" i="43" s="1"/>
  <c r="P5" i="43" s="1"/>
  <c r="Q5" i="43" s="1"/>
  <c r="R5" i="43" s="1"/>
  <c r="S5" i="43" s="1"/>
  <c r="T5" i="43" s="1"/>
  <c r="U5" i="43" s="1"/>
  <c r="V5" i="43" s="1"/>
  <c r="W5" i="43" s="1"/>
  <c r="X5" i="43" s="1"/>
  <c r="Y5" i="43" s="1"/>
  <c r="Z5" i="43" s="1"/>
  <c r="AA5" i="43" s="1"/>
  <c r="AB5" i="43" s="1"/>
  <c r="AC5" i="43" s="1"/>
  <c r="AD5" i="43" s="1"/>
  <c r="AE5" i="43" s="1"/>
  <c r="AF5" i="43" s="1"/>
  <c r="AG5" i="43" s="1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BA5" i="43" s="1"/>
  <c r="Q80" i="2"/>
  <c r="C5" i="27"/>
  <c r="C2" i="27"/>
  <c r="C6" i="27"/>
  <c r="C9" i="27" s="1"/>
  <c r="R82" i="2"/>
  <c r="E4" i="27"/>
  <c r="R78" i="2"/>
  <c r="T77" i="2"/>
  <c r="R70" i="2"/>
  <c r="R83" i="2"/>
  <c r="AJ1" i="48"/>
  <c r="T81" i="2"/>
  <c r="P74" i="2"/>
  <c r="S78" i="2"/>
  <c r="D4" i="27"/>
  <c r="S83" i="2"/>
  <c r="E61" i="3" l="1"/>
  <c r="E6" i="25" s="1"/>
  <c r="E6" i="26" s="1"/>
  <c r="D2" i="26"/>
  <c r="G9" i="9"/>
  <c r="B4" i="10"/>
  <c r="B5" i="10"/>
  <c r="H4" i="9"/>
  <c r="H4" i="22"/>
  <c r="I4" i="9"/>
  <c r="I4" i="22"/>
  <c r="J3" i="34"/>
  <c r="L9" i="22"/>
  <c r="K56" i="3"/>
  <c r="I62" i="3" s="1"/>
  <c r="I3" i="12" s="1"/>
  <c r="H3" i="34"/>
  <c r="J9" i="22"/>
  <c r="I56" i="3"/>
  <c r="G62" i="3" s="1"/>
  <c r="G3" i="12" s="1"/>
  <c r="I3" i="34"/>
  <c r="K9" i="22"/>
  <c r="J56" i="3"/>
  <c r="H62" i="3" s="1"/>
  <c r="H3" i="12" s="1"/>
  <c r="I5" i="9"/>
  <c r="I2" i="9" s="1"/>
  <c r="I5" i="22"/>
  <c r="F54" i="3"/>
  <c r="H6" i="9"/>
  <c r="H7" i="9" s="1"/>
  <c r="H6" i="22"/>
  <c r="F55" i="3"/>
  <c r="E55" i="3"/>
  <c r="D55" i="3"/>
  <c r="C55" i="3"/>
  <c r="G55" i="3"/>
  <c r="F60" i="3" s="1"/>
  <c r="B55" i="3"/>
  <c r="D54" i="3"/>
  <c r="G54" i="3"/>
  <c r="F59" i="3" s="1"/>
  <c r="E54" i="3"/>
  <c r="B54" i="3"/>
  <c r="C54" i="3"/>
  <c r="H2" i="17"/>
  <c r="G3" i="17"/>
  <c r="H3" i="38"/>
  <c r="G3" i="50"/>
  <c r="F3" i="16"/>
  <c r="E5" i="16"/>
  <c r="E6" i="16"/>
  <c r="E9" i="16" s="1"/>
  <c r="E4" i="16"/>
  <c r="E7" i="16"/>
  <c r="I3" i="18"/>
  <c r="J2" i="18"/>
  <c r="J3" i="25"/>
  <c r="F61" i="3"/>
  <c r="F6" i="25" s="1"/>
  <c r="B4" i="29"/>
  <c r="T82" i="2"/>
  <c r="H4" i="27"/>
  <c r="T83" i="2"/>
  <c r="C9" i="46"/>
  <c r="D9" i="46" s="1"/>
  <c r="E9" i="46" s="1"/>
  <c r="F9" i="46" s="1"/>
  <c r="G9" i="46" s="1"/>
  <c r="H9" i="46" s="1"/>
  <c r="I9" i="46" s="1"/>
  <c r="J9" i="46" s="1"/>
  <c r="K9" i="46" s="1"/>
  <c r="L9" i="46" s="1"/>
  <c r="M9" i="46" s="1"/>
  <c r="N9" i="46" s="1"/>
  <c r="O9" i="46" s="1"/>
  <c r="P9" i="46" s="1"/>
  <c r="Q9" i="46" s="1"/>
  <c r="R9" i="46" s="1"/>
  <c r="S9" i="46" s="1"/>
  <c r="T9" i="46" s="1"/>
  <c r="U9" i="46" s="1"/>
  <c r="V9" i="46" s="1"/>
  <c r="W9" i="46" s="1"/>
  <c r="X9" i="46" s="1"/>
  <c r="Y9" i="46" s="1"/>
  <c r="Z9" i="46" s="1"/>
  <c r="AA9" i="46" s="1"/>
  <c r="AB9" i="46" s="1"/>
  <c r="AC9" i="46" s="1"/>
  <c r="AD9" i="46" s="1"/>
  <c r="AE9" i="46" s="1"/>
  <c r="AF9" i="46" s="1"/>
  <c r="AG9" i="46" s="1"/>
  <c r="AH9" i="46" s="1"/>
  <c r="AI9" i="46" s="1"/>
  <c r="AJ9" i="46" s="1"/>
  <c r="AK9" i="46" s="1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C9" i="32"/>
  <c r="D9" i="32" s="1"/>
  <c r="E9" i="32" s="1"/>
  <c r="F9" i="32" s="1"/>
  <c r="G9" i="32" s="1"/>
  <c r="H9" i="32" s="1"/>
  <c r="I9" i="32" s="1"/>
  <c r="J9" i="32" s="1"/>
  <c r="K9" i="32" s="1"/>
  <c r="L9" i="32" s="1"/>
  <c r="M9" i="32" s="1"/>
  <c r="N9" i="32" s="1"/>
  <c r="O9" i="32" s="1"/>
  <c r="P9" i="32" s="1"/>
  <c r="Q9" i="32" s="1"/>
  <c r="R9" i="32" s="1"/>
  <c r="S9" i="32" s="1"/>
  <c r="T9" i="32" s="1"/>
  <c r="U9" i="32" s="1"/>
  <c r="V9" i="32" s="1"/>
  <c r="W9" i="32" s="1"/>
  <c r="X9" i="32" s="1"/>
  <c r="Y9" i="32" s="1"/>
  <c r="Z9" i="32" s="1"/>
  <c r="AA9" i="32" s="1"/>
  <c r="AB9" i="32" s="1"/>
  <c r="AC9" i="32" s="1"/>
  <c r="AD9" i="32" s="1"/>
  <c r="AE9" i="32" s="1"/>
  <c r="AF9" i="32" s="1"/>
  <c r="AG9" i="32" s="1"/>
  <c r="AH9" i="32" s="1"/>
  <c r="AI9" i="32" s="1"/>
  <c r="AJ9" i="32" s="1"/>
  <c r="AK9" i="32" s="1"/>
  <c r="AL9" i="32" s="1"/>
  <c r="AM9" i="32" s="1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S71" i="2"/>
  <c r="K24" i="3"/>
  <c r="L18" i="3"/>
  <c r="M18" i="3" s="1"/>
  <c r="J3" i="47"/>
  <c r="AK7" i="45"/>
  <c r="AK5" i="45"/>
  <c r="AK9" i="45"/>
  <c r="AK6" i="45"/>
  <c r="AK2" i="45"/>
  <c r="AK8" i="45"/>
  <c r="AK4" i="45"/>
  <c r="AK3" i="45"/>
  <c r="AL1" i="45"/>
  <c r="AO1" i="14"/>
  <c r="AN7" i="14"/>
  <c r="AN6" i="14"/>
  <c r="AN8" i="14"/>
  <c r="AN5" i="14"/>
  <c r="AN3" i="14"/>
  <c r="AN9" i="14"/>
  <c r="AN4" i="14"/>
  <c r="AN2" i="14"/>
  <c r="S82" i="2"/>
  <c r="AJ8" i="42"/>
  <c r="AJ3" i="42"/>
  <c r="AJ7" i="42"/>
  <c r="AJ9" i="42"/>
  <c r="AJ4" i="42"/>
  <c r="AK1" i="42"/>
  <c r="AJ6" i="42"/>
  <c r="AJ5" i="42"/>
  <c r="R79" i="2"/>
  <c r="AJ8" i="26"/>
  <c r="AJ4" i="26"/>
  <c r="AJ5" i="26"/>
  <c r="AJ9" i="26"/>
  <c r="AJ7" i="26"/>
  <c r="AK1" i="26"/>
  <c r="AJ3" i="26"/>
  <c r="AK7" i="23"/>
  <c r="AK5" i="23"/>
  <c r="AK3" i="23"/>
  <c r="AK2" i="23"/>
  <c r="AL1" i="23"/>
  <c r="AK6" i="23"/>
  <c r="AK8" i="23"/>
  <c r="AK9" i="23"/>
  <c r="AK4" i="23"/>
  <c r="F2" i="27"/>
  <c r="F6" i="27"/>
  <c r="F9" i="27" s="1"/>
  <c r="F5" i="27"/>
  <c r="S72" i="2"/>
  <c r="U82" i="2"/>
  <c r="T73" i="2"/>
  <c r="L22" i="3"/>
  <c r="AL9" i="13"/>
  <c r="AL7" i="13"/>
  <c r="AL5" i="13"/>
  <c r="AL3" i="13"/>
  <c r="AL4" i="13"/>
  <c r="AL6" i="13"/>
  <c r="AL8" i="13"/>
  <c r="AM1" i="13"/>
  <c r="AL2" i="13"/>
  <c r="AJ8" i="20"/>
  <c r="AJ9" i="20"/>
  <c r="AJ4" i="20"/>
  <c r="AJ6" i="20"/>
  <c r="AK1" i="20"/>
  <c r="AJ5" i="20"/>
  <c r="AJ3" i="20"/>
  <c r="AJ7" i="20"/>
  <c r="U84" i="2"/>
  <c r="AK1" i="48"/>
  <c r="AK7" i="19"/>
  <c r="AK6" i="19"/>
  <c r="AK9" i="19"/>
  <c r="AK3" i="19"/>
  <c r="AK4" i="19"/>
  <c r="AK5" i="19"/>
  <c r="AL1" i="19"/>
  <c r="AK8" i="19"/>
  <c r="AK1" i="22"/>
  <c r="B9" i="49"/>
  <c r="C9" i="49" s="1"/>
  <c r="D9" i="49" s="1"/>
  <c r="E9" i="49" s="1"/>
  <c r="F9" i="49" s="1"/>
  <c r="G9" i="49" s="1"/>
  <c r="H9" i="49" s="1"/>
  <c r="I9" i="49" s="1"/>
  <c r="J9" i="49" s="1"/>
  <c r="K9" i="49" s="1"/>
  <c r="L9" i="49" s="1"/>
  <c r="M9" i="49" s="1"/>
  <c r="N9" i="49" s="1"/>
  <c r="O9" i="49" s="1"/>
  <c r="P9" i="49" s="1"/>
  <c r="Q9" i="49" s="1"/>
  <c r="R9" i="49" s="1"/>
  <c r="S9" i="49" s="1"/>
  <c r="T9" i="49" s="1"/>
  <c r="U9" i="49" s="1"/>
  <c r="V9" i="49" s="1"/>
  <c r="W9" i="49" s="1"/>
  <c r="X9" i="49" s="1"/>
  <c r="Y9" i="49" s="1"/>
  <c r="Z9" i="49" s="1"/>
  <c r="AA9" i="49" s="1"/>
  <c r="AB9" i="49" s="1"/>
  <c r="AC9" i="49" s="1"/>
  <c r="AD9" i="49" s="1"/>
  <c r="AE9" i="49" s="1"/>
  <c r="AF9" i="49" s="1"/>
  <c r="AG9" i="49" s="1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C6" i="49"/>
  <c r="D6" i="49" s="1"/>
  <c r="E6" i="49" s="1"/>
  <c r="F6" i="49" s="1"/>
  <c r="G6" i="49" s="1"/>
  <c r="H6" i="49" s="1"/>
  <c r="I6" i="49" s="1"/>
  <c r="J6" i="49" s="1"/>
  <c r="K6" i="49" s="1"/>
  <c r="L6" i="49" s="1"/>
  <c r="M6" i="49" s="1"/>
  <c r="N6" i="49" s="1"/>
  <c r="O6" i="49" s="1"/>
  <c r="P6" i="49" s="1"/>
  <c r="Q6" i="49" s="1"/>
  <c r="R6" i="49" s="1"/>
  <c r="S6" i="49" s="1"/>
  <c r="T6" i="49" s="1"/>
  <c r="U6" i="49" s="1"/>
  <c r="V6" i="49" s="1"/>
  <c r="W6" i="49" s="1"/>
  <c r="X6" i="49" s="1"/>
  <c r="Y6" i="49" s="1"/>
  <c r="Z6" i="49" s="1"/>
  <c r="AA6" i="49" s="1"/>
  <c r="AB6" i="49" s="1"/>
  <c r="AC6" i="49" s="1"/>
  <c r="AD6" i="49" s="1"/>
  <c r="AE6" i="49" s="1"/>
  <c r="AF6" i="49" s="1"/>
  <c r="AG6" i="49" s="1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AK9" i="15"/>
  <c r="AK4" i="15"/>
  <c r="AK6" i="15"/>
  <c r="AL1" i="15"/>
  <c r="AK7" i="15"/>
  <c r="AK2" i="15"/>
  <c r="AK5" i="15"/>
  <c r="AK8" i="15"/>
  <c r="AK3" i="15"/>
  <c r="G6" i="27"/>
  <c r="G9" i="27" s="1"/>
  <c r="G5" i="27"/>
  <c r="G2" i="27"/>
  <c r="Q75" i="2"/>
  <c r="M16" i="3"/>
  <c r="AL1" i="44"/>
  <c r="S80" i="2"/>
  <c r="AJ5" i="28"/>
  <c r="AJ2" i="28"/>
  <c r="AJ8" i="28"/>
  <c r="AJ7" i="28"/>
  <c r="AJ9" i="28"/>
  <c r="AJ6" i="28"/>
  <c r="AK1" i="28"/>
  <c r="AJ4" i="28"/>
  <c r="Q74" i="2"/>
  <c r="R74" i="2" s="1"/>
  <c r="AM4" i="41"/>
  <c r="AM5" i="41"/>
  <c r="AM7" i="41"/>
  <c r="AM8" i="41"/>
  <c r="AM3" i="41"/>
  <c r="AN1" i="41"/>
  <c r="AM6" i="41"/>
  <c r="AM9" i="41"/>
  <c r="V77" i="2"/>
  <c r="L25" i="3"/>
  <c r="M19" i="3"/>
  <c r="T70" i="2"/>
  <c r="M23" i="3"/>
  <c r="I4" i="27"/>
  <c r="AM7" i="47"/>
  <c r="AM5" i="47"/>
  <c r="AM4" i="47"/>
  <c r="AM8" i="47"/>
  <c r="AN1" i="47"/>
  <c r="AM2" i="47"/>
  <c r="I12" i="3"/>
  <c r="H55" i="3" s="1"/>
  <c r="S70" i="2"/>
  <c r="U77" i="2"/>
  <c r="AL1" i="50"/>
  <c r="AK8" i="50"/>
  <c r="AK9" i="50"/>
  <c r="AK5" i="50"/>
  <c r="AK6" i="50"/>
  <c r="AK7" i="50"/>
  <c r="AK4" i="50"/>
  <c r="AK2" i="50"/>
  <c r="AK1" i="16"/>
  <c r="AJ8" i="16"/>
  <c r="AJ2" i="16"/>
  <c r="R76" i="2"/>
  <c r="T78" i="2"/>
  <c r="D2" i="27"/>
  <c r="D6" i="27"/>
  <c r="D9" i="27" s="1"/>
  <c r="D5" i="27"/>
  <c r="E5" i="27"/>
  <c r="E6" i="27"/>
  <c r="E9" i="27" s="1"/>
  <c r="E2" i="27"/>
  <c r="T80" i="2"/>
  <c r="R80" i="2"/>
  <c r="I11" i="3"/>
  <c r="H54" i="3" s="1"/>
  <c r="U81" i="2"/>
  <c r="AK1" i="38"/>
  <c r="N17" i="3"/>
  <c r="H9" i="9" l="1"/>
  <c r="E2" i="26"/>
  <c r="G59" i="3"/>
  <c r="C7" i="10"/>
  <c r="C4" i="10"/>
  <c r="C5" i="10"/>
  <c r="C6" i="10"/>
  <c r="C9" i="10" s="1"/>
  <c r="J5" i="9"/>
  <c r="J2" i="9" s="1"/>
  <c r="J5" i="22"/>
  <c r="I6" i="9"/>
  <c r="I7" i="9" s="1"/>
  <c r="I6" i="22"/>
  <c r="M9" i="22"/>
  <c r="K3" i="34"/>
  <c r="L56" i="3"/>
  <c r="J62" i="3" s="1"/>
  <c r="J3" i="12" s="1"/>
  <c r="B5" i="29"/>
  <c r="C4" i="29"/>
  <c r="D4" i="29" s="1"/>
  <c r="E4" i="29" s="1"/>
  <c r="F4" i="29" s="1"/>
  <c r="G4" i="29" s="1"/>
  <c r="H4" i="29" s="1"/>
  <c r="I4" i="29" s="1"/>
  <c r="J4" i="29" s="1"/>
  <c r="K4" i="29" s="1"/>
  <c r="L4" i="29" s="1"/>
  <c r="M4" i="29" s="1"/>
  <c r="N4" i="29" s="1"/>
  <c r="O4" i="29" s="1"/>
  <c r="P4" i="29" s="1"/>
  <c r="Q4" i="29" s="1"/>
  <c r="R4" i="29" s="1"/>
  <c r="S4" i="29" s="1"/>
  <c r="T4" i="29" s="1"/>
  <c r="U4" i="29" s="1"/>
  <c r="V4" i="29" s="1"/>
  <c r="W4" i="29" s="1"/>
  <c r="X4" i="29" s="1"/>
  <c r="Y4" i="29" s="1"/>
  <c r="Z4" i="29" s="1"/>
  <c r="AA4" i="29" s="1"/>
  <c r="AB4" i="29" s="1"/>
  <c r="AC4" i="29" s="1"/>
  <c r="AD4" i="29" s="1"/>
  <c r="AE4" i="29" s="1"/>
  <c r="AF4" i="29" s="1"/>
  <c r="AG4" i="29" s="1"/>
  <c r="AH4" i="29" s="1"/>
  <c r="AI4" i="29" s="1"/>
  <c r="AJ4" i="29" s="1"/>
  <c r="AK4" i="29" s="1"/>
  <c r="AL4" i="29" s="1"/>
  <c r="AM4" i="29" s="1"/>
  <c r="AN4" i="29" s="1"/>
  <c r="AO4" i="29" s="1"/>
  <c r="AP4" i="29" s="1"/>
  <c r="AQ4" i="29" s="1"/>
  <c r="AR4" i="29" s="1"/>
  <c r="AS4" i="29" s="1"/>
  <c r="AT4" i="29" s="1"/>
  <c r="AU4" i="29" s="1"/>
  <c r="AV4" i="29" s="1"/>
  <c r="AW4" i="29" s="1"/>
  <c r="AX4" i="29" s="1"/>
  <c r="AY4" i="29" s="1"/>
  <c r="AZ4" i="29" s="1"/>
  <c r="BA4" i="29" s="1"/>
  <c r="F2" i="26"/>
  <c r="F6" i="26"/>
  <c r="J4" i="9"/>
  <c r="J4" i="22"/>
  <c r="J12" i="3"/>
  <c r="I55" i="3" s="1"/>
  <c r="H3" i="17"/>
  <c r="I2" i="17"/>
  <c r="G3" i="16"/>
  <c r="F4" i="16"/>
  <c r="F7" i="16"/>
  <c r="F6" i="16"/>
  <c r="F9" i="16" s="1"/>
  <c r="F5" i="16"/>
  <c r="I3" i="38"/>
  <c r="H3" i="50"/>
  <c r="J3" i="18"/>
  <c r="K2" i="18"/>
  <c r="K3" i="25"/>
  <c r="G60" i="3"/>
  <c r="G61" i="3"/>
  <c r="G6" i="25" s="1"/>
  <c r="AM1" i="44"/>
  <c r="R75" i="2"/>
  <c r="S75" i="2"/>
  <c r="AL1" i="22"/>
  <c r="AL8" i="19"/>
  <c r="AL6" i="19"/>
  <c r="AL4" i="19"/>
  <c r="AL5" i="19"/>
  <c r="AL7" i="19"/>
  <c r="AL9" i="19"/>
  <c r="AL3" i="19"/>
  <c r="AM1" i="19"/>
  <c r="AM6" i="13"/>
  <c r="AM5" i="13"/>
  <c r="AN1" i="13"/>
  <c r="AM2" i="13"/>
  <c r="AM8" i="13"/>
  <c r="AM7" i="13"/>
  <c r="AM4" i="13"/>
  <c r="AM3" i="13"/>
  <c r="AM9" i="13"/>
  <c r="T72" i="2"/>
  <c r="U72" i="2" s="1"/>
  <c r="I6" i="27"/>
  <c r="I9" i="27" s="1"/>
  <c r="I5" i="27"/>
  <c r="I2" i="27"/>
  <c r="AN8" i="41"/>
  <c r="AN6" i="41"/>
  <c r="AN4" i="41"/>
  <c r="AN5" i="41"/>
  <c r="AN7" i="41"/>
  <c r="AN9" i="41"/>
  <c r="AN3" i="41"/>
  <c r="AO1" i="41"/>
  <c r="AL1" i="20"/>
  <c r="AK7" i="20"/>
  <c r="AK3" i="20"/>
  <c r="AK8" i="20"/>
  <c r="AK6" i="20"/>
  <c r="AK5" i="20"/>
  <c r="AK9" i="20"/>
  <c r="AK4" i="20"/>
  <c r="L24" i="3"/>
  <c r="N18" i="3"/>
  <c r="O18" i="3" s="1"/>
  <c r="W77" i="2"/>
  <c r="H2" i="27"/>
  <c r="H6" i="27"/>
  <c r="H9" i="27" s="1"/>
  <c r="H5" i="27"/>
  <c r="S76" i="2"/>
  <c r="AL1" i="38"/>
  <c r="M25" i="3"/>
  <c r="M22" i="3"/>
  <c r="N16" i="3"/>
  <c r="O16" i="3" s="1"/>
  <c r="S74" i="2"/>
  <c r="K3" i="47"/>
  <c r="AL7" i="23"/>
  <c r="AM1" i="23"/>
  <c r="AL6" i="23"/>
  <c r="AL9" i="23"/>
  <c r="AL4" i="23"/>
  <c r="AL3" i="23"/>
  <c r="AL8" i="23"/>
  <c r="AL5" i="23"/>
  <c r="AL2" i="23"/>
  <c r="AL1" i="26"/>
  <c r="AK3" i="26"/>
  <c r="AK7" i="26"/>
  <c r="AK9" i="26"/>
  <c r="AK8" i="26"/>
  <c r="AK5" i="26"/>
  <c r="AK4" i="26"/>
  <c r="AK8" i="42"/>
  <c r="AK6" i="42"/>
  <c r="AK4" i="42"/>
  <c r="AL1" i="42"/>
  <c r="AK3" i="42"/>
  <c r="AK9" i="42"/>
  <c r="AK7" i="42"/>
  <c r="AK5" i="42"/>
  <c r="U73" i="2"/>
  <c r="J11" i="3"/>
  <c r="I54" i="3" s="1"/>
  <c r="H59" i="3" s="1"/>
  <c r="V81" i="2"/>
  <c r="M24" i="3"/>
  <c r="AL1" i="48"/>
  <c r="AL9" i="45"/>
  <c r="AL5" i="45"/>
  <c r="AL2" i="45"/>
  <c r="AL8" i="45"/>
  <c r="AL7" i="45"/>
  <c r="AM1" i="45"/>
  <c r="AL6" i="45"/>
  <c r="AL4" i="45"/>
  <c r="AL3" i="45"/>
  <c r="T71" i="2"/>
  <c r="J4" i="27"/>
  <c r="V82" i="2"/>
  <c r="AK9" i="28"/>
  <c r="AK4" i="28"/>
  <c r="AK6" i="28"/>
  <c r="AK5" i="28"/>
  <c r="AK8" i="28"/>
  <c r="AK7" i="28"/>
  <c r="AK2" i="28"/>
  <c r="AL1" i="28"/>
  <c r="B3" i="24"/>
  <c r="C3" i="24" s="1"/>
  <c r="D3" i="24" s="1"/>
  <c r="E3" i="24" s="1"/>
  <c r="F3" i="24" s="1"/>
  <c r="G3" i="24" s="1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AG3" i="24" s="1"/>
  <c r="AH3" i="24" s="1"/>
  <c r="AI3" i="24" s="1"/>
  <c r="AJ3" i="24" s="1"/>
  <c r="AK3" i="24" s="1"/>
  <c r="AL3" i="24" s="1"/>
  <c r="AM3" i="24" s="1"/>
  <c r="AN3" i="24" s="1"/>
  <c r="AO3" i="24" s="1"/>
  <c r="AP3" i="24" s="1"/>
  <c r="AQ3" i="24" s="1"/>
  <c r="AR3" i="24" s="1"/>
  <c r="AS3" i="24" s="1"/>
  <c r="AT3" i="24" s="1"/>
  <c r="AU3" i="24" s="1"/>
  <c r="AV3" i="24" s="1"/>
  <c r="AW3" i="24" s="1"/>
  <c r="AX3" i="24" s="1"/>
  <c r="AY3" i="24" s="1"/>
  <c r="AZ3" i="24" s="1"/>
  <c r="BA3" i="24" s="1"/>
  <c r="B7" i="10"/>
  <c r="B6" i="10"/>
  <c r="X77" i="2"/>
  <c r="Y77" i="2"/>
  <c r="U78" i="2"/>
  <c r="N19" i="3"/>
  <c r="V73" i="2"/>
  <c r="AP1" i="14"/>
  <c r="AO7" i="14"/>
  <c r="AO5" i="14"/>
  <c r="AO3" i="14"/>
  <c r="AO6" i="14"/>
  <c r="AO8" i="14"/>
  <c r="AO9" i="14"/>
  <c r="AO2" i="14"/>
  <c r="AO4" i="14"/>
  <c r="V84" i="2"/>
  <c r="U83" i="2"/>
  <c r="U80" i="2"/>
  <c r="N23" i="3"/>
  <c r="O17" i="3"/>
  <c r="AN5" i="47"/>
  <c r="AN8" i="47"/>
  <c r="AN4" i="47"/>
  <c r="AO1" i="47"/>
  <c r="AN2" i="47"/>
  <c r="AN7" i="47"/>
  <c r="U70" i="2"/>
  <c r="AK8" i="16"/>
  <c r="AL1" i="16"/>
  <c r="AK2" i="16"/>
  <c r="AM1" i="50"/>
  <c r="AL7" i="50"/>
  <c r="AL5" i="50"/>
  <c r="AL9" i="50"/>
  <c r="AL2" i="50"/>
  <c r="AL8" i="50"/>
  <c r="AL6" i="50"/>
  <c r="AL4" i="50"/>
  <c r="AL9" i="15"/>
  <c r="AL4" i="15"/>
  <c r="AL3" i="15"/>
  <c r="AL7" i="15"/>
  <c r="AL8" i="15"/>
  <c r="AL5" i="15"/>
  <c r="AL6" i="15"/>
  <c r="AM1" i="15"/>
  <c r="AL2" i="15"/>
  <c r="V80" i="2"/>
  <c r="T76" i="2"/>
  <c r="S79" i="2"/>
  <c r="V83" i="2"/>
  <c r="I9" i="9" l="1"/>
  <c r="D5" i="10"/>
  <c r="D6" i="10"/>
  <c r="D9" i="10" s="1"/>
  <c r="D7" i="10"/>
  <c r="D4" i="10"/>
  <c r="B6" i="29"/>
  <c r="C5" i="29"/>
  <c r="D5" i="29" s="1"/>
  <c r="E5" i="29" s="1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AG5" i="29" s="1"/>
  <c r="AH5" i="29" s="1"/>
  <c r="AI5" i="29" s="1"/>
  <c r="AJ5" i="29" s="1"/>
  <c r="AK5" i="29" s="1"/>
  <c r="AL5" i="29" s="1"/>
  <c r="AM5" i="29" s="1"/>
  <c r="AN5" i="29" s="1"/>
  <c r="AO5" i="29" s="1"/>
  <c r="AP5" i="29" s="1"/>
  <c r="AQ5" i="29" s="1"/>
  <c r="AR5" i="29" s="1"/>
  <c r="AS5" i="29" s="1"/>
  <c r="AT5" i="29" s="1"/>
  <c r="AU5" i="29" s="1"/>
  <c r="AV5" i="29" s="1"/>
  <c r="AW5" i="29" s="1"/>
  <c r="AX5" i="29" s="1"/>
  <c r="AY5" i="29" s="1"/>
  <c r="AZ5" i="29" s="1"/>
  <c r="BA5" i="29" s="1"/>
  <c r="K4" i="9"/>
  <c r="K4" i="22"/>
  <c r="K6" i="9"/>
  <c r="K9" i="9" s="1"/>
  <c r="K6" i="22"/>
  <c r="K5" i="9"/>
  <c r="K2" i="9" s="1"/>
  <c r="K5" i="22"/>
  <c r="G6" i="26"/>
  <c r="G2" i="26"/>
  <c r="J6" i="9"/>
  <c r="J9" i="9" s="1"/>
  <c r="J6" i="22"/>
  <c r="L3" i="34"/>
  <c r="N9" i="22"/>
  <c r="M56" i="3"/>
  <c r="K62" i="3" s="1"/>
  <c r="K3" i="12" s="1"/>
  <c r="K12" i="3"/>
  <c r="J2" i="17"/>
  <c r="I3" i="17"/>
  <c r="H3" i="16"/>
  <c r="G4" i="16"/>
  <c r="G7" i="16"/>
  <c r="G5" i="16"/>
  <c r="G6" i="16"/>
  <c r="G9" i="16" s="1"/>
  <c r="J3" i="38"/>
  <c r="I3" i="50"/>
  <c r="L2" i="18"/>
  <c r="K3" i="18"/>
  <c r="C7" i="24"/>
  <c r="D7" i="24" s="1"/>
  <c r="E7" i="24" s="1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 s="1"/>
  <c r="AI7" i="24" s="1"/>
  <c r="AJ7" i="24" s="1"/>
  <c r="AK7" i="24" s="1"/>
  <c r="AL7" i="24" s="1"/>
  <c r="AM7" i="24" s="1"/>
  <c r="AN7" i="24" s="1"/>
  <c r="AO7" i="24" s="1"/>
  <c r="AP7" i="24" s="1"/>
  <c r="AQ7" i="24" s="1"/>
  <c r="AR7" i="24" s="1"/>
  <c r="AS7" i="24" s="1"/>
  <c r="AT7" i="24" s="1"/>
  <c r="AU7" i="24" s="1"/>
  <c r="AV7" i="24" s="1"/>
  <c r="AW7" i="24" s="1"/>
  <c r="AX7" i="24" s="1"/>
  <c r="AY7" i="24" s="1"/>
  <c r="AZ7" i="24" s="1"/>
  <c r="BA7" i="24" s="1"/>
  <c r="L3" i="25"/>
  <c r="H60" i="3"/>
  <c r="H61" i="3"/>
  <c r="H6" i="25" s="1"/>
  <c r="O22" i="3"/>
  <c r="V72" i="2"/>
  <c r="AL9" i="26"/>
  <c r="AL7" i="26"/>
  <c r="AL5" i="26"/>
  <c r="AL3" i="26"/>
  <c r="AL8" i="26"/>
  <c r="AL4" i="26"/>
  <c r="AM1" i="26"/>
  <c r="AM9" i="23"/>
  <c r="AM6" i="23"/>
  <c r="AM8" i="23"/>
  <c r="AM7" i="23"/>
  <c r="AM2" i="23"/>
  <c r="AM5" i="23"/>
  <c r="AM4" i="23"/>
  <c r="AN1" i="23"/>
  <c r="AM3" i="23"/>
  <c r="AN1" i="44"/>
  <c r="O23" i="3"/>
  <c r="W82" i="2"/>
  <c r="AM1" i="48"/>
  <c r="P17" i="3"/>
  <c r="K4" i="27"/>
  <c r="B9" i="10"/>
  <c r="C6" i="24"/>
  <c r="D6" i="24" s="1"/>
  <c r="E6" i="24" s="1"/>
  <c r="F6" i="24" s="1"/>
  <c r="G6" i="24" s="1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AG6" i="24" s="1"/>
  <c r="AH6" i="24" s="1"/>
  <c r="AI6" i="24" s="1"/>
  <c r="AJ6" i="24" s="1"/>
  <c r="AK6" i="24" s="1"/>
  <c r="AL6" i="24" s="1"/>
  <c r="AM6" i="24" s="1"/>
  <c r="AN6" i="24" s="1"/>
  <c r="AO6" i="24" s="1"/>
  <c r="AP6" i="24" s="1"/>
  <c r="AQ6" i="24" s="1"/>
  <c r="AR6" i="24" s="1"/>
  <c r="AS6" i="24" s="1"/>
  <c r="AT6" i="24" s="1"/>
  <c r="AU6" i="24" s="1"/>
  <c r="AV6" i="24" s="1"/>
  <c r="AW6" i="24" s="1"/>
  <c r="AX6" i="24" s="1"/>
  <c r="AY6" i="24" s="1"/>
  <c r="AZ6" i="24" s="1"/>
  <c r="BA6" i="24" s="1"/>
  <c r="O24" i="3"/>
  <c r="T74" i="2"/>
  <c r="J7" i="9"/>
  <c r="AL9" i="20"/>
  <c r="AL7" i="20"/>
  <c r="AL5" i="20"/>
  <c r="AL3" i="20"/>
  <c r="AM1" i="20"/>
  <c r="AL8" i="20"/>
  <c r="AL4" i="20"/>
  <c r="AL6" i="20"/>
  <c r="AM6" i="19"/>
  <c r="AM5" i="19"/>
  <c r="AN1" i="19"/>
  <c r="AM4" i="19"/>
  <c r="AM7" i="19"/>
  <c r="AM9" i="19"/>
  <c r="AM8" i="19"/>
  <c r="AM3" i="19"/>
  <c r="AM1" i="16"/>
  <c r="AL2" i="16"/>
  <c r="AL8" i="16"/>
  <c r="J2" i="27"/>
  <c r="J6" i="27"/>
  <c r="J9" i="27" s="1"/>
  <c r="J5" i="27"/>
  <c r="AL7" i="42"/>
  <c r="AL6" i="42"/>
  <c r="AL8" i="42"/>
  <c r="AL9" i="42"/>
  <c r="AL5" i="42"/>
  <c r="AL4" i="42"/>
  <c r="AM1" i="42"/>
  <c r="AL3" i="42"/>
  <c r="N22" i="3"/>
  <c r="P16" i="3"/>
  <c r="AM1" i="38"/>
  <c r="W78" i="2"/>
  <c r="X78" i="2" s="1"/>
  <c r="AM1" i="22"/>
  <c r="U76" i="2"/>
  <c r="AN1" i="15"/>
  <c r="AM3" i="15"/>
  <c r="AM8" i="15"/>
  <c r="AM7" i="15"/>
  <c r="AM4" i="15"/>
  <c r="AM2" i="15"/>
  <c r="AM9" i="15"/>
  <c r="AM6" i="15"/>
  <c r="AM5" i="15"/>
  <c r="U71" i="2"/>
  <c r="AM9" i="45"/>
  <c r="AM4" i="45"/>
  <c r="AM7" i="45"/>
  <c r="AN1" i="45"/>
  <c r="AM3" i="45"/>
  <c r="AM2" i="45"/>
  <c r="AM5" i="45"/>
  <c r="AM6" i="45"/>
  <c r="AM8" i="45"/>
  <c r="T75" i="2"/>
  <c r="V79" i="2"/>
  <c r="X79" i="2" s="1"/>
  <c r="T79" i="2"/>
  <c r="W79" i="2"/>
  <c r="L3" i="47"/>
  <c r="W84" i="2"/>
  <c r="U79" i="2"/>
  <c r="W70" i="2"/>
  <c r="V70" i="2"/>
  <c r="AO8" i="47"/>
  <c r="AO7" i="47"/>
  <c r="AO5" i="47"/>
  <c r="AO2" i="47"/>
  <c r="AO4" i="47"/>
  <c r="AP1" i="47"/>
  <c r="AP7" i="14"/>
  <c r="AP5" i="14"/>
  <c r="AP3" i="14"/>
  <c r="AP8" i="14"/>
  <c r="AQ1" i="14"/>
  <c r="AP6" i="14"/>
  <c r="AP4" i="14"/>
  <c r="AP9" i="14"/>
  <c r="AP2" i="14"/>
  <c r="X82" i="2"/>
  <c r="W81" i="2"/>
  <c r="AM7" i="50"/>
  <c r="AM5" i="50"/>
  <c r="AM9" i="50"/>
  <c r="AM2" i="50"/>
  <c r="AM8" i="50"/>
  <c r="AM6" i="50"/>
  <c r="AM4" i="50"/>
  <c r="AN1" i="50"/>
  <c r="AL4" i="28"/>
  <c r="AL8" i="28"/>
  <c r="AL7" i="28"/>
  <c r="AL2" i="28"/>
  <c r="AL5" i="28"/>
  <c r="AL9" i="28"/>
  <c r="AL6" i="28"/>
  <c r="AM1" i="28"/>
  <c r="V71" i="2"/>
  <c r="W71" i="2" s="1"/>
  <c r="W73" i="2"/>
  <c r="AP1" i="41"/>
  <c r="AO7" i="41"/>
  <c r="AO6" i="41"/>
  <c r="AO4" i="41"/>
  <c r="AO9" i="41"/>
  <c r="AO5" i="41"/>
  <c r="AO8" i="41"/>
  <c r="AO3" i="41"/>
  <c r="Y82" i="2"/>
  <c r="AN6" i="13"/>
  <c r="AN5" i="13"/>
  <c r="AN8" i="13"/>
  <c r="AN7" i="13"/>
  <c r="AN9" i="13"/>
  <c r="AN2" i="13"/>
  <c r="AO1" i="13"/>
  <c r="AN4" i="13"/>
  <c r="AN3" i="13"/>
  <c r="K11" i="3"/>
  <c r="J54" i="3" s="1"/>
  <c r="I59" i="3" s="1"/>
  <c r="L4" i="27"/>
  <c r="N25" i="3"/>
  <c r="O19" i="3"/>
  <c r="Z77" i="2"/>
  <c r="AA77" i="2" s="1"/>
  <c r="V78" i="2"/>
  <c r="N24" i="3"/>
  <c r="W83" i="2"/>
  <c r="W72" i="2"/>
  <c r="W80" i="2"/>
  <c r="P18" i="3"/>
  <c r="K7" i="9" l="1"/>
  <c r="E4" i="10"/>
  <c r="E6" i="10"/>
  <c r="E9" i="10" s="1"/>
  <c r="E5" i="10"/>
  <c r="E2" i="10"/>
  <c r="E7" i="10"/>
  <c r="M5" i="9"/>
  <c r="M2" i="9" s="1"/>
  <c r="M5" i="22"/>
  <c r="L4" i="9"/>
  <c r="L4" i="22"/>
  <c r="H6" i="26"/>
  <c r="H2" i="26"/>
  <c r="L5" i="9"/>
  <c r="L2" i="9" s="1"/>
  <c r="L5" i="22"/>
  <c r="M6" i="9"/>
  <c r="M9" i="9" s="1"/>
  <c r="M6" i="22"/>
  <c r="L6" i="9"/>
  <c r="L9" i="9" s="1"/>
  <c r="L6" i="22"/>
  <c r="O9" i="22"/>
  <c r="M3" i="34"/>
  <c r="N56" i="3"/>
  <c r="L62" i="3" s="1"/>
  <c r="L3" i="12" s="1"/>
  <c r="B7" i="29"/>
  <c r="C6" i="29"/>
  <c r="D6" i="29" s="1"/>
  <c r="E6" i="29" s="1"/>
  <c r="F6" i="29" s="1"/>
  <c r="G6" i="29" s="1"/>
  <c r="H6" i="29" s="1"/>
  <c r="I6" i="29" s="1"/>
  <c r="J6" i="29" s="1"/>
  <c r="K6" i="29" s="1"/>
  <c r="L6" i="29" s="1"/>
  <c r="M6" i="29" s="1"/>
  <c r="N6" i="29" s="1"/>
  <c r="O6" i="29" s="1"/>
  <c r="P6" i="29" s="1"/>
  <c r="Q6" i="29" s="1"/>
  <c r="R6" i="29" s="1"/>
  <c r="S6" i="29" s="1"/>
  <c r="T6" i="29" s="1"/>
  <c r="U6" i="29" s="1"/>
  <c r="V6" i="29" s="1"/>
  <c r="W6" i="29" s="1"/>
  <c r="X6" i="29" s="1"/>
  <c r="Y6" i="29" s="1"/>
  <c r="Z6" i="29" s="1"/>
  <c r="AA6" i="29" s="1"/>
  <c r="AB6" i="29" s="1"/>
  <c r="AC6" i="29" s="1"/>
  <c r="AD6" i="29" s="1"/>
  <c r="AE6" i="29" s="1"/>
  <c r="AF6" i="29" s="1"/>
  <c r="AG6" i="29" s="1"/>
  <c r="AH6" i="29" s="1"/>
  <c r="AI6" i="29" s="1"/>
  <c r="AJ6" i="29" s="1"/>
  <c r="AK6" i="29" s="1"/>
  <c r="AL6" i="29" s="1"/>
  <c r="AM6" i="29" s="1"/>
  <c r="AN6" i="29" s="1"/>
  <c r="AO6" i="29" s="1"/>
  <c r="AP6" i="29" s="1"/>
  <c r="AQ6" i="29" s="1"/>
  <c r="AR6" i="29" s="1"/>
  <c r="AS6" i="29" s="1"/>
  <c r="AT6" i="29" s="1"/>
  <c r="AU6" i="29" s="1"/>
  <c r="AV6" i="29" s="1"/>
  <c r="AW6" i="29" s="1"/>
  <c r="AX6" i="29" s="1"/>
  <c r="AY6" i="29" s="1"/>
  <c r="AZ6" i="29" s="1"/>
  <c r="BA6" i="29" s="1"/>
  <c r="J55" i="3"/>
  <c r="I60" i="3" s="1"/>
  <c r="L12" i="3"/>
  <c r="K2" i="17"/>
  <c r="J3" i="17"/>
  <c r="K3" i="38"/>
  <c r="J3" i="50"/>
  <c r="I3" i="16"/>
  <c r="H5" i="16"/>
  <c r="H7" i="16"/>
  <c r="H6" i="16"/>
  <c r="H9" i="16" s="1"/>
  <c r="H4" i="16"/>
  <c r="M2" i="18"/>
  <c r="L3" i="18"/>
  <c r="C9" i="24"/>
  <c r="D9" i="24" s="1"/>
  <c r="E9" i="24" s="1"/>
  <c r="F9" i="24" s="1"/>
  <c r="G9" i="24" s="1"/>
  <c r="H9" i="24" s="1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R9" i="24" s="1"/>
  <c r="AS9" i="24" s="1"/>
  <c r="AT9" i="24" s="1"/>
  <c r="AU9" i="24" s="1"/>
  <c r="AV9" i="24" s="1"/>
  <c r="AW9" i="24" s="1"/>
  <c r="AX9" i="24" s="1"/>
  <c r="AY9" i="24" s="1"/>
  <c r="AZ9" i="24" s="1"/>
  <c r="BA9" i="24" s="1"/>
  <c r="M3" i="25"/>
  <c r="I61" i="3"/>
  <c r="I6" i="25" s="1"/>
  <c r="AB77" i="2"/>
  <c r="AN9" i="50"/>
  <c r="AN4" i="50"/>
  <c r="AN5" i="50"/>
  <c r="AN7" i="50"/>
  <c r="AN2" i="50"/>
  <c r="AN8" i="50"/>
  <c r="AO1" i="50"/>
  <c r="AN6" i="50"/>
  <c r="AP9" i="41"/>
  <c r="AP7" i="41"/>
  <c r="AP5" i="41"/>
  <c r="AP3" i="41"/>
  <c r="AP6" i="41"/>
  <c r="AP4" i="41"/>
  <c r="AQ1" i="41"/>
  <c r="AP8" i="41"/>
  <c r="AM8" i="28"/>
  <c r="AM6" i="28"/>
  <c r="AM4" i="28"/>
  <c r="AM2" i="28"/>
  <c r="AM5" i="28"/>
  <c r="AM9" i="28"/>
  <c r="AN1" i="28"/>
  <c r="AM7" i="28"/>
  <c r="AP8" i="47"/>
  <c r="AP4" i="47"/>
  <c r="AP2" i="47"/>
  <c r="AP7" i="47"/>
  <c r="AQ1" i="47"/>
  <c r="AP5" i="47"/>
  <c r="P22" i="3"/>
  <c r="AN1" i="16"/>
  <c r="AM2" i="16"/>
  <c r="AM8" i="16"/>
  <c r="AN1" i="48"/>
  <c r="X83" i="2"/>
  <c r="X73" i="2"/>
  <c r="AQ9" i="14"/>
  <c r="AQ8" i="14"/>
  <c r="AQ7" i="14"/>
  <c r="AR1" i="14"/>
  <c r="AQ2" i="14"/>
  <c r="AQ4" i="14"/>
  <c r="AQ3" i="14"/>
  <c r="AQ5" i="14"/>
  <c r="AQ6" i="14"/>
  <c r="Q16" i="3"/>
  <c r="Z82" i="2"/>
  <c r="AO1" i="44"/>
  <c r="P24" i="3"/>
  <c r="AC77" i="2"/>
  <c r="Y79" i="2"/>
  <c r="K5" i="27"/>
  <c r="K2" i="27"/>
  <c r="K6" i="27"/>
  <c r="K9" i="27" s="1"/>
  <c r="L11" i="3"/>
  <c r="AN1" i="38"/>
  <c r="P23" i="3"/>
  <c r="Q17" i="3"/>
  <c r="M3" i="47"/>
  <c r="V76" i="2"/>
  <c r="O25" i="3"/>
  <c r="P19" i="3"/>
  <c r="W76" i="2"/>
  <c r="U75" i="2"/>
  <c r="X71" i="2"/>
  <c r="AN9" i="15"/>
  <c r="AN7" i="15"/>
  <c r="AN5" i="15"/>
  <c r="AN3" i="15"/>
  <c r="AN8" i="15"/>
  <c r="AN2" i="15"/>
  <c r="AN4" i="15"/>
  <c r="AN6" i="15"/>
  <c r="AO1" i="15"/>
  <c r="AN1" i="22"/>
  <c r="Y80" i="2"/>
  <c r="AN9" i="19"/>
  <c r="AN4" i="19"/>
  <c r="AN5" i="19"/>
  <c r="AO1" i="19"/>
  <c r="AN8" i="19"/>
  <c r="AN7" i="19"/>
  <c r="AN6" i="19"/>
  <c r="AN3" i="19"/>
  <c r="AM6" i="20"/>
  <c r="AM9" i="20"/>
  <c r="AM4" i="20"/>
  <c r="AM7" i="20"/>
  <c r="AM3" i="20"/>
  <c r="AN1" i="20"/>
  <c r="AM5" i="20"/>
  <c r="AM8" i="20"/>
  <c r="U74" i="2"/>
  <c r="X84" i="2"/>
  <c r="Y83" i="2"/>
  <c r="X80" i="2"/>
  <c r="AN9" i="23"/>
  <c r="AN8" i="23"/>
  <c r="AN7" i="23"/>
  <c r="AN5" i="23"/>
  <c r="AN3" i="23"/>
  <c r="AO1" i="23"/>
  <c r="AN6" i="23"/>
  <c r="AN4" i="23"/>
  <c r="AN2" i="23"/>
  <c r="AN1" i="26"/>
  <c r="AM4" i="26"/>
  <c r="AM7" i="26"/>
  <c r="AM8" i="26"/>
  <c r="AM3" i="26"/>
  <c r="AM9" i="26"/>
  <c r="AM5" i="26"/>
  <c r="L6" i="27"/>
  <c r="L9" i="27" s="1"/>
  <c r="L5" i="27"/>
  <c r="L2" i="27"/>
  <c r="X81" i="2"/>
  <c r="Y78" i="2"/>
  <c r="Y71" i="2"/>
  <c r="AN1" i="42"/>
  <c r="AM5" i="42"/>
  <c r="AM7" i="42"/>
  <c r="AM6" i="42"/>
  <c r="AM3" i="42"/>
  <c r="AM4" i="42"/>
  <c r="AM9" i="42"/>
  <c r="AM8" i="42"/>
  <c r="AO8" i="13"/>
  <c r="AO6" i="13"/>
  <c r="AO4" i="13"/>
  <c r="AO2" i="13"/>
  <c r="AO7" i="13"/>
  <c r="AP1" i="13"/>
  <c r="AO3" i="13"/>
  <c r="AO5" i="13"/>
  <c r="AO9" i="13"/>
  <c r="M4" i="27"/>
  <c r="X70" i="2"/>
  <c r="AN3" i="45"/>
  <c r="AN2" i="45"/>
  <c r="AN6" i="45"/>
  <c r="AN7" i="45"/>
  <c r="AO1" i="45"/>
  <c r="AN9" i="45"/>
  <c r="AN5" i="45"/>
  <c r="AN8" i="45"/>
  <c r="AN4" i="45"/>
  <c r="X72" i="2"/>
  <c r="Q18" i="3"/>
  <c r="L7" i="9" l="1"/>
  <c r="F5" i="10"/>
  <c r="F7" i="10"/>
  <c r="F6" i="10"/>
  <c r="F9" i="10" s="1"/>
  <c r="F2" i="10"/>
  <c r="F4" i="10"/>
  <c r="C7" i="29"/>
  <c r="D7" i="29" s="1"/>
  <c r="E7" i="29" s="1"/>
  <c r="F7" i="29" s="1"/>
  <c r="G7" i="29" s="1"/>
  <c r="H7" i="29" s="1"/>
  <c r="I7" i="29" s="1"/>
  <c r="J7" i="29" s="1"/>
  <c r="K7" i="29" s="1"/>
  <c r="L7" i="29" s="1"/>
  <c r="M7" i="29" s="1"/>
  <c r="N7" i="29" s="1"/>
  <c r="O7" i="29" s="1"/>
  <c r="P7" i="29" s="1"/>
  <c r="Q7" i="29" s="1"/>
  <c r="R7" i="29" s="1"/>
  <c r="S7" i="29" s="1"/>
  <c r="T7" i="29" s="1"/>
  <c r="U7" i="29" s="1"/>
  <c r="V7" i="29" s="1"/>
  <c r="W7" i="29" s="1"/>
  <c r="X7" i="29" s="1"/>
  <c r="Y7" i="29" s="1"/>
  <c r="Z7" i="29" s="1"/>
  <c r="AA7" i="29" s="1"/>
  <c r="AB7" i="29" s="1"/>
  <c r="AC7" i="29" s="1"/>
  <c r="AD7" i="29" s="1"/>
  <c r="AE7" i="29" s="1"/>
  <c r="AF7" i="29" s="1"/>
  <c r="AG7" i="29" s="1"/>
  <c r="AH7" i="29" s="1"/>
  <c r="AI7" i="29" s="1"/>
  <c r="AJ7" i="29" s="1"/>
  <c r="AK7" i="29" s="1"/>
  <c r="AL7" i="29" s="1"/>
  <c r="AM7" i="29" s="1"/>
  <c r="AN7" i="29" s="1"/>
  <c r="AO7" i="29" s="1"/>
  <c r="AP7" i="29" s="1"/>
  <c r="AQ7" i="29" s="1"/>
  <c r="AR7" i="29" s="1"/>
  <c r="AS7" i="29" s="1"/>
  <c r="AT7" i="29" s="1"/>
  <c r="AU7" i="29" s="1"/>
  <c r="AV7" i="29" s="1"/>
  <c r="AW7" i="29" s="1"/>
  <c r="AX7" i="29" s="1"/>
  <c r="AY7" i="29" s="1"/>
  <c r="AZ7" i="29" s="1"/>
  <c r="BA7" i="29" s="1"/>
  <c r="B9" i="29"/>
  <c r="C9" i="29" s="1"/>
  <c r="D9" i="29" s="1"/>
  <c r="E9" i="29" s="1"/>
  <c r="F9" i="29" s="1"/>
  <c r="G9" i="29" s="1"/>
  <c r="H9" i="29" s="1"/>
  <c r="I9" i="29" s="1"/>
  <c r="J9" i="29" s="1"/>
  <c r="K9" i="29" s="1"/>
  <c r="L9" i="29" s="1"/>
  <c r="M9" i="29" s="1"/>
  <c r="N9" i="29" s="1"/>
  <c r="O9" i="29" s="1"/>
  <c r="P9" i="29" s="1"/>
  <c r="Q9" i="29" s="1"/>
  <c r="R9" i="29" s="1"/>
  <c r="S9" i="29" s="1"/>
  <c r="T9" i="29" s="1"/>
  <c r="U9" i="29" s="1"/>
  <c r="V9" i="29" s="1"/>
  <c r="W9" i="29" s="1"/>
  <c r="X9" i="29" s="1"/>
  <c r="Y9" i="29" s="1"/>
  <c r="Z9" i="29" s="1"/>
  <c r="AA9" i="29" s="1"/>
  <c r="AB9" i="29" s="1"/>
  <c r="AC9" i="29" s="1"/>
  <c r="AD9" i="29" s="1"/>
  <c r="AE9" i="29" s="1"/>
  <c r="AF9" i="29" s="1"/>
  <c r="AG9" i="29" s="1"/>
  <c r="AH9" i="29" s="1"/>
  <c r="AI9" i="29" s="1"/>
  <c r="AJ9" i="29" s="1"/>
  <c r="AK9" i="29" s="1"/>
  <c r="AL9" i="29" s="1"/>
  <c r="AM9" i="29" s="1"/>
  <c r="AN9" i="29" s="1"/>
  <c r="AO9" i="29" s="1"/>
  <c r="AP9" i="29" s="1"/>
  <c r="AQ9" i="29" s="1"/>
  <c r="AR9" i="29" s="1"/>
  <c r="AS9" i="29" s="1"/>
  <c r="AT9" i="29" s="1"/>
  <c r="AU9" i="29" s="1"/>
  <c r="AV9" i="29" s="1"/>
  <c r="AW9" i="29" s="1"/>
  <c r="AX9" i="29" s="1"/>
  <c r="AY9" i="29" s="1"/>
  <c r="AZ9" i="29" s="1"/>
  <c r="BA9" i="29" s="1"/>
  <c r="M7" i="9"/>
  <c r="M4" i="9"/>
  <c r="M4" i="22"/>
  <c r="I6" i="26"/>
  <c r="I2" i="26"/>
  <c r="P9" i="22"/>
  <c r="N3" i="34"/>
  <c r="O56" i="3"/>
  <c r="M62" i="3" s="1"/>
  <c r="M3" i="12" s="1"/>
  <c r="N6" i="9"/>
  <c r="N7" i="9" s="1"/>
  <c r="N6" i="22"/>
  <c r="N5" i="9"/>
  <c r="N2" i="9" s="1"/>
  <c r="N5" i="22"/>
  <c r="K55" i="3"/>
  <c r="J60" i="3" s="1"/>
  <c r="M12" i="3"/>
  <c r="N12" i="3" s="1"/>
  <c r="M55" i="3" s="1"/>
  <c r="M11" i="3"/>
  <c r="L54" i="3" s="1"/>
  <c r="K54" i="3"/>
  <c r="J59" i="3" s="1"/>
  <c r="L2" i="17"/>
  <c r="K3" i="17"/>
  <c r="J3" i="16"/>
  <c r="I6" i="16"/>
  <c r="I9" i="16" s="1"/>
  <c r="I7" i="16"/>
  <c r="I5" i="16"/>
  <c r="I4" i="16"/>
  <c r="L3" i="38"/>
  <c r="K3" i="50"/>
  <c r="N2" i="18"/>
  <c r="M3" i="18"/>
  <c r="N3" i="25"/>
  <c r="J61" i="3"/>
  <c r="J6" i="25" s="1"/>
  <c r="O4" i="27"/>
  <c r="R18" i="3"/>
  <c r="S18" i="3" s="1"/>
  <c r="Z79" i="2"/>
  <c r="Y73" i="2"/>
  <c r="AO1" i="48"/>
  <c r="Z83" i="2"/>
  <c r="AO8" i="23"/>
  <c r="AO6" i="23"/>
  <c r="AO4" i="23"/>
  <c r="AO2" i="23"/>
  <c r="AO5" i="23"/>
  <c r="AO7" i="23"/>
  <c r="AO3" i="23"/>
  <c r="AO9" i="23"/>
  <c r="AP1" i="23"/>
  <c r="N3" i="47"/>
  <c r="P25" i="3"/>
  <c r="Q19" i="3"/>
  <c r="R19" i="3" s="1"/>
  <c r="AA82" i="2"/>
  <c r="AR9" i="14"/>
  <c r="AS1" i="14"/>
  <c r="AR2" i="14"/>
  <c r="AR8" i="14"/>
  <c r="AR7" i="14"/>
  <c r="AR3" i="14"/>
  <c r="AR6" i="14"/>
  <c r="AR5" i="14"/>
  <c r="AR4" i="14"/>
  <c r="AO9" i="50"/>
  <c r="AO4" i="50"/>
  <c r="AO7" i="50"/>
  <c r="AO2" i="50"/>
  <c r="AO5" i="50"/>
  <c r="AO8" i="50"/>
  <c r="AP1" i="50"/>
  <c r="AO6" i="50"/>
  <c r="Z71" i="2"/>
  <c r="AO1" i="22"/>
  <c r="Q23" i="3"/>
  <c r="N4" i="27"/>
  <c r="AP8" i="13"/>
  <c r="AP6" i="13"/>
  <c r="AP4" i="13"/>
  <c r="AP2" i="13"/>
  <c r="AP7" i="13"/>
  <c r="AQ1" i="13"/>
  <c r="AP9" i="13"/>
  <c r="AP3" i="13"/>
  <c r="AP5" i="13"/>
  <c r="V75" i="2"/>
  <c r="R17" i="3"/>
  <c r="AQ8" i="47"/>
  <c r="AQ4" i="47"/>
  <c r="AQ2" i="47"/>
  <c r="AR1" i="47"/>
  <c r="AQ7" i="47"/>
  <c r="AQ5" i="47"/>
  <c r="Y84" i="2"/>
  <c r="AO8" i="45"/>
  <c r="AO6" i="45"/>
  <c r="AO4" i="45"/>
  <c r="AP1" i="45"/>
  <c r="AO3" i="45"/>
  <c r="AO2" i="45"/>
  <c r="AO9" i="45"/>
  <c r="AO5" i="45"/>
  <c r="AO7" i="45"/>
  <c r="AN8" i="20"/>
  <c r="AN7" i="20"/>
  <c r="AO1" i="20"/>
  <c r="AN9" i="20"/>
  <c r="AN6" i="20"/>
  <c r="AN3" i="20"/>
  <c r="AN4" i="20"/>
  <c r="AN5" i="20"/>
  <c r="Z72" i="2"/>
  <c r="AA72" i="2" s="1"/>
  <c r="Y81" i="2"/>
  <c r="AN9" i="26"/>
  <c r="AN7" i="26"/>
  <c r="AN5" i="26"/>
  <c r="AN3" i="26"/>
  <c r="AN8" i="26"/>
  <c r="AO1" i="26"/>
  <c r="AN4" i="26"/>
  <c r="Z80" i="2"/>
  <c r="AD77" i="2"/>
  <c r="AE77" i="2" s="1"/>
  <c r="Q22" i="3"/>
  <c r="R16" i="3"/>
  <c r="S16" i="3" s="1"/>
  <c r="AN8" i="16"/>
  <c r="AN2" i="16"/>
  <c r="AO1" i="16"/>
  <c r="AN9" i="28"/>
  <c r="AN8" i="28"/>
  <c r="AN7" i="28"/>
  <c r="AN6" i="28"/>
  <c r="AO1" i="28"/>
  <c r="AN5" i="28"/>
  <c r="AN2" i="28"/>
  <c r="AN4" i="28"/>
  <c r="Q24" i="3"/>
  <c r="Y72" i="2"/>
  <c r="M5" i="27"/>
  <c r="M6" i="27"/>
  <c r="M9" i="27" s="1"/>
  <c r="M2" i="27"/>
  <c r="Y76" i="2"/>
  <c r="Z76" i="2" s="1"/>
  <c r="X76" i="2"/>
  <c r="AO1" i="38"/>
  <c r="Z78" i="2"/>
  <c r="AN6" i="42"/>
  <c r="AO1" i="42"/>
  <c r="AN3" i="42"/>
  <c r="AN7" i="42"/>
  <c r="AN9" i="42"/>
  <c r="AN5" i="42"/>
  <c r="AN4" i="42"/>
  <c r="AN8" i="42"/>
  <c r="AP1" i="19"/>
  <c r="AO8" i="19"/>
  <c r="AO5" i="19"/>
  <c r="AO7" i="19"/>
  <c r="AO4" i="19"/>
  <c r="AO9" i="19"/>
  <c r="AO6" i="19"/>
  <c r="AO3" i="19"/>
  <c r="AO2" i="15"/>
  <c r="AO7" i="15"/>
  <c r="AP1" i="15"/>
  <c r="AO5" i="15"/>
  <c r="AO6" i="15"/>
  <c r="AO8" i="15"/>
  <c r="AO3" i="15"/>
  <c r="AO4" i="15"/>
  <c r="AO9" i="15"/>
  <c r="Y70" i="2"/>
  <c r="AP1" i="44"/>
  <c r="V74" i="2"/>
  <c r="AR1" i="41"/>
  <c r="AQ7" i="41"/>
  <c r="AQ8" i="41"/>
  <c r="AQ4" i="41"/>
  <c r="AQ6" i="41"/>
  <c r="AQ5" i="41"/>
  <c r="AQ9" i="41"/>
  <c r="AQ3" i="41"/>
  <c r="N11" i="3" l="1"/>
  <c r="G4" i="10"/>
  <c r="G6" i="10"/>
  <c r="G9" i="10" s="1"/>
  <c r="G5" i="10"/>
  <c r="G2" i="10"/>
  <c r="G7" i="10"/>
  <c r="O6" i="9"/>
  <c r="O9" i="9" s="1"/>
  <c r="O6" i="22"/>
  <c r="J6" i="26"/>
  <c r="J2" i="26"/>
  <c r="Q9" i="22"/>
  <c r="O3" i="34"/>
  <c r="P56" i="3"/>
  <c r="N62" i="3" s="1"/>
  <c r="N3" i="12" s="1"/>
  <c r="N4" i="9"/>
  <c r="N4" i="22"/>
  <c r="O5" i="9"/>
  <c r="O2" i="9" s="1"/>
  <c r="O5" i="22"/>
  <c r="N9" i="9"/>
  <c r="L55" i="3"/>
  <c r="K60" i="3" s="1"/>
  <c r="O12" i="3"/>
  <c r="K59" i="3"/>
  <c r="O11" i="3"/>
  <c r="N54" i="3" s="1"/>
  <c r="M54" i="3"/>
  <c r="M2" i="17"/>
  <c r="L3" i="17"/>
  <c r="K3" i="16"/>
  <c r="J7" i="16"/>
  <c r="J6" i="16"/>
  <c r="J9" i="16" s="1"/>
  <c r="J4" i="16"/>
  <c r="J5" i="16"/>
  <c r="M3" i="38"/>
  <c r="L3" i="50"/>
  <c r="O2" i="18"/>
  <c r="N3" i="18"/>
  <c r="O3" i="25"/>
  <c r="K61" i="3"/>
  <c r="K6" i="25" s="1"/>
  <c r="AB72" i="2"/>
  <c r="AO5" i="26"/>
  <c r="AP1" i="26"/>
  <c r="AO9" i="26"/>
  <c r="AO4" i="26"/>
  <c r="AO3" i="26"/>
  <c r="AO8" i="26"/>
  <c r="AO7" i="26"/>
  <c r="W75" i="2"/>
  <c r="X75" i="2"/>
  <c r="AS9" i="14"/>
  <c r="AS8" i="14"/>
  <c r="AS6" i="14"/>
  <c r="AS4" i="14"/>
  <c r="AS2" i="14"/>
  <c r="AS3" i="14"/>
  <c r="AS5" i="14"/>
  <c r="AT1" i="14"/>
  <c r="AS7" i="14"/>
  <c r="R24" i="3"/>
  <c r="O6" i="27"/>
  <c r="O9" i="27" s="1"/>
  <c r="O2" i="27"/>
  <c r="O5" i="27"/>
  <c r="O3" i="47"/>
  <c r="R23" i="3"/>
  <c r="AP1" i="22"/>
  <c r="Q25" i="3"/>
  <c r="S19" i="3"/>
  <c r="T19" i="3" s="1"/>
  <c r="U19" i="3" s="1"/>
  <c r="P4" i="27"/>
  <c r="AA83" i="2"/>
  <c r="AA76" i="2"/>
  <c r="AF77" i="2"/>
  <c r="AA80" i="2"/>
  <c r="AO5" i="20"/>
  <c r="AO6" i="20"/>
  <c r="AO9" i="20"/>
  <c r="AO7" i="20"/>
  <c r="AO4" i="20"/>
  <c r="AP1" i="20"/>
  <c r="AO8" i="20"/>
  <c r="AO3" i="20"/>
  <c r="N2" i="27"/>
  <c r="N5" i="27"/>
  <c r="N6" i="27"/>
  <c r="N9" i="27" s="1"/>
  <c r="AB82" i="2"/>
  <c r="AP1" i="38"/>
  <c r="Z81" i="2"/>
  <c r="AP8" i="45"/>
  <c r="AP3" i="45"/>
  <c r="AP9" i="45"/>
  <c r="AP6" i="45"/>
  <c r="AP4" i="45"/>
  <c r="AP2" i="45"/>
  <c r="AP7" i="45"/>
  <c r="AQ1" i="45"/>
  <c r="AP5" i="45"/>
  <c r="R25" i="3"/>
  <c r="AP8" i="23"/>
  <c r="AP4" i="23"/>
  <c r="AP2" i="23"/>
  <c r="AQ1" i="23"/>
  <c r="AP7" i="23"/>
  <c r="AP6" i="23"/>
  <c r="AP5" i="23"/>
  <c r="AP3" i="23"/>
  <c r="AP9" i="23"/>
  <c r="AP9" i="19"/>
  <c r="AP7" i="19"/>
  <c r="AP5" i="19"/>
  <c r="AP8" i="19"/>
  <c r="AP3" i="19"/>
  <c r="AP4" i="19"/>
  <c r="AQ1" i="19"/>
  <c r="AP6" i="19"/>
  <c r="AA71" i="2"/>
  <c r="Z73" i="2"/>
  <c r="W74" i="2"/>
  <c r="AQ1" i="44"/>
  <c r="AA78" i="2"/>
  <c r="AR1" i="13"/>
  <c r="AQ9" i="13"/>
  <c r="AQ8" i="13"/>
  <c r="AQ5" i="13"/>
  <c r="AQ3" i="13"/>
  <c r="AQ4" i="13"/>
  <c r="AQ2" i="13"/>
  <c r="AQ7" i="13"/>
  <c r="AQ6" i="13"/>
  <c r="AP1" i="48"/>
  <c r="S22" i="3"/>
  <c r="AP7" i="15"/>
  <c r="AQ1" i="15"/>
  <c r="AP6" i="15"/>
  <c r="AP5" i="15"/>
  <c r="AP2" i="15"/>
  <c r="AP8" i="15"/>
  <c r="AP3" i="15"/>
  <c r="AP4" i="15"/>
  <c r="AP9" i="15"/>
  <c r="S24" i="3"/>
  <c r="AO9" i="42"/>
  <c r="AO7" i="42"/>
  <c r="AO5" i="42"/>
  <c r="AO3" i="42"/>
  <c r="AO4" i="42"/>
  <c r="AO6" i="42"/>
  <c r="AO8" i="42"/>
  <c r="AP1" i="42"/>
  <c r="T18" i="3"/>
  <c r="U18" i="3" s="1"/>
  <c r="AB76" i="2"/>
  <c r="AO7" i="28"/>
  <c r="AO2" i="28"/>
  <c r="AP1" i="28"/>
  <c r="AO4" i="28"/>
  <c r="AO9" i="28"/>
  <c r="AO5" i="28"/>
  <c r="AO8" i="28"/>
  <c r="AO6" i="28"/>
  <c r="T16" i="3"/>
  <c r="AR8" i="47"/>
  <c r="AS1" i="47"/>
  <c r="AR4" i="47"/>
  <c r="AR2" i="47"/>
  <c r="AR5" i="47"/>
  <c r="AR7" i="47"/>
  <c r="S17" i="3"/>
  <c r="AR9" i="41"/>
  <c r="AR7" i="41"/>
  <c r="AR5" i="41"/>
  <c r="AR3" i="41"/>
  <c r="AR8" i="41"/>
  <c r="AS1" i="41"/>
  <c r="AR6" i="41"/>
  <c r="AR4" i="41"/>
  <c r="Z70" i="2"/>
  <c r="AO8" i="16"/>
  <c r="AP1" i="16"/>
  <c r="AO2" i="16"/>
  <c r="R22" i="3"/>
  <c r="AP8" i="50"/>
  <c r="AP6" i="50"/>
  <c r="AP4" i="50"/>
  <c r="AP2" i="50"/>
  <c r="AP5" i="50"/>
  <c r="AP7" i="50"/>
  <c r="AP9" i="50"/>
  <c r="AQ1" i="50"/>
  <c r="Z84" i="2"/>
  <c r="AA79" i="2"/>
  <c r="AB79" i="2"/>
  <c r="O7" i="9" l="1"/>
  <c r="P11" i="3"/>
  <c r="O54" i="3" s="1"/>
  <c r="H6" i="10"/>
  <c r="H9" i="10" s="1"/>
  <c r="H7" i="10"/>
  <c r="H4" i="10"/>
  <c r="H5" i="10"/>
  <c r="H2" i="10"/>
  <c r="Q6" i="9"/>
  <c r="Q9" i="9" s="1"/>
  <c r="Q6" i="22"/>
  <c r="Q5" i="9"/>
  <c r="Q2" i="9" s="1"/>
  <c r="Q5" i="22"/>
  <c r="P4" i="9"/>
  <c r="P4" i="22"/>
  <c r="O4" i="9"/>
  <c r="O4" i="22"/>
  <c r="P5" i="9"/>
  <c r="P2" i="9" s="1"/>
  <c r="P5" i="22"/>
  <c r="P3" i="34"/>
  <c r="R9" i="22"/>
  <c r="Q56" i="3"/>
  <c r="O62" i="3" s="1"/>
  <c r="O3" i="12" s="1"/>
  <c r="K2" i="26"/>
  <c r="K6" i="26"/>
  <c r="P6" i="9"/>
  <c r="P7" i="9" s="1"/>
  <c r="P6" i="22"/>
  <c r="N55" i="3"/>
  <c r="P12" i="3"/>
  <c r="O55" i="3" s="1"/>
  <c r="L59" i="3"/>
  <c r="M59" i="3" s="1"/>
  <c r="N59" i="3" s="1"/>
  <c r="Q11" i="3"/>
  <c r="P54" i="3" s="1"/>
  <c r="N2" i="17"/>
  <c r="M3" i="17"/>
  <c r="N3" i="38"/>
  <c r="M3" i="50"/>
  <c r="L3" i="16"/>
  <c r="K7" i="16"/>
  <c r="K6" i="16"/>
  <c r="K9" i="16" s="1"/>
  <c r="K4" i="16"/>
  <c r="K5" i="16"/>
  <c r="O3" i="18"/>
  <c r="P2" i="18"/>
  <c r="P3" i="25"/>
  <c r="L60" i="3"/>
  <c r="L61" i="3"/>
  <c r="L6" i="25" s="1"/>
  <c r="AQ9" i="45"/>
  <c r="AQ7" i="45"/>
  <c r="AQ6" i="45"/>
  <c r="AQ4" i="45"/>
  <c r="AQ8" i="45"/>
  <c r="AQ3" i="45"/>
  <c r="AQ2" i="45"/>
  <c r="AQ5" i="45"/>
  <c r="AR1" i="45"/>
  <c r="AC79" i="2"/>
  <c r="AC76" i="2"/>
  <c r="AT1" i="41"/>
  <c r="AS9" i="41"/>
  <c r="AS7" i="41"/>
  <c r="AS6" i="41"/>
  <c r="AS3" i="41"/>
  <c r="AS5" i="41"/>
  <c r="AS8" i="41"/>
  <c r="AS4" i="41"/>
  <c r="U16" i="3"/>
  <c r="V16" i="3" s="1"/>
  <c r="AA70" i="2"/>
  <c r="AB70" i="2"/>
  <c r="S23" i="3"/>
  <c r="T17" i="3"/>
  <c r="AT1" i="47"/>
  <c r="AS2" i="47"/>
  <c r="AS8" i="47"/>
  <c r="AS7" i="47"/>
  <c r="AS4" i="47"/>
  <c r="AS5" i="47"/>
  <c r="U24" i="3"/>
  <c r="V18" i="3"/>
  <c r="AQ1" i="48"/>
  <c r="AB78" i="2"/>
  <c r="AQ9" i="19"/>
  <c r="AR1" i="19"/>
  <c r="AQ6" i="19"/>
  <c r="AQ3" i="19"/>
  <c r="AQ8" i="19"/>
  <c r="AQ5" i="19"/>
  <c r="AQ7" i="19"/>
  <c r="AQ4" i="19"/>
  <c r="AB80" i="2"/>
  <c r="AB71" i="2"/>
  <c r="AC71" i="2"/>
  <c r="AA81" i="2"/>
  <c r="AT8" i="14"/>
  <c r="AT6" i="14"/>
  <c r="AT4" i="14"/>
  <c r="AT2" i="14"/>
  <c r="AT3" i="14"/>
  <c r="AT9" i="14"/>
  <c r="AU1" i="14"/>
  <c r="AT7" i="14"/>
  <c r="AT5" i="14"/>
  <c r="AG77" i="2"/>
  <c r="P2" i="27"/>
  <c r="P6" i="27"/>
  <c r="P9" i="27" s="1"/>
  <c r="P5" i="27"/>
  <c r="AQ1" i="22"/>
  <c r="AC72" i="2"/>
  <c r="T24" i="3"/>
  <c r="P3" i="47"/>
  <c r="AA84" i="2"/>
  <c r="AP8" i="16"/>
  <c r="AP2" i="16"/>
  <c r="AQ1" i="16"/>
  <c r="AQ6" i="15"/>
  <c r="AQ5" i="15"/>
  <c r="AQ2" i="15"/>
  <c r="AQ8" i="15"/>
  <c r="AQ9" i="15"/>
  <c r="AR1" i="15"/>
  <c r="AQ7" i="15"/>
  <c r="AQ3" i="15"/>
  <c r="AQ4" i="15"/>
  <c r="AQ1" i="38"/>
  <c r="T25" i="3"/>
  <c r="Y75" i="2"/>
  <c r="AP5" i="42"/>
  <c r="AP9" i="42"/>
  <c r="AP8" i="42"/>
  <c r="AP6" i="42"/>
  <c r="AP7" i="42"/>
  <c r="AQ1" i="42"/>
  <c r="AP3" i="42"/>
  <c r="AP4" i="42"/>
  <c r="U25" i="3"/>
  <c r="AQ8" i="50"/>
  <c r="AQ6" i="50"/>
  <c r="AQ4" i="50"/>
  <c r="AQ2" i="50"/>
  <c r="AQ5" i="50"/>
  <c r="AR1" i="50"/>
  <c r="AQ7" i="50"/>
  <c r="AQ9" i="50"/>
  <c r="AQ1" i="28"/>
  <c r="AP8" i="28"/>
  <c r="AP9" i="28"/>
  <c r="AP2" i="28"/>
  <c r="AP6" i="28"/>
  <c r="AP4" i="28"/>
  <c r="AP7" i="28"/>
  <c r="AP5" i="28"/>
  <c r="AS1" i="13"/>
  <c r="AR9" i="13"/>
  <c r="AR8" i="13"/>
  <c r="AR3" i="13"/>
  <c r="AR2" i="13"/>
  <c r="AR5" i="13"/>
  <c r="AR4" i="13"/>
  <c r="AR7" i="13"/>
  <c r="AR6" i="13"/>
  <c r="X74" i="2"/>
  <c r="AC82" i="2"/>
  <c r="S25" i="3"/>
  <c r="Z75" i="2"/>
  <c r="T22" i="3"/>
  <c r="AR1" i="44"/>
  <c r="AA73" i="2"/>
  <c r="AQ4" i="23"/>
  <c r="AQ9" i="23"/>
  <c r="AQ3" i="23"/>
  <c r="AQ5" i="23"/>
  <c r="AQ8" i="23"/>
  <c r="AQ2" i="23"/>
  <c r="AR1" i="23"/>
  <c r="AQ7" i="23"/>
  <c r="AQ6" i="23"/>
  <c r="AP8" i="20"/>
  <c r="AP6" i="20"/>
  <c r="AP4" i="20"/>
  <c r="AP5" i="20"/>
  <c r="AQ1" i="20"/>
  <c r="AP9" i="20"/>
  <c r="AP7" i="20"/>
  <c r="AP3" i="20"/>
  <c r="Q4" i="27"/>
  <c r="AB83" i="2"/>
  <c r="V19" i="3"/>
  <c r="AP8" i="26"/>
  <c r="AP4" i="26"/>
  <c r="AP9" i="26"/>
  <c r="AP5" i="26"/>
  <c r="AP7" i="26"/>
  <c r="AQ1" i="26"/>
  <c r="AP3" i="26"/>
  <c r="P9" i="9" l="1"/>
  <c r="Q7" i="9"/>
  <c r="O59" i="3"/>
  <c r="I2" i="10"/>
  <c r="I7" i="10"/>
  <c r="I4" i="10"/>
  <c r="I5" i="10"/>
  <c r="I6" i="10"/>
  <c r="I9" i="10" s="1"/>
  <c r="Q4" i="9"/>
  <c r="Q4" i="22"/>
  <c r="R5" i="9"/>
  <c r="R2" i="9" s="1"/>
  <c r="R5" i="22"/>
  <c r="S4" i="9"/>
  <c r="S4" i="22"/>
  <c r="S6" i="9"/>
  <c r="S9" i="9" s="1"/>
  <c r="S6" i="22"/>
  <c r="Q3" i="34"/>
  <c r="S9" i="22"/>
  <c r="R56" i="3"/>
  <c r="P62" i="3" s="1"/>
  <c r="P3" i="12" s="1"/>
  <c r="L2" i="26"/>
  <c r="L6" i="26"/>
  <c r="R4" i="9"/>
  <c r="R4" i="22"/>
  <c r="R6" i="9"/>
  <c r="R9" i="9" s="1"/>
  <c r="R6" i="22"/>
  <c r="Q12" i="3"/>
  <c r="R11" i="3"/>
  <c r="Q54" i="3" s="1"/>
  <c r="O2" i="17"/>
  <c r="N3" i="17"/>
  <c r="M3" i="16"/>
  <c r="L5" i="16"/>
  <c r="L6" i="16"/>
  <c r="L9" i="16" s="1"/>
  <c r="L4" i="16"/>
  <c r="L7" i="16"/>
  <c r="O3" i="38"/>
  <c r="N3" i="50"/>
  <c r="P3" i="18"/>
  <c r="Q2" i="18"/>
  <c r="Q3" i="25"/>
  <c r="M60" i="3"/>
  <c r="M61" i="3"/>
  <c r="M6" i="25" s="1"/>
  <c r="AQ7" i="26"/>
  <c r="AQ3" i="26"/>
  <c r="AR1" i="26"/>
  <c r="AQ5" i="26"/>
  <c r="AQ9" i="26"/>
  <c r="AQ4" i="26"/>
  <c r="AQ8" i="26"/>
  <c r="AD82" i="2"/>
  <c r="AQ7" i="28"/>
  <c r="AQ5" i="28"/>
  <c r="AQ6" i="28"/>
  <c r="AR1" i="28"/>
  <c r="AQ4" i="28"/>
  <c r="AQ9" i="28"/>
  <c r="AQ8" i="28"/>
  <c r="AQ2" i="28"/>
  <c r="AQ4" i="42"/>
  <c r="AQ8" i="42"/>
  <c r="AQ3" i="42"/>
  <c r="AQ5" i="42"/>
  <c r="AQ9" i="42"/>
  <c r="AQ6" i="42"/>
  <c r="AQ7" i="42"/>
  <c r="AR1" i="42"/>
  <c r="AS1" i="44"/>
  <c r="AE71" i="2"/>
  <c r="V24" i="3"/>
  <c r="AC70" i="2"/>
  <c r="AR9" i="45"/>
  <c r="AR5" i="45"/>
  <c r="AR4" i="45"/>
  <c r="AR8" i="45"/>
  <c r="AR6" i="45"/>
  <c r="AR7" i="45"/>
  <c r="AR3" i="45"/>
  <c r="AR2" i="45"/>
  <c r="AS1" i="45"/>
  <c r="AR1" i="38"/>
  <c r="AH77" i="2"/>
  <c r="V22" i="3"/>
  <c r="W16" i="3"/>
  <c r="AD71" i="2"/>
  <c r="AR7" i="19"/>
  <c r="AR8" i="19"/>
  <c r="AR3" i="19"/>
  <c r="AR6" i="19"/>
  <c r="AR5" i="19"/>
  <c r="AS1" i="19"/>
  <c r="AR9" i="19"/>
  <c r="AR4" i="19"/>
  <c r="V25" i="3"/>
  <c r="W19" i="3"/>
  <c r="AR1" i="48"/>
  <c r="AU1" i="47"/>
  <c r="AT7" i="47"/>
  <c r="AT5" i="47"/>
  <c r="AT2" i="47"/>
  <c r="AT8" i="47"/>
  <c r="AT4" i="47"/>
  <c r="AT8" i="41"/>
  <c r="AT6" i="41"/>
  <c r="AT4" i="41"/>
  <c r="AT9" i="41"/>
  <c r="AT7" i="41"/>
  <c r="AT3" i="41"/>
  <c r="AU1" i="41"/>
  <c r="AT5" i="41"/>
  <c r="Y74" i="2"/>
  <c r="AR1" i="16"/>
  <c r="AQ8" i="16"/>
  <c r="AQ2" i="16"/>
  <c r="Q3" i="47"/>
  <c r="AB84" i="2"/>
  <c r="AC78" i="2"/>
  <c r="T23" i="3"/>
  <c r="U17" i="3"/>
  <c r="U22" i="3"/>
  <c r="W18" i="3"/>
  <c r="AR7" i="50"/>
  <c r="AR6" i="50"/>
  <c r="AR2" i="50"/>
  <c r="AS1" i="50"/>
  <c r="AR4" i="50"/>
  <c r="AR9" i="50"/>
  <c r="AR5" i="50"/>
  <c r="AR8" i="50"/>
  <c r="AQ9" i="20"/>
  <c r="AQ4" i="20"/>
  <c r="AQ5" i="20"/>
  <c r="AQ7" i="20"/>
  <c r="AQ8" i="20"/>
  <c r="AQ3" i="20"/>
  <c r="AQ6" i="20"/>
  <c r="AR1" i="20"/>
  <c r="AS1" i="23"/>
  <c r="AR9" i="23"/>
  <c r="AR3" i="23"/>
  <c r="AR7" i="23"/>
  <c r="AR6" i="23"/>
  <c r="AR8" i="23"/>
  <c r="AR4" i="23"/>
  <c r="AR2" i="23"/>
  <c r="AR5" i="23"/>
  <c r="AA75" i="2"/>
  <c r="AT1" i="13"/>
  <c r="AS9" i="13"/>
  <c r="AS7" i="13"/>
  <c r="AS5" i="13"/>
  <c r="AS3" i="13"/>
  <c r="AS2" i="13"/>
  <c r="AS6" i="13"/>
  <c r="AS4" i="13"/>
  <c r="AS8" i="13"/>
  <c r="AR8" i="15"/>
  <c r="AR6" i="15"/>
  <c r="AR4" i="15"/>
  <c r="AR2" i="15"/>
  <c r="AR5" i="15"/>
  <c r="AR3" i="15"/>
  <c r="AS1" i="15"/>
  <c r="AR7" i="15"/>
  <c r="AR9" i="15"/>
  <c r="AD72" i="2"/>
  <c r="AR1" i="22"/>
  <c r="AC80" i="2"/>
  <c r="AD79" i="2"/>
  <c r="AD76" i="2"/>
  <c r="Q6" i="27"/>
  <c r="Q9" i="27" s="1"/>
  <c r="Q5" i="27"/>
  <c r="Q2" i="27"/>
  <c r="R4" i="27"/>
  <c r="AC83" i="2"/>
  <c r="AD83" i="2"/>
  <c r="AB73" i="2"/>
  <c r="AU3" i="14"/>
  <c r="AU2" i="14"/>
  <c r="AU9" i="14"/>
  <c r="AU5" i="14"/>
  <c r="AU4" i="14"/>
  <c r="AU7" i="14"/>
  <c r="AU6" i="14"/>
  <c r="AU8" i="14"/>
  <c r="AV1" i="14"/>
  <c r="AB81" i="2"/>
  <c r="S11" i="3" l="1"/>
  <c r="R54" i="3" s="1"/>
  <c r="P59" i="3"/>
  <c r="S7" i="9"/>
  <c r="J5" i="10"/>
  <c r="J2" i="10"/>
  <c r="J4" i="10"/>
  <c r="J6" i="10"/>
  <c r="J9" i="10" s="1"/>
  <c r="J7" i="10"/>
  <c r="M6" i="26"/>
  <c r="M2" i="26"/>
  <c r="S5" i="9"/>
  <c r="S2" i="9" s="1"/>
  <c r="S5" i="22"/>
  <c r="T5" i="9"/>
  <c r="T2" i="9" s="1"/>
  <c r="T5" i="22"/>
  <c r="R3" i="34"/>
  <c r="T9" i="22"/>
  <c r="S56" i="3"/>
  <c r="Q62" i="3" s="1"/>
  <c r="Q3" i="12" s="1"/>
  <c r="R7" i="9"/>
  <c r="T4" i="9"/>
  <c r="T4" i="22"/>
  <c r="T6" i="9"/>
  <c r="T7" i="9" s="1"/>
  <c r="T6" i="22"/>
  <c r="P55" i="3"/>
  <c r="R12" i="3"/>
  <c r="Q59" i="3"/>
  <c r="O3" i="17"/>
  <c r="P2" i="17"/>
  <c r="N3" i="16"/>
  <c r="M6" i="16"/>
  <c r="M9" i="16" s="1"/>
  <c r="M5" i="16"/>
  <c r="M4" i="16"/>
  <c r="M7" i="16"/>
  <c r="P3" i="38"/>
  <c r="O3" i="50"/>
  <c r="Q3" i="18"/>
  <c r="R2" i="18"/>
  <c r="R3" i="25"/>
  <c r="N60" i="3"/>
  <c r="N61" i="3"/>
  <c r="N6" i="25" s="1"/>
  <c r="W24" i="3"/>
  <c r="X18" i="3"/>
  <c r="Y18" i="3" s="1"/>
  <c r="R2" i="27"/>
  <c r="R5" i="27"/>
  <c r="R6" i="27"/>
  <c r="R9" i="27" s="1"/>
  <c r="AE76" i="2"/>
  <c r="AF76" i="2" s="1"/>
  <c r="AS5" i="15"/>
  <c r="AS8" i="15"/>
  <c r="AS3" i="15"/>
  <c r="AS9" i="15"/>
  <c r="AS4" i="15"/>
  <c r="AS7" i="15"/>
  <c r="AT1" i="15"/>
  <c r="AS2" i="15"/>
  <c r="AS6" i="15"/>
  <c r="U23" i="3"/>
  <c r="V17" i="3"/>
  <c r="W17" i="3" s="1"/>
  <c r="AS1" i="48"/>
  <c r="W25" i="3"/>
  <c r="W22" i="3"/>
  <c r="AS7" i="45"/>
  <c r="AS5" i="45"/>
  <c r="AS6" i="45"/>
  <c r="AS9" i="45"/>
  <c r="AS4" i="45"/>
  <c r="AS3" i="45"/>
  <c r="AS8" i="45"/>
  <c r="AS2" i="45"/>
  <c r="AT1" i="45"/>
  <c r="AR9" i="42"/>
  <c r="AR4" i="42"/>
  <c r="AR5" i="42"/>
  <c r="AR3" i="42"/>
  <c r="AR6" i="42"/>
  <c r="AR7" i="42"/>
  <c r="AS1" i="42"/>
  <c r="AR8" i="42"/>
  <c r="AD70" i="2"/>
  <c r="AC81" i="2"/>
  <c r="AE79" i="2"/>
  <c r="AD80" i="2"/>
  <c r="AR3" i="20"/>
  <c r="AR5" i="20"/>
  <c r="AR8" i="20"/>
  <c r="AR7" i="20"/>
  <c r="AR4" i="20"/>
  <c r="AR9" i="20"/>
  <c r="AS1" i="20"/>
  <c r="AR6" i="20"/>
  <c r="R3" i="47"/>
  <c r="AC84" i="2"/>
  <c r="X16" i="3"/>
  <c r="T4" i="27"/>
  <c r="AE83" i="2"/>
  <c r="AS1" i="22"/>
  <c r="AT1" i="50"/>
  <c r="AS7" i="50"/>
  <c r="AS6" i="50"/>
  <c r="AS4" i="50"/>
  <c r="AS9" i="50"/>
  <c r="AS2" i="50"/>
  <c r="AS8" i="50"/>
  <c r="AS5" i="50"/>
  <c r="AU3" i="41"/>
  <c r="AU8" i="41"/>
  <c r="AU6" i="41"/>
  <c r="AV1" i="41"/>
  <c r="AU9" i="41"/>
  <c r="AU5" i="41"/>
  <c r="AU4" i="41"/>
  <c r="AU7" i="41"/>
  <c r="AU7" i="47"/>
  <c r="AU5" i="47"/>
  <c r="AU4" i="47"/>
  <c r="AU2" i="47"/>
  <c r="AV1" i="47"/>
  <c r="AU8" i="47"/>
  <c r="AI77" i="2"/>
  <c r="AT9" i="13"/>
  <c r="AT7" i="13"/>
  <c r="AT5" i="13"/>
  <c r="AT3" i="13"/>
  <c r="AT2" i="13"/>
  <c r="AT4" i="13"/>
  <c r="AT6" i="13"/>
  <c r="AU1" i="13"/>
  <c r="AT8" i="13"/>
  <c r="AF71" i="2"/>
  <c r="Z74" i="2"/>
  <c r="AE82" i="2"/>
  <c r="AB75" i="2"/>
  <c r="AC73" i="2"/>
  <c r="AD78" i="2"/>
  <c r="AR2" i="16"/>
  <c r="AS1" i="16"/>
  <c r="AR8" i="16"/>
  <c r="AC75" i="2"/>
  <c r="AR9" i="28"/>
  <c r="AR2" i="28"/>
  <c r="AR5" i="28"/>
  <c r="AR8" i="28"/>
  <c r="AR6" i="28"/>
  <c r="AS1" i="28"/>
  <c r="AR4" i="28"/>
  <c r="AR7" i="28"/>
  <c r="AR8" i="26"/>
  <c r="AR4" i="26"/>
  <c r="AS1" i="26"/>
  <c r="AR3" i="26"/>
  <c r="AR7" i="26"/>
  <c r="AR9" i="26"/>
  <c r="AR5" i="26"/>
  <c r="AV8" i="14"/>
  <c r="AW1" i="14"/>
  <c r="AV9" i="14"/>
  <c r="AV5" i="14"/>
  <c r="AV4" i="14"/>
  <c r="AV2" i="14"/>
  <c r="AV7" i="14"/>
  <c r="AV6" i="14"/>
  <c r="AV3" i="14"/>
  <c r="AS7" i="23"/>
  <c r="AS5" i="23"/>
  <c r="AS3" i="23"/>
  <c r="AS2" i="23"/>
  <c r="AS4" i="23"/>
  <c r="AS9" i="23"/>
  <c r="AT1" i="23"/>
  <c r="AS6" i="23"/>
  <c r="AS8" i="23"/>
  <c r="S4" i="27"/>
  <c r="AE72" i="2"/>
  <c r="X19" i="3"/>
  <c r="AS6" i="19"/>
  <c r="AS3" i="19"/>
  <c r="AS9" i="19"/>
  <c r="AS5" i="19"/>
  <c r="AT1" i="19"/>
  <c r="AS8" i="19"/>
  <c r="AS4" i="19"/>
  <c r="AS7" i="19"/>
  <c r="AS1" i="38"/>
  <c r="AT1" i="44"/>
  <c r="T11" i="3" l="1"/>
  <c r="S54" i="3" s="1"/>
  <c r="R59" i="3" s="1"/>
  <c r="U11" i="3"/>
  <c r="T54" i="3" s="1"/>
  <c r="T9" i="9"/>
  <c r="V11" i="3"/>
  <c r="U54" i="3" s="1"/>
  <c r="K6" i="10"/>
  <c r="K9" i="10" s="1"/>
  <c r="K7" i="10"/>
  <c r="K5" i="10"/>
  <c r="K2" i="10"/>
  <c r="K4" i="10"/>
  <c r="U6" i="9"/>
  <c r="U7" i="9" s="1"/>
  <c r="U6" i="22"/>
  <c r="N2" i="26"/>
  <c r="N6" i="26"/>
  <c r="U9" i="22"/>
  <c r="S3" i="34"/>
  <c r="T56" i="3"/>
  <c r="R62" i="3" s="1"/>
  <c r="R3" i="12" s="1"/>
  <c r="U5" i="9"/>
  <c r="U2" i="9" s="1"/>
  <c r="U5" i="22"/>
  <c r="U4" i="9"/>
  <c r="U4" i="22"/>
  <c r="Q55" i="3"/>
  <c r="S12" i="3"/>
  <c r="Q2" i="17"/>
  <c r="P3" i="17"/>
  <c r="Q3" i="38"/>
  <c r="P3" i="50"/>
  <c r="O3" i="16"/>
  <c r="N7" i="16"/>
  <c r="N6" i="16"/>
  <c r="N9" i="16" s="1"/>
  <c r="N5" i="16"/>
  <c r="N4" i="16"/>
  <c r="R3" i="18"/>
  <c r="S2" i="18"/>
  <c r="S3" i="25"/>
  <c r="O60" i="3"/>
  <c r="O61" i="3"/>
  <c r="O6" i="25" s="1"/>
  <c r="AV4" i="47"/>
  <c r="AV7" i="47"/>
  <c r="AV5" i="47"/>
  <c r="AV8" i="47"/>
  <c r="AV2" i="47"/>
  <c r="AW1" i="47"/>
  <c r="AJ77" i="2"/>
  <c r="AT1" i="26"/>
  <c r="AS9" i="26"/>
  <c r="AS8" i="26"/>
  <c r="AS5" i="26"/>
  <c r="AS4" i="26"/>
  <c r="AS7" i="26"/>
  <c r="AS3" i="26"/>
  <c r="AS9" i="28"/>
  <c r="AS5" i="28"/>
  <c r="AT1" i="28"/>
  <c r="AS4" i="28"/>
  <c r="AS6" i="28"/>
  <c r="AS8" i="28"/>
  <c r="AS7" i="28"/>
  <c r="AS2" i="28"/>
  <c r="U4" i="27"/>
  <c r="AF83" i="2"/>
  <c r="X24" i="3"/>
  <c r="AT1" i="20"/>
  <c r="AS8" i="20"/>
  <c r="AS9" i="20"/>
  <c r="AS4" i="20"/>
  <c r="AS3" i="20"/>
  <c r="AS5" i="20"/>
  <c r="AS6" i="20"/>
  <c r="AS7" i="20"/>
  <c r="Y24" i="3"/>
  <c r="AD73" i="2"/>
  <c r="AU1" i="50"/>
  <c r="AT7" i="50"/>
  <c r="AT5" i="50"/>
  <c r="AT8" i="50"/>
  <c r="AT4" i="50"/>
  <c r="AT9" i="50"/>
  <c r="AT6" i="50"/>
  <c r="AT2" i="50"/>
  <c r="T6" i="27"/>
  <c r="T9" i="27" s="1"/>
  <c r="T5" i="27"/>
  <c r="T2" i="27"/>
  <c r="S3" i="47"/>
  <c r="AD84" i="2"/>
  <c r="AE80" i="2"/>
  <c r="AD81" i="2"/>
  <c r="AE70" i="2"/>
  <c r="Z18" i="3"/>
  <c r="AG71" i="2"/>
  <c r="AU4" i="13"/>
  <c r="AU3" i="13"/>
  <c r="AU6" i="13"/>
  <c r="AU5" i="13"/>
  <c r="AV1" i="13"/>
  <c r="AU8" i="13"/>
  <c r="AU7" i="13"/>
  <c r="AU2" i="13"/>
  <c r="AU9" i="13"/>
  <c r="X22" i="3"/>
  <c r="Y16" i="3"/>
  <c r="AU1" i="44"/>
  <c r="AT1" i="38"/>
  <c r="AT7" i="23"/>
  <c r="AT2" i="23"/>
  <c r="AU1" i="23"/>
  <c r="AT8" i="23"/>
  <c r="AT5" i="23"/>
  <c r="AT9" i="23"/>
  <c r="AT3" i="23"/>
  <c r="AT6" i="23"/>
  <c r="AT4" i="23"/>
  <c r="AV8" i="41"/>
  <c r="AV6" i="41"/>
  <c r="AV4" i="41"/>
  <c r="AV3" i="41"/>
  <c r="AV9" i="41"/>
  <c r="AV5" i="41"/>
  <c r="AW1" i="41"/>
  <c r="AV7" i="41"/>
  <c r="AT1" i="48"/>
  <c r="V23" i="3"/>
  <c r="X17" i="3"/>
  <c r="AT9" i="15"/>
  <c r="AT4" i="15"/>
  <c r="AT3" i="15"/>
  <c r="AT6" i="15"/>
  <c r="AU1" i="15"/>
  <c r="AT7" i="15"/>
  <c r="AT8" i="15"/>
  <c r="AT2" i="15"/>
  <c r="AT5" i="15"/>
  <c r="AD75" i="2"/>
  <c r="AE75" i="2" s="1"/>
  <c r="X25" i="3"/>
  <c r="Y19" i="3"/>
  <c r="Z19" i="3" s="1"/>
  <c r="AX1" i="14"/>
  <c r="AW7" i="14"/>
  <c r="AW5" i="14"/>
  <c r="AW3" i="14"/>
  <c r="AW4" i="14"/>
  <c r="AW6" i="14"/>
  <c r="AW9" i="14"/>
  <c r="AW8" i="14"/>
  <c r="AW2" i="14"/>
  <c r="AT1" i="16"/>
  <c r="AS2" i="16"/>
  <c r="AS8" i="16"/>
  <c r="AF79" i="2"/>
  <c r="AS8" i="42"/>
  <c r="AS6" i="42"/>
  <c r="AS4" i="42"/>
  <c r="AS3" i="42"/>
  <c r="AS7" i="42"/>
  <c r="AT1" i="42"/>
  <c r="AS9" i="42"/>
  <c r="AS5" i="42"/>
  <c r="AE78" i="2"/>
  <c r="AA74" i="2"/>
  <c r="AT1" i="22"/>
  <c r="AT9" i="45"/>
  <c r="AT2" i="45"/>
  <c r="AT5" i="45"/>
  <c r="AT6" i="45"/>
  <c r="AU1" i="45"/>
  <c r="AT8" i="45"/>
  <c r="AT4" i="45"/>
  <c r="AT7" i="45"/>
  <c r="AT3" i="45"/>
  <c r="AF82" i="2"/>
  <c r="AT8" i="19"/>
  <c r="AT6" i="19"/>
  <c r="AT4" i="19"/>
  <c r="AT7" i="19"/>
  <c r="AT9" i="19"/>
  <c r="AT3" i="19"/>
  <c r="AT5" i="19"/>
  <c r="AU1" i="19"/>
  <c r="S5" i="27"/>
  <c r="S6" i="27"/>
  <c r="S9" i="27" s="1"/>
  <c r="S2" i="27"/>
  <c r="W23" i="3"/>
  <c r="AF72" i="2"/>
  <c r="AG76" i="2"/>
  <c r="S59" i="3" l="1"/>
  <c r="T59" i="3"/>
  <c r="W11" i="3"/>
  <c r="V54" i="3" s="1"/>
  <c r="U59" i="3" s="1"/>
  <c r="U9" i="9"/>
  <c r="L4" i="10"/>
  <c r="L5" i="10"/>
  <c r="L6" i="10"/>
  <c r="L9" i="10" s="1"/>
  <c r="L2" i="10"/>
  <c r="L7" i="10"/>
  <c r="U3" i="34"/>
  <c r="W9" i="22"/>
  <c r="V56" i="3"/>
  <c r="T62" i="3" s="1"/>
  <c r="T3" i="12" s="1"/>
  <c r="V4" i="9"/>
  <c r="V4" i="22"/>
  <c r="W6" i="9"/>
  <c r="W9" i="9" s="1"/>
  <c r="W6" i="22"/>
  <c r="V6" i="9"/>
  <c r="V9" i="9" s="1"/>
  <c r="V6" i="22"/>
  <c r="O6" i="26"/>
  <c r="O2" i="26"/>
  <c r="V5" i="9"/>
  <c r="V2" i="9" s="1"/>
  <c r="V5" i="22"/>
  <c r="Z16" i="3"/>
  <c r="AA16" i="3" s="1"/>
  <c r="T3" i="34"/>
  <c r="V9" i="22"/>
  <c r="U56" i="3"/>
  <c r="S62" i="3" s="1"/>
  <c r="S3" i="12" s="1"/>
  <c r="R55" i="3"/>
  <c r="T12" i="3"/>
  <c r="Q3" i="17"/>
  <c r="R2" i="17"/>
  <c r="P3" i="16"/>
  <c r="O4" i="16"/>
  <c r="O7" i="16"/>
  <c r="O5" i="16"/>
  <c r="O6" i="16"/>
  <c r="O9" i="16" s="1"/>
  <c r="R3" i="38"/>
  <c r="Q3" i="50"/>
  <c r="T2" i="18"/>
  <c r="S3" i="18"/>
  <c r="T3" i="25"/>
  <c r="P60" i="3"/>
  <c r="P61" i="3"/>
  <c r="P6" i="25" s="1"/>
  <c r="AU5" i="19"/>
  <c r="AU4" i="19"/>
  <c r="AU8" i="19"/>
  <c r="AU3" i="19"/>
  <c r="AU9" i="19"/>
  <c r="AU6" i="19"/>
  <c r="AU7" i="19"/>
  <c r="AV1" i="19"/>
  <c r="AF78" i="2"/>
  <c r="AG78" i="2"/>
  <c r="Y25" i="3"/>
  <c r="AF80" i="2"/>
  <c r="X23" i="3"/>
  <c r="Y17" i="3"/>
  <c r="AU1" i="48"/>
  <c r="AF70" i="2"/>
  <c r="U5" i="27"/>
  <c r="U6" i="27"/>
  <c r="U9" i="27" s="1"/>
  <c r="U2" i="27"/>
  <c r="AT9" i="26"/>
  <c r="AT7" i="26"/>
  <c r="AT5" i="26"/>
  <c r="AT3" i="26"/>
  <c r="AT4" i="26"/>
  <c r="AT8" i="26"/>
  <c r="AU1" i="26"/>
  <c r="AW5" i="47"/>
  <c r="AW4" i="47"/>
  <c r="AW8" i="47"/>
  <c r="AW2" i="47"/>
  <c r="AW7" i="47"/>
  <c r="AX1" i="47"/>
  <c r="AU1" i="22"/>
  <c r="Z24" i="3"/>
  <c r="AA18" i="3"/>
  <c r="AU7" i="50"/>
  <c r="AU5" i="50"/>
  <c r="AU8" i="50"/>
  <c r="AV1" i="50"/>
  <c r="AU9" i="50"/>
  <c r="AU6" i="50"/>
  <c r="AU4" i="50"/>
  <c r="AU2" i="50"/>
  <c r="AU9" i="45"/>
  <c r="AU5" i="45"/>
  <c r="AU6" i="45"/>
  <c r="AU2" i="45"/>
  <c r="AV1" i="45"/>
  <c r="AU8" i="45"/>
  <c r="AU7" i="45"/>
  <c r="AU4" i="45"/>
  <c r="AU3" i="45"/>
  <c r="AH76" i="2"/>
  <c r="AT2" i="16"/>
  <c r="AT8" i="16"/>
  <c r="AU1" i="16"/>
  <c r="AF75" i="2"/>
  <c r="AV1" i="44"/>
  <c r="AE81" i="2"/>
  <c r="AE73" i="2"/>
  <c r="AT8" i="42"/>
  <c r="AT3" i="42"/>
  <c r="AT7" i="42"/>
  <c r="AT9" i="42"/>
  <c r="AT6" i="42"/>
  <c r="AU1" i="42"/>
  <c r="AT5" i="42"/>
  <c r="AT4" i="42"/>
  <c r="AV1" i="15"/>
  <c r="AU9" i="15"/>
  <c r="AU4" i="15"/>
  <c r="AU3" i="15"/>
  <c r="AU6" i="15"/>
  <c r="AU2" i="15"/>
  <c r="AU8" i="15"/>
  <c r="AU5" i="15"/>
  <c r="AU7" i="15"/>
  <c r="AU9" i="23"/>
  <c r="AV1" i="23"/>
  <c r="AU6" i="23"/>
  <c r="AU4" i="23"/>
  <c r="AU3" i="23"/>
  <c r="AU2" i="23"/>
  <c r="AU8" i="23"/>
  <c r="AU7" i="23"/>
  <c r="AU5" i="23"/>
  <c r="Y22" i="3"/>
  <c r="T3" i="47"/>
  <c r="AE84" i="2"/>
  <c r="AB74" i="2"/>
  <c r="AX7" i="14"/>
  <c r="AX5" i="14"/>
  <c r="AX3" i="14"/>
  <c r="AX6" i="14"/>
  <c r="AX8" i="14"/>
  <c r="AY1" i="14"/>
  <c r="AX4" i="14"/>
  <c r="AX2" i="14"/>
  <c r="AX9" i="14"/>
  <c r="AU1" i="38"/>
  <c r="AG79" i="2"/>
  <c r="AX1" i="41"/>
  <c r="AW5" i="41"/>
  <c r="AW4" i="41"/>
  <c r="AW3" i="41"/>
  <c r="AW9" i="41"/>
  <c r="AW7" i="41"/>
  <c r="AW6" i="41"/>
  <c r="AW8" i="41"/>
  <c r="AT4" i="28"/>
  <c r="AT2" i="28"/>
  <c r="AT8" i="28"/>
  <c r="AT7" i="28"/>
  <c r="AT5" i="28"/>
  <c r="AT9" i="28"/>
  <c r="AT6" i="28"/>
  <c r="AU1" i="28"/>
  <c r="AG72" i="2"/>
  <c r="AG82" i="2"/>
  <c r="Z25" i="3"/>
  <c r="AI76" i="2"/>
  <c r="AA19" i="3"/>
  <c r="AV4" i="13"/>
  <c r="AV3" i="13"/>
  <c r="AV6" i="13"/>
  <c r="AV5" i="13"/>
  <c r="AV8" i="13"/>
  <c r="AV7" i="13"/>
  <c r="AV2" i="13"/>
  <c r="AV9" i="13"/>
  <c r="AW1" i="13"/>
  <c r="AH71" i="2"/>
  <c r="AT9" i="20"/>
  <c r="AT7" i="20"/>
  <c r="AT5" i="20"/>
  <c r="AT3" i="20"/>
  <c r="AT8" i="20"/>
  <c r="AT6" i="20"/>
  <c r="AU1" i="20"/>
  <c r="AT4" i="20"/>
  <c r="V4" i="27"/>
  <c r="AG83" i="2"/>
  <c r="AK77" i="2"/>
  <c r="X11" i="3" l="1"/>
  <c r="W54" i="3" s="1"/>
  <c r="V59" i="3" s="1"/>
  <c r="AB16" i="3"/>
  <c r="AC16" i="3"/>
  <c r="AC22" i="3" s="1"/>
  <c r="Z22" i="3"/>
  <c r="X5" i="22" s="1"/>
  <c r="V7" i="9"/>
  <c r="AA22" i="3"/>
  <c r="Y5" i="9" s="1"/>
  <c r="Y2" i="9" s="1"/>
  <c r="M7" i="10"/>
  <c r="M5" i="10"/>
  <c r="M6" i="10"/>
  <c r="M9" i="10" s="1"/>
  <c r="M4" i="10"/>
  <c r="M2" i="10"/>
  <c r="X4" i="9"/>
  <c r="X4" i="22"/>
  <c r="P6" i="26"/>
  <c r="P2" i="26"/>
  <c r="Z17" i="3"/>
  <c r="AA17" i="3" s="1"/>
  <c r="X6" i="9"/>
  <c r="X9" i="9" s="1"/>
  <c r="X6" i="22"/>
  <c r="X9" i="22"/>
  <c r="V3" i="34"/>
  <c r="W56" i="3"/>
  <c r="U62" i="3" s="1"/>
  <c r="U3" i="12" s="1"/>
  <c r="W7" i="9"/>
  <c r="W5" i="9"/>
  <c r="W2" i="9" s="1"/>
  <c r="W5" i="22"/>
  <c r="W4" i="9"/>
  <c r="W4" i="22"/>
  <c r="Y11" i="3"/>
  <c r="X54" i="3" s="1"/>
  <c r="S55" i="3"/>
  <c r="U12" i="3"/>
  <c r="R3" i="17"/>
  <c r="S2" i="17"/>
  <c r="Q3" i="16"/>
  <c r="P4" i="16"/>
  <c r="P5" i="16"/>
  <c r="P7" i="16"/>
  <c r="P6" i="16"/>
  <c r="P9" i="16" s="1"/>
  <c r="S3" i="38"/>
  <c r="R3" i="50"/>
  <c r="U2" i="18"/>
  <c r="T3" i="18"/>
  <c r="U3" i="25"/>
  <c r="Q60" i="3"/>
  <c r="Q61" i="3"/>
  <c r="Q6" i="25" s="1"/>
  <c r="AH72" i="2"/>
  <c r="AL77" i="2"/>
  <c r="V2" i="27"/>
  <c r="V5" i="27"/>
  <c r="V6" i="27"/>
  <c r="V9" i="27" s="1"/>
  <c r="AU8" i="28"/>
  <c r="AU6" i="28"/>
  <c r="AU4" i="28"/>
  <c r="AU2" i="28"/>
  <c r="AU5" i="28"/>
  <c r="AU9" i="28"/>
  <c r="AU7" i="28"/>
  <c r="AV1" i="28"/>
  <c r="AX9" i="41"/>
  <c r="AX7" i="41"/>
  <c r="AX5" i="41"/>
  <c r="AX3" i="41"/>
  <c r="AX4" i="41"/>
  <c r="AX8" i="41"/>
  <c r="AY1" i="41"/>
  <c r="AX6" i="41"/>
  <c r="AB22" i="3"/>
  <c r="AB19" i="3"/>
  <c r="AC19" i="3" s="1"/>
  <c r="AV4" i="45"/>
  <c r="AV8" i="45"/>
  <c r="AV7" i="45"/>
  <c r="AV9" i="45"/>
  <c r="AV5" i="45"/>
  <c r="AV6" i="45"/>
  <c r="AV3" i="45"/>
  <c r="AV2" i="45"/>
  <c r="AW1" i="45"/>
  <c r="AG80" i="2"/>
  <c r="AV6" i="19"/>
  <c r="AV4" i="19"/>
  <c r="AV7" i="19"/>
  <c r="AV3" i="19"/>
  <c r="AV9" i="19"/>
  <c r="AV8" i="19"/>
  <c r="AW1" i="19"/>
  <c r="AV5" i="19"/>
  <c r="AW8" i="13"/>
  <c r="AW6" i="13"/>
  <c r="AW4" i="13"/>
  <c r="AW2" i="13"/>
  <c r="AW5" i="13"/>
  <c r="AX1" i="13"/>
  <c r="AW7" i="13"/>
  <c r="AW3" i="13"/>
  <c r="AW9" i="13"/>
  <c r="AJ76" i="2"/>
  <c r="AG75" i="2"/>
  <c r="AV9" i="23"/>
  <c r="AV6" i="23"/>
  <c r="AV2" i="23"/>
  <c r="AW1" i="23"/>
  <c r="AV8" i="23"/>
  <c r="AV7" i="23"/>
  <c r="AV5" i="23"/>
  <c r="AV4" i="23"/>
  <c r="AV3" i="23"/>
  <c r="AV1" i="26"/>
  <c r="AU5" i="26"/>
  <c r="AU9" i="26"/>
  <c r="AU3" i="26"/>
  <c r="AU8" i="26"/>
  <c r="AU7" i="26"/>
  <c r="AU4" i="26"/>
  <c r="AU7" i="20"/>
  <c r="AV1" i="20"/>
  <c r="AU8" i="20"/>
  <c r="AU3" i="20"/>
  <c r="AU6" i="20"/>
  <c r="AU9" i="20"/>
  <c r="AU5" i="20"/>
  <c r="AU4" i="20"/>
  <c r="AV1" i="22"/>
  <c r="AV1" i="48"/>
  <c r="AH78" i="2"/>
  <c r="AH79" i="2"/>
  <c r="AA24" i="3"/>
  <c r="AB18" i="3"/>
  <c r="Y23" i="3"/>
  <c r="U3" i="47"/>
  <c r="AF84" i="2"/>
  <c r="AV9" i="50"/>
  <c r="AW1" i="50"/>
  <c r="AV2" i="50"/>
  <c r="AV6" i="50"/>
  <c r="AV8" i="50"/>
  <c r="AV7" i="50"/>
  <c r="AV4" i="50"/>
  <c r="AV5" i="50"/>
  <c r="AU7" i="42"/>
  <c r="AV1" i="42"/>
  <c r="AU6" i="42"/>
  <c r="AU8" i="42"/>
  <c r="AU5" i="42"/>
  <c r="AU4" i="42"/>
  <c r="AU3" i="42"/>
  <c r="AU9" i="42"/>
  <c r="AF73" i="2"/>
  <c r="AC74" i="2"/>
  <c r="AU8" i="16"/>
  <c r="AV1" i="16"/>
  <c r="AU2" i="16"/>
  <c r="AW1" i="44"/>
  <c r="W4" i="27"/>
  <c r="AH83" i="2"/>
  <c r="AI83" i="2"/>
  <c r="AF81" i="2"/>
  <c r="AX8" i="47"/>
  <c r="AX4" i="47"/>
  <c r="AX2" i="47"/>
  <c r="AX5" i="47"/>
  <c r="AY1" i="47"/>
  <c r="AX7" i="47"/>
  <c r="AG70" i="2"/>
  <c r="AI71" i="2"/>
  <c r="AH82" i="2"/>
  <c r="AV1" i="38"/>
  <c r="AY6" i="14"/>
  <c r="AY5" i="14"/>
  <c r="AY7" i="14"/>
  <c r="AY2" i="14"/>
  <c r="AY8" i="14"/>
  <c r="AY4" i="14"/>
  <c r="AY9" i="14"/>
  <c r="AY3" i="14"/>
  <c r="AZ1" i="14"/>
  <c r="AA25" i="3"/>
  <c r="AV9" i="15"/>
  <c r="AV7" i="15"/>
  <c r="AV5" i="15"/>
  <c r="AV3" i="15"/>
  <c r="AV8" i="15"/>
  <c r="AV6" i="15"/>
  <c r="AW1" i="15"/>
  <c r="AV2" i="15"/>
  <c r="AV4" i="15"/>
  <c r="Z23" i="3" l="1"/>
  <c r="W59" i="3"/>
  <c r="AD16" i="3"/>
  <c r="AE16" i="3" s="1"/>
  <c r="AE22" i="3" s="1"/>
  <c r="X5" i="9"/>
  <c r="X2" i="9" s="1"/>
  <c r="Y5" i="22"/>
  <c r="AD19" i="3"/>
  <c r="AD25" i="3" s="1"/>
  <c r="N2" i="10"/>
  <c r="N4" i="10"/>
  <c r="N6" i="10"/>
  <c r="N9" i="10" s="1"/>
  <c r="N7" i="10"/>
  <c r="N5" i="10"/>
  <c r="Z11" i="3"/>
  <c r="Y54" i="3" s="1"/>
  <c r="X59" i="3" s="1"/>
  <c r="AA23" i="3"/>
  <c r="AB17" i="3"/>
  <c r="AC17" i="3" s="1"/>
  <c r="Z5" i="9"/>
  <c r="Z2" i="9" s="1"/>
  <c r="Z5" i="22"/>
  <c r="AA5" i="9"/>
  <c r="AA2" i="9" s="1"/>
  <c r="AA5" i="22"/>
  <c r="Y4" i="9"/>
  <c r="Y4" i="22"/>
  <c r="Y9" i="22"/>
  <c r="W3" i="34"/>
  <c r="X56" i="3"/>
  <c r="V62" i="3" s="1"/>
  <c r="V3" i="12" s="1"/>
  <c r="X3" i="34"/>
  <c r="Z9" i="22"/>
  <c r="Y56" i="3"/>
  <c r="W62" i="3" s="1"/>
  <c r="W3" i="12" s="1"/>
  <c r="Y6" i="9"/>
  <c r="Y7" i="9" s="1"/>
  <c r="Y6" i="22"/>
  <c r="X7" i="9"/>
  <c r="Q2" i="26"/>
  <c r="Q6" i="26"/>
  <c r="T55" i="3"/>
  <c r="V12" i="3"/>
  <c r="T2" i="17"/>
  <c r="S3" i="17"/>
  <c r="T3" i="38"/>
  <c r="S3" i="50"/>
  <c r="R3" i="16"/>
  <c r="Q6" i="16"/>
  <c r="Q9" i="16" s="1"/>
  <c r="Q7" i="16"/>
  <c r="Q4" i="16"/>
  <c r="Q5" i="16"/>
  <c r="V2" i="18"/>
  <c r="U3" i="18"/>
  <c r="V3" i="25"/>
  <c r="R60" i="3"/>
  <c r="R61" i="3"/>
  <c r="R6" i="25" s="1"/>
  <c r="AI82" i="2"/>
  <c r="AY8" i="47"/>
  <c r="AY4" i="47"/>
  <c r="AY2" i="47"/>
  <c r="AY7" i="47"/>
  <c r="AY5" i="47"/>
  <c r="AZ1" i="47"/>
  <c r="AW1" i="42"/>
  <c r="AV5" i="42"/>
  <c r="AV7" i="42"/>
  <c r="AV4" i="42"/>
  <c r="AV9" i="42"/>
  <c r="AV8" i="42"/>
  <c r="AV3" i="42"/>
  <c r="AV6" i="42"/>
  <c r="AW9" i="50"/>
  <c r="AW2" i="50"/>
  <c r="AX1" i="50"/>
  <c r="AW8" i="50"/>
  <c r="AW6" i="50"/>
  <c r="AW7" i="50"/>
  <c r="AW4" i="50"/>
  <c r="AW5" i="50"/>
  <c r="AB24" i="3"/>
  <c r="AC18" i="3"/>
  <c r="AI79" i="2"/>
  <c r="AW1" i="48"/>
  <c r="AW1" i="22"/>
  <c r="AW8" i="45"/>
  <c r="AW6" i="45"/>
  <c r="AW4" i="45"/>
  <c r="AX1" i="45"/>
  <c r="AW9" i="45"/>
  <c r="AW5" i="45"/>
  <c r="AW7" i="45"/>
  <c r="AW3" i="45"/>
  <c r="AW2" i="45"/>
  <c r="AH70" i="2"/>
  <c r="Y4" i="27"/>
  <c r="AJ83" i="2"/>
  <c r="AM83" i="2" s="1"/>
  <c r="AG81" i="2"/>
  <c r="W6" i="27"/>
  <c r="W9" i="27" s="1"/>
  <c r="W2" i="27"/>
  <c r="W5" i="27"/>
  <c r="AJ71" i="2"/>
  <c r="AD22" i="3"/>
  <c r="AX1" i="44"/>
  <c r="AV7" i="28"/>
  <c r="AV6" i="28"/>
  <c r="AV2" i="28"/>
  <c r="AW1" i="28"/>
  <c r="AV5" i="28"/>
  <c r="AV9" i="28"/>
  <c r="AV8" i="28"/>
  <c r="AV4" i="28"/>
  <c r="AW8" i="15"/>
  <c r="AW3" i="15"/>
  <c r="AW2" i="15"/>
  <c r="AX1" i="15"/>
  <c r="AW9" i="15"/>
  <c r="AW7" i="15"/>
  <c r="AW4" i="15"/>
  <c r="AW5" i="15"/>
  <c r="AW6" i="15"/>
  <c r="AZ9" i="14"/>
  <c r="AZ7" i="14"/>
  <c r="AZ8" i="14"/>
  <c r="BA1" i="14"/>
  <c r="AZ6" i="14"/>
  <c r="AZ4" i="14"/>
  <c r="AZ5" i="14"/>
  <c r="AZ3" i="14"/>
  <c r="AZ2" i="14"/>
  <c r="V3" i="47"/>
  <c r="AG84" i="2"/>
  <c r="AI78" i="2"/>
  <c r="AH75" i="2"/>
  <c r="AB25" i="3"/>
  <c r="AZ1" i="41"/>
  <c r="AY5" i="41"/>
  <c r="AY6" i="41"/>
  <c r="AY9" i="41"/>
  <c r="AY8" i="41"/>
  <c r="AY4" i="41"/>
  <c r="AY7" i="41"/>
  <c r="AY3" i="41"/>
  <c r="AX8" i="13"/>
  <c r="AX6" i="13"/>
  <c r="AX4" i="13"/>
  <c r="AX2" i="13"/>
  <c r="AX5" i="13"/>
  <c r="AX7" i="13"/>
  <c r="AX9" i="13"/>
  <c r="AY1" i="13"/>
  <c r="AX3" i="13"/>
  <c r="AW9" i="19"/>
  <c r="AW4" i="19"/>
  <c r="AX1" i="19"/>
  <c r="AW5" i="19"/>
  <c r="AW7" i="19"/>
  <c r="AW6" i="19"/>
  <c r="AW3" i="19"/>
  <c r="AW8" i="19"/>
  <c r="AV6" i="20"/>
  <c r="AV9" i="20"/>
  <c r="AV3" i="20"/>
  <c r="AW1" i="20"/>
  <c r="AV5" i="20"/>
  <c r="AV8" i="20"/>
  <c r="AV7" i="20"/>
  <c r="AV4" i="20"/>
  <c r="AK76" i="2"/>
  <c r="AM77" i="2"/>
  <c r="AV8" i="16"/>
  <c r="AV2" i="16"/>
  <c r="AW1" i="16"/>
  <c r="AD74" i="2"/>
  <c r="AG73" i="2"/>
  <c r="AC25" i="3"/>
  <c r="AW8" i="23"/>
  <c r="AW6" i="23"/>
  <c r="AW4" i="23"/>
  <c r="AW2" i="23"/>
  <c r="AW7" i="23"/>
  <c r="AW5" i="23"/>
  <c r="AW3" i="23"/>
  <c r="AX1" i="23"/>
  <c r="AW9" i="23"/>
  <c r="AH80" i="2"/>
  <c r="AW1" i="38"/>
  <c r="AK83" i="2"/>
  <c r="X4" i="27"/>
  <c r="AL83" i="2"/>
  <c r="AV9" i="26"/>
  <c r="AV7" i="26"/>
  <c r="AV5" i="26"/>
  <c r="AV3" i="26"/>
  <c r="AW1" i="26"/>
  <c r="AV4" i="26"/>
  <c r="AV8" i="26"/>
  <c r="AI72" i="2"/>
  <c r="AF16" i="3" l="1"/>
  <c r="AA11" i="3"/>
  <c r="Z54" i="3" s="1"/>
  <c r="AE19" i="3"/>
  <c r="AE25" i="3" s="1"/>
  <c r="AB23" i="3"/>
  <c r="AA56" i="3" s="1"/>
  <c r="Y62" i="3" s="1"/>
  <c r="Y3" i="12" s="1"/>
  <c r="Y9" i="9"/>
  <c r="O2" i="10"/>
  <c r="O6" i="10"/>
  <c r="O9" i="10" s="1"/>
  <c r="O4" i="10"/>
  <c r="O5" i="10"/>
  <c r="O7" i="10"/>
  <c r="Y59" i="3"/>
  <c r="AD17" i="3"/>
  <c r="AD23" i="3" s="1"/>
  <c r="AC23" i="3"/>
  <c r="AC4" i="9"/>
  <c r="AC4" i="22"/>
  <c r="AB11" i="3"/>
  <c r="AC11" i="3" s="1"/>
  <c r="AB54" i="3" s="1"/>
  <c r="AB5" i="9"/>
  <c r="AB2" i="9" s="1"/>
  <c r="AB5" i="22"/>
  <c r="Z6" i="9"/>
  <c r="Z7" i="9" s="1"/>
  <c r="Z6" i="22"/>
  <c r="R6" i="26"/>
  <c r="R2" i="26"/>
  <c r="AA9" i="22"/>
  <c r="Y3" i="34"/>
  <c r="Z56" i="3"/>
  <c r="X62" i="3" s="1"/>
  <c r="X3" i="12" s="1"/>
  <c r="AB4" i="9"/>
  <c r="AB4" i="22"/>
  <c r="AA4" i="9"/>
  <c r="AA4" i="22"/>
  <c r="AC5" i="9"/>
  <c r="AC2" i="9" s="1"/>
  <c r="AC5" i="22"/>
  <c r="Z4" i="9"/>
  <c r="Z4" i="22"/>
  <c r="U55" i="3"/>
  <c r="W12" i="3"/>
  <c r="U2" i="17"/>
  <c r="T3" i="17"/>
  <c r="S3" i="16"/>
  <c r="R4" i="16"/>
  <c r="R6" i="16"/>
  <c r="R9" i="16" s="1"/>
  <c r="R7" i="16"/>
  <c r="R5" i="16"/>
  <c r="U3" i="38"/>
  <c r="T3" i="50"/>
  <c r="W2" i="18"/>
  <c r="V3" i="18"/>
  <c r="W3" i="25"/>
  <c r="S60" i="3"/>
  <c r="S61" i="3"/>
  <c r="S6" i="25" s="1"/>
  <c r="AC4" i="27"/>
  <c r="AN83" i="2"/>
  <c r="AH81" i="2"/>
  <c r="AW9" i="42"/>
  <c r="AW7" i="42"/>
  <c r="AW5" i="42"/>
  <c r="AW3" i="42"/>
  <c r="AW6" i="42"/>
  <c r="AX1" i="42"/>
  <c r="AW4" i="42"/>
  <c r="AW8" i="42"/>
  <c r="X2" i="27"/>
  <c r="X6" i="27"/>
  <c r="X9" i="27" s="1"/>
  <c r="X5" i="27"/>
  <c r="AH73" i="2"/>
  <c r="AL76" i="2"/>
  <c r="AM76" i="2"/>
  <c r="AF22" i="3"/>
  <c r="AK71" i="2"/>
  <c r="AC24" i="3"/>
  <c r="AD18" i="3"/>
  <c r="AX8" i="23"/>
  <c r="AX6" i="23"/>
  <c r="AX7" i="23"/>
  <c r="AX5" i="23"/>
  <c r="AX9" i="23"/>
  <c r="AX4" i="23"/>
  <c r="AX3" i="23"/>
  <c r="AX2" i="23"/>
  <c r="AY1" i="23"/>
  <c r="AJ78" i="2"/>
  <c r="BA9" i="14"/>
  <c r="BA6" i="14"/>
  <c r="BA4" i="14"/>
  <c r="BA2" i="14"/>
  <c r="BA7" i="14"/>
  <c r="BA8" i="14"/>
  <c r="BA3" i="14"/>
  <c r="BA5" i="14"/>
  <c r="AX1" i="22"/>
  <c r="AN77" i="2"/>
  <c r="AZ9" i="41"/>
  <c r="AZ7" i="41"/>
  <c r="AZ5" i="41"/>
  <c r="AZ3" i="41"/>
  <c r="AZ6" i="41"/>
  <c r="AZ8" i="41"/>
  <c r="BA1" i="41"/>
  <c r="AZ4" i="41"/>
  <c r="AX2" i="15"/>
  <c r="AX7" i="15"/>
  <c r="AY1" i="15"/>
  <c r="AX9" i="15"/>
  <c r="AX4" i="15"/>
  <c r="AX5" i="15"/>
  <c r="AX8" i="15"/>
  <c r="AX3" i="15"/>
  <c r="AX6" i="15"/>
  <c r="AY1" i="44"/>
  <c r="AI70" i="2"/>
  <c r="AX3" i="45"/>
  <c r="AX5" i="45"/>
  <c r="AY1" i="45"/>
  <c r="AX7" i="45"/>
  <c r="AX2" i="45"/>
  <c r="AX9" i="45"/>
  <c r="AX8" i="45"/>
  <c r="AX6" i="45"/>
  <c r="AX4" i="45"/>
  <c r="AI75" i="2"/>
  <c r="AJ72" i="2"/>
  <c r="AW8" i="20"/>
  <c r="AW7" i="20"/>
  <c r="AX1" i="20"/>
  <c r="AW4" i="20"/>
  <c r="AW6" i="20"/>
  <c r="AW3" i="20"/>
  <c r="AW9" i="20"/>
  <c r="AW5" i="20"/>
  <c r="AX1" i="38"/>
  <c r="AE74" i="2"/>
  <c r="AY7" i="13"/>
  <c r="AY6" i="13"/>
  <c r="AZ1" i="13"/>
  <c r="AY9" i="13"/>
  <c r="AY8" i="13"/>
  <c r="AY4" i="13"/>
  <c r="AY3" i="13"/>
  <c r="AY5" i="13"/>
  <c r="AY2" i="13"/>
  <c r="AW9" i="28"/>
  <c r="AW8" i="28"/>
  <c r="AW5" i="28"/>
  <c r="AW4" i="28"/>
  <c r="AX1" i="28"/>
  <c r="AW7" i="28"/>
  <c r="AW2" i="28"/>
  <c r="AW6" i="28"/>
  <c r="AJ75" i="2"/>
  <c r="Z4" i="27"/>
  <c r="AX8" i="50"/>
  <c r="AX6" i="50"/>
  <c r="AX4" i="50"/>
  <c r="AX2" i="50"/>
  <c r="AX9" i="50"/>
  <c r="AX5" i="50"/>
  <c r="AY1" i="50"/>
  <c r="AX7" i="50"/>
  <c r="AZ7" i="47"/>
  <c r="BA1" i="47"/>
  <c r="AZ5" i="47"/>
  <c r="AZ8" i="47"/>
  <c r="AZ2" i="47"/>
  <c r="AZ4" i="47"/>
  <c r="AX9" i="19"/>
  <c r="AX7" i="19"/>
  <c r="AX5" i="19"/>
  <c r="AX3" i="19"/>
  <c r="AY1" i="19"/>
  <c r="AX6" i="19"/>
  <c r="AX4" i="19"/>
  <c r="AX8" i="19"/>
  <c r="AB4" i="27"/>
  <c r="AA4" i="27"/>
  <c r="AO83" i="2"/>
  <c r="AJ79" i="2"/>
  <c r="AW4" i="26"/>
  <c r="AW3" i="26"/>
  <c r="AW8" i="26"/>
  <c r="AW7" i="26"/>
  <c r="AX1" i="26"/>
  <c r="AW9" i="26"/>
  <c r="AW5" i="26"/>
  <c r="AI80" i="2"/>
  <c r="AX1" i="16"/>
  <c r="AW8" i="16"/>
  <c r="AW2" i="16"/>
  <c r="W3" i="47"/>
  <c r="AH84" i="2"/>
  <c r="AG16" i="3"/>
  <c r="Y6" i="27"/>
  <c r="Y9" i="27" s="1"/>
  <c r="Y5" i="27"/>
  <c r="Y2" i="27"/>
  <c r="AX1" i="48"/>
  <c r="AJ82" i="2"/>
  <c r="Z3" i="34" l="1"/>
  <c r="AB9" i="22"/>
  <c r="AF19" i="3"/>
  <c r="AE17" i="3"/>
  <c r="AE23" i="3" s="1"/>
  <c r="AD56" i="3" s="1"/>
  <c r="AB62" i="3" s="1"/>
  <c r="AB3" i="12" s="1"/>
  <c r="P6" i="10"/>
  <c r="P9" i="10" s="1"/>
  <c r="P7" i="10"/>
  <c r="P5" i="10"/>
  <c r="P4" i="10"/>
  <c r="P2" i="10"/>
  <c r="S2" i="26"/>
  <c r="S6" i="26"/>
  <c r="AC9" i="22"/>
  <c r="AA3" i="34"/>
  <c r="AB56" i="3"/>
  <c r="Z62" i="3" s="1"/>
  <c r="Z3" i="12" s="1"/>
  <c r="AA54" i="3"/>
  <c r="Z59" i="3" s="1"/>
  <c r="AA59" i="3" s="1"/>
  <c r="AD11" i="3"/>
  <c r="AC54" i="3" s="1"/>
  <c r="Z9" i="9"/>
  <c r="AB3" i="34"/>
  <c r="AD9" i="22"/>
  <c r="AC56" i="3"/>
  <c r="AA62" i="3" s="1"/>
  <c r="AA3" i="12" s="1"/>
  <c r="AA6" i="9"/>
  <c r="AA9" i="9" s="1"/>
  <c r="AA6" i="22"/>
  <c r="AD5" i="9"/>
  <c r="AD2" i="9" s="1"/>
  <c r="AD5" i="22"/>
  <c r="X12" i="3"/>
  <c r="W55" i="3" s="1"/>
  <c r="V55" i="3"/>
  <c r="V2" i="17"/>
  <c r="U3" i="17"/>
  <c r="V3" i="38"/>
  <c r="U3" i="50"/>
  <c r="T3" i="16"/>
  <c r="S6" i="16"/>
  <c r="S9" i="16" s="1"/>
  <c r="S4" i="16"/>
  <c r="S7" i="16"/>
  <c r="S5" i="16"/>
  <c r="W3" i="18"/>
  <c r="X2" i="18"/>
  <c r="X3" i="25"/>
  <c r="T60" i="3"/>
  <c r="T61" i="3"/>
  <c r="T6" i="25" s="1"/>
  <c r="AY1" i="28"/>
  <c r="AX7" i="28"/>
  <c r="AX2" i="28"/>
  <c r="AX6" i="28"/>
  <c r="AX8" i="28"/>
  <c r="AX9" i="28"/>
  <c r="AX4" i="28"/>
  <c r="AX5" i="28"/>
  <c r="AY7" i="15"/>
  <c r="AZ1" i="15"/>
  <c r="AY6" i="15"/>
  <c r="AY4" i="15"/>
  <c r="AY8" i="15"/>
  <c r="AY9" i="15"/>
  <c r="AY2" i="15"/>
  <c r="AY3" i="15"/>
  <c r="AY5" i="15"/>
  <c r="AI73" i="2"/>
  <c r="X3" i="47"/>
  <c r="AI84" i="2"/>
  <c r="AJ80" i="2"/>
  <c r="AK79" i="2"/>
  <c r="BA8" i="47"/>
  <c r="BA7" i="47"/>
  <c r="BA4" i="47"/>
  <c r="BA5" i="47"/>
  <c r="BA2" i="47"/>
  <c r="AF74" i="2"/>
  <c r="AP83" i="2"/>
  <c r="AD4" i="27"/>
  <c r="AK72" i="2"/>
  <c r="AY8" i="45"/>
  <c r="AY9" i="45"/>
  <c r="AY7" i="45"/>
  <c r="AY2" i="45"/>
  <c r="AY3" i="45"/>
  <c r="AY5" i="45"/>
  <c r="AZ1" i="45"/>
  <c r="AY4" i="45"/>
  <c r="AY6" i="45"/>
  <c r="AN76" i="2"/>
  <c r="AI81" i="2"/>
  <c r="AY1" i="16"/>
  <c r="AX2" i="16"/>
  <c r="AX8" i="16"/>
  <c r="AK75" i="2"/>
  <c r="AX4" i="42"/>
  <c r="AX6" i="42"/>
  <c r="AX7" i="42"/>
  <c r="AX9" i="42"/>
  <c r="AY1" i="42"/>
  <c r="AX8" i="42"/>
  <c r="AX5" i="42"/>
  <c r="AX3" i="42"/>
  <c r="AE4" i="27"/>
  <c r="AG22" i="3"/>
  <c r="AH16" i="3"/>
  <c r="AY8" i="19"/>
  <c r="AY3" i="19"/>
  <c r="AY4" i="19"/>
  <c r="AZ1" i="19"/>
  <c r="AY9" i="19"/>
  <c r="AY7" i="19"/>
  <c r="AY5" i="19"/>
  <c r="AY6" i="19"/>
  <c r="AZ1" i="44"/>
  <c r="AC5" i="27"/>
  <c r="AC6" i="27"/>
  <c r="AC9" i="27" s="1"/>
  <c r="AC2" i="27"/>
  <c r="AK82" i="2"/>
  <c r="AA5" i="27"/>
  <c r="AA6" i="27"/>
  <c r="AA9" i="27" s="1"/>
  <c r="AA2" i="27"/>
  <c r="AY8" i="50"/>
  <c r="AY6" i="50"/>
  <c r="AY4" i="50"/>
  <c r="AY2" i="50"/>
  <c r="AY9" i="50"/>
  <c r="AY5" i="50"/>
  <c r="AZ1" i="50"/>
  <c r="AY7" i="50"/>
  <c r="AX8" i="20"/>
  <c r="AX6" i="20"/>
  <c r="AX4" i="20"/>
  <c r="AX5" i="20"/>
  <c r="AY1" i="20"/>
  <c r="AX3" i="20"/>
  <c r="AX9" i="20"/>
  <c r="AX7" i="20"/>
  <c r="AK70" i="2"/>
  <c r="AJ70" i="2"/>
  <c r="BA9" i="41"/>
  <c r="BA8" i="41"/>
  <c r="BA7" i="41"/>
  <c r="BA5" i="41"/>
  <c r="BA4" i="41"/>
  <c r="BA6" i="41"/>
  <c r="BA3" i="41"/>
  <c r="AK78" i="2"/>
  <c r="AL71" i="2"/>
  <c r="AY1" i="38"/>
  <c r="AY1" i="22"/>
  <c r="BA1" i="13"/>
  <c r="AZ7" i="13"/>
  <c r="AZ6" i="13"/>
  <c r="AZ9" i="13"/>
  <c r="AZ8" i="13"/>
  <c r="AZ3" i="13"/>
  <c r="AZ2" i="13"/>
  <c r="AZ5" i="13"/>
  <c r="AZ4" i="13"/>
  <c r="AY1" i="48"/>
  <c r="AX8" i="26"/>
  <c r="AX4" i="26"/>
  <c r="AX7" i="26"/>
  <c r="AY1" i="26"/>
  <c r="AX3" i="26"/>
  <c r="AX5" i="26"/>
  <c r="AX9" i="26"/>
  <c r="AB5" i="27"/>
  <c r="AB2" i="27"/>
  <c r="AB6" i="27"/>
  <c r="AB9" i="27" s="1"/>
  <c r="Z6" i="27"/>
  <c r="Z9" i="27" s="1"/>
  <c r="Z5" i="27"/>
  <c r="Z2" i="27"/>
  <c r="AO77" i="2"/>
  <c r="AY9" i="23"/>
  <c r="AY8" i="23"/>
  <c r="AY4" i="23"/>
  <c r="AY2" i="23"/>
  <c r="AZ1" i="23"/>
  <c r="AY3" i="23"/>
  <c r="AY6" i="23"/>
  <c r="AY5" i="23"/>
  <c r="AY7" i="23"/>
  <c r="AD24" i="3"/>
  <c r="AE18" i="3"/>
  <c r="AF18" i="3" s="1"/>
  <c r="AF17" i="3" l="1"/>
  <c r="AG17" i="3" s="1"/>
  <c r="AF25" i="3"/>
  <c r="AG19" i="3"/>
  <c r="AC3" i="34"/>
  <c r="AE9" i="22"/>
  <c r="AA7" i="9"/>
  <c r="AE11" i="3"/>
  <c r="Q6" i="10"/>
  <c r="Q9" i="10" s="1"/>
  <c r="Q7" i="10"/>
  <c r="Q4" i="10"/>
  <c r="Q5" i="10"/>
  <c r="Q2" i="10"/>
  <c r="AF23" i="3"/>
  <c r="AD3" i="34" s="1"/>
  <c r="AH17" i="3"/>
  <c r="AI17" i="3" s="1"/>
  <c r="AB6" i="9"/>
  <c r="AB9" i="9" s="1"/>
  <c r="AB6" i="22"/>
  <c r="T2" i="26"/>
  <c r="T6" i="26"/>
  <c r="AE5" i="9"/>
  <c r="AE2" i="9" s="1"/>
  <c r="AE5" i="22"/>
  <c r="AB59" i="3"/>
  <c r="Y12" i="3"/>
  <c r="W2" i="17"/>
  <c r="V3" i="17"/>
  <c r="U3" i="16"/>
  <c r="T5" i="16"/>
  <c r="T6" i="16"/>
  <c r="T9" i="16" s="1"/>
  <c r="T4" i="16"/>
  <c r="T7" i="16"/>
  <c r="W3" i="38"/>
  <c r="V3" i="50"/>
  <c r="X3" i="18"/>
  <c r="Y2" i="18"/>
  <c r="Y3" i="25"/>
  <c r="U60" i="3"/>
  <c r="U61" i="3"/>
  <c r="U6" i="25" s="1"/>
  <c r="AY5" i="26"/>
  <c r="AY8" i="26"/>
  <c r="AZ1" i="26"/>
  <c r="AY9" i="26"/>
  <c r="AY4" i="26"/>
  <c r="AY3" i="26"/>
  <c r="AY7" i="26"/>
  <c r="AY9" i="20"/>
  <c r="AY6" i="20"/>
  <c r="AY4" i="20"/>
  <c r="AY7" i="20"/>
  <c r="AY3" i="20"/>
  <c r="AY8" i="20"/>
  <c r="AZ1" i="20"/>
  <c r="AY5" i="20"/>
  <c r="AM71" i="2"/>
  <c r="AL82" i="2"/>
  <c r="AZ1" i="16"/>
  <c r="AY8" i="16"/>
  <c r="AY2" i="16"/>
  <c r="AO76" i="2"/>
  <c r="AF4" i="27"/>
  <c r="Y3" i="47"/>
  <c r="AJ84" i="2"/>
  <c r="AQ83" i="2"/>
  <c r="AZ7" i="45"/>
  <c r="AZ3" i="45"/>
  <c r="AZ2" i="45"/>
  <c r="AZ8" i="45"/>
  <c r="AZ4" i="45"/>
  <c r="BA1" i="45"/>
  <c r="AZ9" i="45"/>
  <c r="AZ6" i="45"/>
  <c r="AZ5" i="45"/>
  <c r="AL72" i="2"/>
  <c r="AE6" i="27"/>
  <c r="AE9" i="27" s="1"/>
  <c r="AE2" i="27"/>
  <c r="AE5" i="27"/>
  <c r="AP77" i="2"/>
  <c r="AZ1" i="22"/>
  <c r="AF24" i="3"/>
  <c r="BA1" i="44"/>
  <c r="AY5" i="42"/>
  <c r="AY9" i="42"/>
  <c r="AZ1" i="42"/>
  <c r="AY7" i="42"/>
  <c r="AY3" i="42"/>
  <c r="AY4" i="42"/>
  <c r="AY6" i="42"/>
  <c r="AY8" i="42"/>
  <c r="AJ73" i="2"/>
  <c r="AZ9" i="19"/>
  <c r="BA1" i="19"/>
  <c r="AZ8" i="19"/>
  <c r="AZ5" i="19"/>
  <c r="AZ7" i="19"/>
  <c r="AZ4" i="19"/>
  <c r="AZ3" i="19"/>
  <c r="AZ6" i="19"/>
  <c r="AH22" i="3"/>
  <c r="AI16" i="3"/>
  <c r="AD2" i="27"/>
  <c r="AD6" i="27"/>
  <c r="AD9" i="27" s="1"/>
  <c r="AD5" i="27"/>
  <c r="AK80" i="2"/>
  <c r="BA1" i="23"/>
  <c r="AZ8" i="23"/>
  <c r="AZ4" i="23"/>
  <c r="AZ3" i="23"/>
  <c r="AZ7" i="23"/>
  <c r="AZ6" i="23"/>
  <c r="AZ5" i="23"/>
  <c r="AZ2" i="23"/>
  <c r="AZ9" i="23"/>
  <c r="AZ1" i="48"/>
  <c r="AE24" i="3"/>
  <c r="AG18" i="3"/>
  <c r="BA9" i="13"/>
  <c r="BA7" i="13"/>
  <c r="BA5" i="13"/>
  <c r="BA3" i="13"/>
  <c r="BA8" i="13"/>
  <c r="BA4" i="13"/>
  <c r="BA2" i="13"/>
  <c r="BA6" i="13"/>
  <c r="AZ1" i="38"/>
  <c r="AZ5" i="50"/>
  <c r="AZ4" i="50"/>
  <c r="AZ9" i="50"/>
  <c r="AZ8" i="50"/>
  <c r="AZ7" i="50"/>
  <c r="BA1" i="50"/>
  <c r="AZ2" i="50"/>
  <c r="AZ6" i="50"/>
  <c r="AG23" i="3"/>
  <c r="AL79" i="2"/>
  <c r="AY7" i="28"/>
  <c r="AY5" i="28"/>
  <c r="AZ1" i="28"/>
  <c r="AY9" i="28"/>
  <c r="AY8" i="28"/>
  <c r="AY6" i="28"/>
  <c r="AY4" i="28"/>
  <c r="AY2" i="28"/>
  <c r="AL78" i="2"/>
  <c r="AL70" i="2"/>
  <c r="AL75" i="2"/>
  <c r="AJ81" i="2"/>
  <c r="AG74" i="2"/>
  <c r="AZ8" i="15"/>
  <c r="AZ6" i="15"/>
  <c r="AZ4" i="15"/>
  <c r="AZ2" i="15"/>
  <c r="AZ7" i="15"/>
  <c r="AZ5" i="15"/>
  <c r="AZ3" i="15"/>
  <c r="AZ9" i="15"/>
  <c r="BA1" i="15"/>
  <c r="AH23" i="3" l="1"/>
  <c r="AG25" i="3"/>
  <c r="AH19" i="3"/>
  <c r="AD4" i="9"/>
  <c r="AD4" i="22"/>
  <c r="AB7" i="9"/>
  <c r="AE56" i="3"/>
  <c r="AC62" i="3" s="1"/>
  <c r="AC3" i="12" s="1"/>
  <c r="AF9" i="22"/>
  <c r="R5" i="10"/>
  <c r="R4" i="10"/>
  <c r="R7" i="10"/>
  <c r="R2" i="10"/>
  <c r="R6" i="10"/>
  <c r="R9" i="10" s="1"/>
  <c r="AD54" i="3"/>
  <c r="AC59" i="3" s="1"/>
  <c r="AF11" i="3"/>
  <c r="AJ17" i="3"/>
  <c r="AK17" i="3" s="1"/>
  <c r="AI23" i="3"/>
  <c r="U6" i="26"/>
  <c r="U2" i="26"/>
  <c r="AG9" i="22"/>
  <c r="AE3" i="34"/>
  <c r="AF56" i="3"/>
  <c r="AD62" i="3" s="1"/>
  <c r="AD3" i="12" s="1"/>
  <c r="AF3" i="34"/>
  <c r="AH9" i="22"/>
  <c r="AG56" i="3"/>
  <c r="AE62" i="3" s="1"/>
  <c r="AE3" i="12" s="1"/>
  <c r="AD6" i="9"/>
  <c r="AD9" i="9" s="1"/>
  <c r="AD6" i="22"/>
  <c r="AC6" i="9"/>
  <c r="AC7" i="9" s="1"/>
  <c r="AC6" i="22"/>
  <c r="AF5" i="9"/>
  <c r="AF2" i="9" s="1"/>
  <c r="AF5" i="22"/>
  <c r="X55" i="3"/>
  <c r="Z12" i="3"/>
  <c r="X2" i="17"/>
  <c r="W3" i="17"/>
  <c r="X3" i="38"/>
  <c r="W3" i="50"/>
  <c r="V3" i="16"/>
  <c r="U5" i="16"/>
  <c r="U6" i="16"/>
  <c r="U9" i="16" s="1"/>
  <c r="U4" i="16"/>
  <c r="U7" i="16"/>
  <c r="Y3" i="18"/>
  <c r="Z2" i="18"/>
  <c r="Z3" i="25"/>
  <c r="V60" i="3"/>
  <c r="V61" i="3"/>
  <c r="V6" i="25" s="1"/>
  <c r="AK81" i="2"/>
  <c r="AL80" i="2"/>
  <c r="AM72" i="2"/>
  <c r="AZ8" i="16"/>
  <c r="AZ2" i="16"/>
  <c r="BA1" i="16"/>
  <c r="BA6" i="15"/>
  <c r="BA5" i="15"/>
  <c r="BA7" i="15"/>
  <c r="BA2" i="15"/>
  <c r="BA3" i="15"/>
  <c r="BA8" i="15"/>
  <c r="BA4" i="15"/>
  <c r="BA9" i="15"/>
  <c r="AZ4" i="42"/>
  <c r="AZ8" i="42"/>
  <c r="AZ3" i="42"/>
  <c r="AZ5" i="42"/>
  <c r="AZ9" i="42"/>
  <c r="AZ6" i="42"/>
  <c r="AZ7" i="42"/>
  <c r="BA1" i="42"/>
  <c r="BA5" i="50"/>
  <c r="BA4" i="50"/>
  <c r="BA7" i="50"/>
  <c r="BA9" i="50"/>
  <c r="BA8" i="50"/>
  <c r="BA6" i="50"/>
  <c r="BA2" i="50"/>
  <c r="BA7" i="23"/>
  <c r="BA5" i="23"/>
  <c r="BA3" i="23"/>
  <c r="BA2" i="23"/>
  <c r="BA9" i="23"/>
  <c r="BA8" i="23"/>
  <c r="BA4" i="23"/>
  <c r="BA6" i="23"/>
  <c r="AN71" i="2"/>
  <c r="AM75" i="2"/>
  <c r="AF2" i="27"/>
  <c r="AF6" i="27"/>
  <c r="AF9" i="27" s="1"/>
  <c r="AF5" i="27"/>
  <c r="AZ9" i="20"/>
  <c r="AZ4" i="20"/>
  <c r="AZ5" i="20"/>
  <c r="AZ7" i="20"/>
  <c r="AZ8" i="20"/>
  <c r="AZ6" i="20"/>
  <c r="BA1" i="20"/>
  <c r="AZ3" i="20"/>
  <c r="AM82" i="2"/>
  <c r="AI22" i="3"/>
  <c r="AJ16" i="3"/>
  <c r="AK16" i="3" s="1"/>
  <c r="AQ77" i="2"/>
  <c r="AG4" i="27"/>
  <c r="AR83" i="2"/>
  <c r="AP76" i="2"/>
  <c r="AG24" i="3"/>
  <c r="AH74" i="2"/>
  <c r="AZ6" i="28"/>
  <c r="AZ8" i="28"/>
  <c r="AZ7" i="28"/>
  <c r="AZ9" i="28"/>
  <c r="AZ2" i="28"/>
  <c r="BA1" i="28"/>
  <c r="AZ4" i="28"/>
  <c r="AZ5" i="28"/>
  <c r="AH18" i="3"/>
  <c r="AI18" i="3" s="1"/>
  <c r="BA1" i="48"/>
  <c r="AK73" i="2"/>
  <c r="BA7" i="45"/>
  <c r="BA5" i="45"/>
  <c r="BA3" i="45"/>
  <c r="BA9" i="45"/>
  <c r="BA6" i="45"/>
  <c r="BA4" i="45"/>
  <c r="BA8" i="45"/>
  <c r="BA2" i="45"/>
  <c r="AM78" i="2"/>
  <c r="BA7" i="19"/>
  <c r="BA8" i="19"/>
  <c r="BA3" i="19"/>
  <c r="BA5" i="19"/>
  <c r="BA4" i="19"/>
  <c r="BA6" i="19"/>
  <c r="BA9" i="19"/>
  <c r="BA1" i="22"/>
  <c r="Z3" i="47"/>
  <c r="AK84" i="2"/>
  <c r="AM70" i="2"/>
  <c r="AM79" i="2"/>
  <c r="BA1" i="38"/>
  <c r="AZ8" i="26"/>
  <c r="AZ4" i="26"/>
  <c r="AZ9" i="26"/>
  <c r="AZ5" i="26"/>
  <c r="AZ3" i="26"/>
  <c r="AZ7" i="26"/>
  <c r="BA1" i="26"/>
  <c r="AH25" i="3" l="1"/>
  <c r="AI19" i="3"/>
  <c r="AE4" i="9"/>
  <c r="AE4" i="22"/>
  <c r="AJ23" i="3"/>
  <c r="AH3" i="34" s="1"/>
  <c r="S2" i="10"/>
  <c r="S7" i="10"/>
  <c r="S5" i="10"/>
  <c r="S4" i="10"/>
  <c r="S6" i="10"/>
  <c r="S9" i="10" s="1"/>
  <c r="AE54" i="3"/>
  <c r="AD59" i="3" s="1"/>
  <c r="AG11" i="3"/>
  <c r="AE6" i="9"/>
  <c r="AE9" i="9" s="1"/>
  <c r="AE6" i="22"/>
  <c r="AD7" i="9"/>
  <c r="AC9" i="9"/>
  <c r="AG5" i="9"/>
  <c r="AG2" i="9" s="1"/>
  <c r="AG5" i="22"/>
  <c r="V2" i="26"/>
  <c r="V6" i="26"/>
  <c r="AG3" i="34"/>
  <c r="AI9" i="22"/>
  <c r="AH56" i="3"/>
  <c r="AF62" i="3" s="1"/>
  <c r="AF3" i="12" s="1"/>
  <c r="Y55" i="3"/>
  <c r="AA12" i="3"/>
  <c r="Z55" i="3" s="1"/>
  <c r="X3" i="17"/>
  <c r="Y2" i="17"/>
  <c r="Y3" i="38"/>
  <c r="X3" i="50"/>
  <c r="W3" i="16"/>
  <c r="V7" i="16"/>
  <c r="V5" i="16"/>
  <c r="V6" i="16"/>
  <c r="V9" i="16" s="1"/>
  <c r="V4" i="16"/>
  <c r="Z3" i="18"/>
  <c r="AA2" i="18"/>
  <c r="AA3" i="25"/>
  <c r="W60" i="3"/>
  <c r="W61" i="3"/>
  <c r="W6" i="25" s="1"/>
  <c r="AN78" i="2"/>
  <c r="AH24" i="3"/>
  <c r="AJ18" i="3"/>
  <c r="AK18" i="3" s="1"/>
  <c r="AI74" i="2"/>
  <c r="BA8" i="42"/>
  <c r="BA6" i="42"/>
  <c r="BA4" i="42"/>
  <c r="BA9" i="42"/>
  <c r="BA3" i="42"/>
  <c r="BA7" i="42"/>
  <c r="BA5" i="42"/>
  <c r="BA2" i="16"/>
  <c r="BA8" i="16"/>
  <c r="AM80" i="2"/>
  <c r="AN82" i="2"/>
  <c r="AN75" i="2"/>
  <c r="AA3" i="47"/>
  <c r="AL84" i="2"/>
  <c r="BA9" i="28"/>
  <c r="BA4" i="28"/>
  <c r="BA8" i="28"/>
  <c r="BA6" i="28"/>
  <c r="BA5" i="28"/>
  <c r="BA7" i="28"/>
  <c r="BA2" i="28"/>
  <c r="BA7" i="26"/>
  <c r="BA3" i="26"/>
  <c r="BA5" i="26"/>
  <c r="BA4" i="26"/>
  <c r="BA9" i="26"/>
  <c r="BA8" i="26"/>
  <c r="AK23" i="3"/>
  <c r="AL17" i="3"/>
  <c r="AM17" i="3" s="1"/>
  <c r="AN17" i="3" s="1"/>
  <c r="AO17" i="3" s="1"/>
  <c r="AP17" i="3" s="1"/>
  <c r="AN79" i="2"/>
  <c r="AK22" i="3"/>
  <c r="AQ76" i="2"/>
  <c r="AJ22" i="3"/>
  <c r="AL16" i="3"/>
  <c r="AL81" i="2"/>
  <c r="AN70" i="2"/>
  <c r="AL73" i="2"/>
  <c r="AH4" i="27"/>
  <c r="AS83" i="2"/>
  <c r="AN72" i="2"/>
  <c r="AI24" i="3"/>
  <c r="AR77" i="2"/>
  <c r="AG6" i="27"/>
  <c r="AG9" i="27" s="1"/>
  <c r="AG5" i="27"/>
  <c r="AG2" i="27"/>
  <c r="BA3" i="20"/>
  <c r="BA6" i="20"/>
  <c r="BA7" i="20"/>
  <c r="BA4" i="20"/>
  <c r="BA8" i="20"/>
  <c r="BA9" i="20"/>
  <c r="BA5" i="20"/>
  <c r="AO71" i="2"/>
  <c r="AI56" i="3" l="1"/>
  <c r="AG62" i="3" s="1"/>
  <c r="AG3" i="12" s="1"/>
  <c r="AJ9" i="22"/>
  <c r="AJ19" i="3"/>
  <c r="AK19" i="3" s="1"/>
  <c r="AK25" i="3" s="1"/>
  <c r="AI25" i="3"/>
  <c r="AF4" i="9"/>
  <c r="AF4" i="22"/>
  <c r="AB12" i="3"/>
  <c r="AA55" i="3" s="1"/>
  <c r="T2" i="10"/>
  <c r="T4" i="10"/>
  <c r="T6" i="10"/>
  <c r="T9" i="10" s="1"/>
  <c r="T7" i="10"/>
  <c r="T5" i="10"/>
  <c r="AF54" i="3"/>
  <c r="AE59" i="3" s="1"/>
  <c r="AH11" i="3"/>
  <c r="AI5" i="9"/>
  <c r="AI2" i="9" s="1"/>
  <c r="AI5" i="22"/>
  <c r="AG6" i="9"/>
  <c r="AG9" i="9" s="1"/>
  <c r="AG6" i="22"/>
  <c r="AK9" i="22"/>
  <c r="AI3" i="34"/>
  <c r="AJ56" i="3"/>
  <c r="AH62" i="3" s="1"/>
  <c r="AH3" i="12" s="1"/>
  <c r="AH5" i="9"/>
  <c r="AH2" i="9" s="1"/>
  <c r="AH5" i="22"/>
  <c r="AF6" i="9"/>
  <c r="AF9" i="9" s="1"/>
  <c r="AF6" i="22"/>
  <c r="AE7" i="9"/>
  <c r="W6" i="26"/>
  <c r="W2" i="26"/>
  <c r="Y3" i="17"/>
  <c r="Z2" i="17"/>
  <c r="X3" i="16"/>
  <c r="W4" i="16"/>
  <c r="W5" i="16"/>
  <c r="W7" i="16"/>
  <c r="W6" i="16"/>
  <c r="W9" i="16" s="1"/>
  <c r="Z3" i="38"/>
  <c r="Y3" i="50"/>
  <c r="AB2" i="18"/>
  <c r="AA3" i="18"/>
  <c r="AB3" i="25"/>
  <c r="X60" i="3"/>
  <c r="X61" i="3"/>
  <c r="X6" i="25" s="1"/>
  <c r="AP23" i="3"/>
  <c r="AQ17" i="3"/>
  <c r="AL22" i="3"/>
  <c r="AK24" i="3"/>
  <c r="AJ74" i="2"/>
  <c r="AO78" i="2"/>
  <c r="AM73" i="2"/>
  <c r="AM81" i="2"/>
  <c r="AR76" i="2"/>
  <c r="AT83" i="2"/>
  <c r="AP71" i="2"/>
  <c r="AS77" i="2"/>
  <c r="AO72" i="2"/>
  <c r="AM16" i="3"/>
  <c r="AO79" i="2"/>
  <c r="AO82" i="2"/>
  <c r="AJ24" i="3"/>
  <c r="AO23" i="3"/>
  <c r="AM23" i="3"/>
  <c r="AB3" i="47"/>
  <c r="AM84" i="2"/>
  <c r="AI4" i="27"/>
  <c r="AN23" i="3"/>
  <c r="AN80" i="2"/>
  <c r="AU83" i="2"/>
  <c r="AH6" i="27"/>
  <c r="AH9" i="27" s="1"/>
  <c r="AH5" i="27"/>
  <c r="AH2" i="27"/>
  <c r="AO70" i="2"/>
  <c r="AL23" i="3"/>
  <c r="AL18" i="3"/>
  <c r="AO75" i="2"/>
  <c r="AC12" i="3" l="1"/>
  <c r="AB55" i="3" s="1"/>
  <c r="AL19" i="3"/>
  <c r="AL25" i="3" s="1"/>
  <c r="AI4" i="9"/>
  <c r="AI4" i="22"/>
  <c r="AG4" i="9"/>
  <c r="AG4" i="22"/>
  <c r="AJ25" i="3"/>
  <c r="AM19" i="3"/>
  <c r="AM25" i="3" s="1"/>
  <c r="AK4" i="9" s="1"/>
  <c r="AF7" i="9"/>
  <c r="AG7" i="9"/>
  <c r="AG54" i="3"/>
  <c r="AF59" i="3" s="1"/>
  <c r="U5" i="10"/>
  <c r="U6" i="10"/>
  <c r="U9" i="10" s="1"/>
  <c r="U4" i="10"/>
  <c r="U7" i="10"/>
  <c r="U2" i="10"/>
  <c r="AI11" i="3"/>
  <c r="X6" i="26"/>
  <c r="X2" i="26"/>
  <c r="AO9" i="22"/>
  <c r="AM3" i="34"/>
  <c r="AN56" i="3"/>
  <c r="AL62" i="3" s="1"/>
  <c r="AL3" i="12" s="1"/>
  <c r="AI6" i="9"/>
  <c r="AI7" i="9" s="1"/>
  <c r="AI6" i="22"/>
  <c r="AH6" i="9"/>
  <c r="AH9" i="9" s="1"/>
  <c r="AH6" i="22"/>
  <c r="AJ5" i="9"/>
  <c r="AJ2" i="9" s="1"/>
  <c r="AJ5" i="22"/>
  <c r="AN3" i="34"/>
  <c r="AP9" i="22"/>
  <c r="AO56" i="3"/>
  <c r="AM62" i="3" s="1"/>
  <c r="AM3" i="12" s="1"/>
  <c r="AM9" i="22"/>
  <c r="AK3" i="34"/>
  <c r="AL56" i="3"/>
  <c r="AJ62" i="3" s="1"/>
  <c r="AJ3" i="12" s="1"/>
  <c r="AJ3" i="34"/>
  <c r="AL9" i="22"/>
  <c r="AK56" i="3"/>
  <c r="AI62" i="3" s="1"/>
  <c r="AI3" i="12" s="1"/>
  <c r="AN9" i="22"/>
  <c r="AL3" i="34"/>
  <c r="AM56" i="3"/>
  <c r="AK62" i="3" s="1"/>
  <c r="AK3" i="12" s="1"/>
  <c r="AD12" i="3"/>
  <c r="AC55" i="3" s="1"/>
  <c r="Z3" i="17"/>
  <c r="AA2" i="17"/>
  <c r="AA3" i="38"/>
  <c r="Z3" i="50"/>
  <c r="Y3" i="16"/>
  <c r="X5" i="16"/>
  <c r="X4" i="16"/>
  <c r="X7" i="16"/>
  <c r="X6" i="16"/>
  <c r="X9" i="16" s="1"/>
  <c r="AC2" i="18"/>
  <c r="AB3" i="18"/>
  <c r="AC3" i="25"/>
  <c r="Y60" i="3"/>
  <c r="Y61" i="3"/>
  <c r="Y6" i="25" s="1"/>
  <c r="AO80" i="2"/>
  <c r="AP75" i="2"/>
  <c r="AP70" i="2"/>
  <c r="AP72" i="2"/>
  <c r="AS76" i="2"/>
  <c r="AK74" i="2"/>
  <c r="AM18" i="3"/>
  <c r="AJ4" i="27"/>
  <c r="AP78" i="2"/>
  <c r="AK4" i="27"/>
  <c r="AP82" i="2"/>
  <c r="AM22" i="3"/>
  <c r="AT77" i="2"/>
  <c r="AQ71" i="2"/>
  <c r="AN73" i="2"/>
  <c r="AL24" i="3"/>
  <c r="AI6" i="27"/>
  <c r="AI9" i="27" s="1"/>
  <c r="AI5" i="27"/>
  <c r="AI2" i="27"/>
  <c r="AQ23" i="3"/>
  <c r="AR17" i="3"/>
  <c r="AC3" i="47"/>
  <c r="AN84" i="2"/>
  <c r="AW83" i="2"/>
  <c r="AN16" i="3"/>
  <c r="AV83" i="2"/>
  <c r="AP79" i="2"/>
  <c r="AN81" i="2"/>
  <c r="AH4" i="22" l="1"/>
  <c r="AH4" i="9"/>
  <c r="AK4" i="22"/>
  <c r="AN19" i="3"/>
  <c r="AJ4" i="9"/>
  <c r="AJ4" i="22"/>
  <c r="AE12" i="3"/>
  <c r="AF12" i="3" s="1"/>
  <c r="AE55" i="3" s="1"/>
  <c r="AI9" i="9"/>
  <c r="AH54" i="3"/>
  <c r="AG59" i="3" s="1"/>
  <c r="AJ11" i="3"/>
  <c r="V5" i="10"/>
  <c r="V2" i="10"/>
  <c r="V6" i="10"/>
  <c r="V9" i="10" s="1"/>
  <c r="V7" i="10"/>
  <c r="V4" i="10"/>
  <c r="AK5" i="9"/>
  <c r="AK2" i="9" s="1"/>
  <c r="AK5" i="22"/>
  <c r="AH7" i="9"/>
  <c r="AQ9" i="22"/>
  <c r="AO3" i="34"/>
  <c r="AP56" i="3"/>
  <c r="AN62" i="3" s="1"/>
  <c r="AN3" i="12" s="1"/>
  <c r="AJ6" i="9"/>
  <c r="AJ7" i="9" s="1"/>
  <c r="AJ6" i="22"/>
  <c r="Y6" i="26"/>
  <c r="Y2" i="26"/>
  <c r="AB2" i="17"/>
  <c r="AA3" i="17"/>
  <c r="Z3" i="16"/>
  <c r="Y6" i="16"/>
  <c r="Y9" i="16" s="1"/>
  <c r="Y5" i="16"/>
  <c r="Y4" i="16"/>
  <c r="Y7" i="16"/>
  <c r="AB3" i="38"/>
  <c r="AA3" i="50"/>
  <c r="AD2" i="18"/>
  <c r="AC3" i="18"/>
  <c r="AD3" i="25"/>
  <c r="Z60" i="3"/>
  <c r="Z61" i="3"/>
  <c r="Z6" i="25" s="1"/>
  <c r="AM4" i="27"/>
  <c r="AJ2" i="27"/>
  <c r="AJ6" i="27"/>
  <c r="AJ9" i="27" s="1"/>
  <c r="AJ5" i="27"/>
  <c r="AD3" i="47"/>
  <c r="AO84" i="2"/>
  <c r="AQ79" i="2"/>
  <c r="AO81" i="2"/>
  <c r="AR23" i="3"/>
  <c r="AM24" i="3"/>
  <c r="AN18" i="3"/>
  <c r="AL74" i="2"/>
  <c r="AS17" i="3"/>
  <c r="AQ78" i="2"/>
  <c r="AQ75" i="2"/>
  <c r="AR71" i="2"/>
  <c r="AL4" i="27"/>
  <c r="AQ82" i="2"/>
  <c r="AK5" i="27"/>
  <c r="AK2" i="27"/>
  <c r="AK6" i="27"/>
  <c r="AK9" i="27" s="1"/>
  <c r="AT76" i="2"/>
  <c r="AQ72" i="2"/>
  <c r="AN22" i="3"/>
  <c r="AO16" i="3"/>
  <c r="AX83" i="2"/>
  <c r="AQ70" i="2"/>
  <c r="AP80" i="2"/>
  <c r="AO73" i="2"/>
  <c r="AU77" i="2"/>
  <c r="AD55" i="3" l="1"/>
  <c r="AO19" i="3"/>
  <c r="AN25" i="3"/>
  <c r="AP19" i="3"/>
  <c r="AG12" i="3"/>
  <c r="AH12" i="3" s="1"/>
  <c r="AG55" i="3" s="1"/>
  <c r="AJ9" i="9"/>
  <c r="AI54" i="3"/>
  <c r="AH59" i="3" s="1"/>
  <c r="AK11" i="3"/>
  <c r="W5" i="10"/>
  <c r="W2" i="10"/>
  <c r="W6" i="10"/>
  <c r="W9" i="10" s="1"/>
  <c r="W7" i="10"/>
  <c r="W4" i="10"/>
  <c r="AK6" i="9"/>
  <c r="AK7" i="9" s="1"/>
  <c r="AK6" i="22"/>
  <c r="Z6" i="26"/>
  <c r="Z2" i="26"/>
  <c r="AL5" i="9"/>
  <c r="AL2" i="9" s="1"/>
  <c r="AL5" i="22"/>
  <c r="AP3" i="34"/>
  <c r="AR9" i="22"/>
  <c r="AQ56" i="3"/>
  <c r="AO62" i="3" s="1"/>
  <c r="AO3" i="12" s="1"/>
  <c r="AC2" i="17"/>
  <c r="AB3" i="17"/>
  <c r="AC3" i="38"/>
  <c r="AB3" i="50"/>
  <c r="AA3" i="16"/>
  <c r="Z6" i="16"/>
  <c r="Z9" i="16" s="1"/>
  <c r="Z4" i="16"/>
  <c r="Z7" i="16"/>
  <c r="Z5" i="16"/>
  <c r="AE2" i="18"/>
  <c r="AD3" i="18"/>
  <c r="AE3" i="25"/>
  <c r="AA60" i="3"/>
  <c r="AA61" i="3"/>
  <c r="AA6" i="25" s="1"/>
  <c r="AS23" i="3"/>
  <c r="AT17" i="3"/>
  <c r="AU17" i="3" s="1"/>
  <c r="AV17" i="3" s="1"/>
  <c r="AM6" i="27"/>
  <c r="AM9" i="27" s="1"/>
  <c r="AM5" i="27"/>
  <c r="AM2" i="27"/>
  <c r="AU76" i="2"/>
  <c r="AP81" i="2"/>
  <c r="AE3" i="47"/>
  <c r="AP84" i="2"/>
  <c r="AP73" i="2"/>
  <c r="AM74" i="2"/>
  <c r="AQ80" i="2"/>
  <c r="AN4" i="27"/>
  <c r="AY83" i="2"/>
  <c r="AR78" i="2"/>
  <c r="AO22" i="3"/>
  <c r="AR72" i="2"/>
  <c r="AP16" i="3"/>
  <c r="AR75" i="2"/>
  <c r="AN24" i="3"/>
  <c r="AV77" i="2"/>
  <c r="AR70" i="2"/>
  <c r="AR82" i="2"/>
  <c r="AS71" i="2"/>
  <c r="AR79" i="2"/>
  <c r="AO18" i="3"/>
  <c r="AL2" i="27"/>
  <c r="AL6" i="27"/>
  <c r="AL9" i="27" s="1"/>
  <c r="AL5" i="27"/>
  <c r="AI12" i="3" l="1"/>
  <c r="AH55" i="3" s="1"/>
  <c r="AF55" i="3"/>
  <c r="AQ19" i="3"/>
  <c r="AP25" i="3"/>
  <c r="AL4" i="9"/>
  <c r="AL4" i="22"/>
  <c r="AO25" i="3"/>
  <c r="AR19" i="3"/>
  <c r="AR25" i="3" s="1"/>
  <c r="AP4" i="9" s="1"/>
  <c r="AK9" i="9"/>
  <c r="X5" i="10"/>
  <c r="X2" i="10"/>
  <c r="X6" i="10"/>
  <c r="X9" i="10" s="1"/>
  <c r="X7" i="10"/>
  <c r="X4" i="10"/>
  <c r="AJ54" i="3"/>
  <c r="AI59" i="3" s="1"/>
  <c r="AL11" i="3"/>
  <c r="AL6" i="9"/>
  <c r="AL9" i="9" s="1"/>
  <c r="AL6" i="22"/>
  <c r="AM5" i="9"/>
  <c r="AM2" i="9" s="1"/>
  <c r="AM5" i="22"/>
  <c r="AS9" i="22"/>
  <c r="AQ3" i="34"/>
  <c r="AR56" i="3"/>
  <c r="AP62" i="3" s="1"/>
  <c r="AP3" i="12" s="1"/>
  <c r="AP18" i="3"/>
  <c r="AA2" i="26"/>
  <c r="AA6" i="26"/>
  <c r="AD2" i="17"/>
  <c r="AC3" i="17"/>
  <c r="AB3" i="16"/>
  <c r="AA7" i="16"/>
  <c r="AA6" i="16"/>
  <c r="AA9" i="16" s="1"/>
  <c r="AA4" i="16"/>
  <c r="AA5" i="16"/>
  <c r="AD3" i="38"/>
  <c r="AC3" i="50"/>
  <c r="AE3" i="18"/>
  <c r="AF2" i="18"/>
  <c r="AF3" i="25"/>
  <c r="AB60" i="3"/>
  <c r="AB61" i="3"/>
  <c r="AB6" i="25" s="1"/>
  <c r="AV23" i="3"/>
  <c r="AQ81" i="2"/>
  <c r="AS78" i="2"/>
  <c r="AN74" i="2"/>
  <c r="AT71" i="2"/>
  <c r="AS72" i="2"/>
  <c r="AS75" i="2"/>
  <c r="AR80" i="2"/>
  <c r="AO4" i="27"/>
  <c r="AZ83" i="2"/>
  <c r="AF3" i="47"/>
  <c r="AQ84" i="2"/>
  <c r="AW77" i="2"/>
  <c r="AP22" i="3"/>
  <c r="AQ16" i="3"/>
  <c r="AQ73" i="2"/>
  <c r="AV76" i="2"/>
  <c r="AO24" i="3"/>
  <c r="AS82" i="2"/>
  <c r="AN2" i="27"/>
  <c r="AN6" i="27"/>
  <c r="AN9" i="27" s="1"/>
  <c r="AN5" i="27"/>
  <c r="AT23" i="3"/>
  <c r="AS79" i="2"/>
  <c r="AS70" i="2"/>
  <c r="AU23" i="3"/>
  <c r="AW17" i="3"/>
  <c r="AW23" i="3" s="1"/>
  <c r="AJ12" i="3" l="1"/>
  <c r="AI55" i="3" s="1"/>
  <c r="AM4" i="9"/>
  <c r="AM4" i="22"/>
  <c r="AP4" i="22"/>
  <c r="AN4" i="9"/>
  <c r="AN4" i="22"/>
  <c r="AQ25" i="3"/>
  <c r="AS19" i="3"/>
  <c r="AK12" i="3"/>
  <c r="AJ55" i="3" s="1"/>
  <c r="AL7" i="9"/>
  <c r="Y5" i="10"/>
  <c r="Y4" i="10"/>
  <c r="Y2" i="10"/>
  <c r="Y6" i="10"/>
  <c r="Y9" i="10" s="1"/>
  <c r="Y7" i="10"/>
  <c r="AK54" i="3"/>
  <c r="AJ59" i="3" s="1"/>
  <c r="AM11" i="3"/>
  <c r="AR3" i="34"/>
  <c r="AT9" i="22"/>
  <c r="AS56" i="3"/>
  <c r="AQ62" i="3" s="1"/>
  <c r="AQ3" i="12" s="1"/>
  <c r="AW9" i="22"/>
  <c r="AU3" i="34"/>
  <c r="AV56" i="3"/>
  <c r="AT62" i="3" s="1"/>
  <c r="AT3" i="12" s="1"/>
  <c r="AM6" i="9"/>
  <c r="AM9" i="9" s="1"/>
  <c r="AM6" i="22"/>
  <c r="AV9" i="22"/>
  <c r="AT3" i="34"/>
  <c r="AU56" i="3"/>
  <c r="AS62" i="3" s="1"/>
  <c r="AS3" i="12" s="1"/>
  <c r="AB2" i="26"/>
  <c r="AB6" i="26"/>
  <c r="AS3" i="34"/>
  <c r="AU9" i="22"/>
  <c r="AT56" i="3"/>
  <c r="AR62" i="3" s="1"/>
  <c r="AR3" i="12" s="1"/>
  <c r="AN5" i="9"/>
  <c r="AN2" i="9" s="1"/>
  <c r="AN5" i="22"/>
  <c r="AQ18" i="3"/>
  <c r="AQ24" i="3" s="1"/>
  <c r="AP24" i="3"/>
  <c r="AE2" i="17"/>
  <c r="AD3" i="17"/>
  <c r="AE3" i="38"/>
  <c r="AD3" i="50"/>
  <c r="AC3" i="16"/>
  <c r="AB5" i="16"/>
  <c r="AB4" i="16"/>
  <c r="AB6" i="16"/>
  <c r="AB9" i="16" s="1"/>
  <c r="AB7" i="16"/>
  <c r="AF3" i="18"/>
  <c r="AG2" i="18"/>
  <c r="AG3" i="25"/>
  <c r="AC60" i="3"/>
  <c r="AC61" i="3"/>
  <c r="AC6" i="25" s="1"/>
  <c r="AT79" i="2"/>
  <c r="AS80" i="2"/>
  <c r="AX17" i="3"/>
  <c r="AX23" i="3" s="1"/>
  <c r="AO74" i="2"/>
  <c r="AR81" i="2"/>
  <c r="AT70" i="2"/>
  <c r="AP4" i="27"/>
  <c r="BA83" i="2"/>
  <c r="AT72" i="2"/>
  <c r="AT82" i="2"/>
  <c r="AR73" i="2"/>
  <c r="AX77" i="2"/>
  <c r="AG3" i="47"/>
  <c r="AR84" i="2"/>
  <c r="AO5" i="27"/>
  <c r="AO6" i="27"/>
  <c r="AO9" i="27" s="1"/>
  <c r="AO2" i="27"/>
  <c r="AU71" i="2"/>
  <c r="AT75" i="2"/>
  <c r="AQ22" i="3"/>
  <c r="AR16" i="3"/>
  <c r="AW76" i="2"/>
  <c r="AT78" i="2"/>
  <c r="AO4" i="9" l="1"/>
  <c r="AO4" i="22"/>
  <c r="AT19" i="3"/>
  <c r="AS25" i="3"/>
  <c r="AL12" i="3"/>
  <c r="AK55" i="3" s="1"/>
  <c r="AR18" i="3"/>
  <c r="AS18" i="3" s="1"/>
  <c r="AT18" i="3" s="1"/>
  <c r="AT24" i="3" s="1"/>
  <c r="AY17" i="3"/>
  <c r="AY23" i="3" s="1"/>
  <c r="AW3" i="34" s="1"/>
  <c r="AM12" i="3"/>
  <c r="AL55" i="3" s="1"/>
  <c r="AN11" i="3"/>
  <c r="AO11" i="3" s="1"/>
  <c r="AN54" i="3" s="1"/>
  <c r="AL54" i="3"/>
  <c r="AK59" i="3" s="1"/>
  <c r="AM7" i="9"/>
  <c r="Z6" i="10"/>
  <c r="Z9" i="10" s="1"/>
  <c r="Z7" i="10"/>
  <c r="Z2" i="10"/>
  <c r="Z4" i="10"/>
  <c r="Z5" i="10"/>
  <c r="AC6" i="26"/>
  <c r="AC2" i="26"/>
  <c r="AN6" i="9"/>
  <c r="AN6" i="22"/>
  <c r="AR24" i="3"/>
  <c r="AO6" i="9"/>
  <c r="AO6" i="22"/>
  <c r="AV3" i="34"/>
  <c r="AX9" i="22"/>
  <c r="AW56" i="3"/>
  <c r="AU62" i="3" s="1"/>
  <c r="AU3" i="12" s="1"/>
  <c r="AO5" i="9"/>
  <c r="AO2" i="9" s="1"/>
  <c r="AO5" i="22"/>
  <c r="AF2" i="17"/>
  <c r="AE3" i="17"/>
  <c r="AD3" i="16"/>
  <c r="AC6" i="16"/>
  <c r="AC9" i="16" s="1"/>
  <c r="AC5" i="16"/>
  <c r="AC4" i="16"/>
  <c r="AC7" i="16"/>
  <c r="AF3" i="38"/>
  <c r="AE3" i="50"/>
  <c r="AG3" i="18"/>
  <c r="AH2" i="18"/>
  <c r="AH3" i="25"/>
  <c r="AD60" i="3"/>
  <c r="AD61" i="3"/>
  <c r="AD6" i="25" s="1"/>
  <c r="AX76" i="2"/>
  <c r="AV71" i="2"/>
  <c r="AY77" i="2"/>
  <c r="AU79" i="2"/>
  <c r="AS84" i="2"/>
  <c r="AU82" i="2"/>
  <c r="AQ4" i="27"/>
  <c r="BB83" i="2"/>
  <c r="AR22" i="3"/>
  <c r="AS16" i="3"/>
  <c r="AT16" i="3" s="1"/>
  <c r="AL3" i="47"/>
  <c r="AH3" i="47"/>
  <c r="AI3" i="47"/>
  <c r="AN3" i="47"/>
  <c r="AJ3" i="47"/>
  <c r="AK3" i="47"/>
  <c r="AO3" i="47"/>
  <c r="AM3" i="47"/>
  <c r="AP3" i="47"/>
  <c r="AS3" i="47"/>
  <c r="AQ3" i="47"/>
  <c r="AV3" i="47"/>
  <c r="AR3" i="47"/>
  <c r="AU3" i="47"/>
  <c r="AT3" i="47"/>
  <c r="AW3" i="47"/>
  <c r="AY3" i="47"/>
  <c r="AX3" i="47"/>
  <c r="AZ3" i="47"/>
  <c r="BA3" i="47"/>
  <c r="AP6" i="27"/>
  <c r="AP9" i="27" s="1"/>
  <c r="AP2" i="27"/>
  <c r="AP5" i="27"/>
  <c r="AT80" i="2"/>
  <c r="AP74" i="2"/>
  <c r="AU78" i="2"/>
  <c r="AU75" i="2"/>
  <c r="AU70" i="2"/>
  <c r="AS81" i="2"/>
  <c r="AS73" i="2"/>
  <c r="AU72" i="2"/>
  <c r="AX56" i="3" l="1"/>
  <c r="AV62" i="3" s="1"/>
  <c r="AV3" i="12" s="1"/>
  <c r="AY9" i="22"/>
  <c r="AQ4" i="22"/>
  <c r="AQ4" i="9"/>
  <c r="AZ17" i="3"/>
  <c r="AZ23" i="3" s="1"/>
  <c r="AZ9" i="22" s="1"/>
  <c r="AU19" i="3"/>
  <c r="AT25" i="3"/>
  <c r="AN12" i="3"/>
  <c r="AM55" i="3" s="1"/>
  <c r="AP11" i="3"/>
  <c r="AQ11" i="3" s="1"/>
  <c r="AP54" i="3" s="1"/>
  <c r="AM54" i="3"/>
  <c r="AL59" i="3" s="1"/>
  <c r="AM59" i="3" s="1"/>
  <c r="AA6" i="10"/>
  <c r="AA9" i="10" s="1"/>
  <c r="AA5" i="10"/>
  <c r="AA7" i="10"/>
  <c r="AA2" i="10"/>
  <c r="AA4" i="10"/>
  <c r="AD2" i="26"/>
  <c r="AD6" i="26"/>
  <c r="AR6" i="9"/>
  <c r="AR6" i="22"/>
  <c r="AP5" i="9"/>
  <c r="AP2" i="9" s="1"/>
  <c r="AP5" i="22"/>
  <c r="AS24" i="3"/>
  <c r="AU18" i="3"/>
  <c r="AU24" i="3" s="1"/>
  <c r="AP6" i="9"/>
  <c r="AP6" i="22"/>
  <c r="AO7" i="9"/>
  <c r="AO9" i="9"/>
  <c r="AN7" i="9"/>
  <c r="AN9" i="9"/>
  <c r="AF3" i="17"/>
  <c r="AG2" i="17"/>
  <c r="AG3" i="38"/>
  <c r="AF3" i="50"/>
  <c r="AE3" i="16"/>
  <c r="AD7" i="16"/>
  <c r="AD6" i="16"/>
  <c r="AD9" i="16" s="1"/>
  <c r="AD5" i="16"/>
  <c r="AD4" i="16"/>
  <c r="AH3" i="18"/>
  <c r="AI2" i="18"/>
  <c r="AI3" i="25"/>
  <c r="AE60" i="3"/>
  <c r="AE61" i="3"/>
  <c r="AE6" i="25" s="1"/>
  <c r="AT22" i="3"/>
  <c r="AU16" i="3"/>
  <c r="AT84" i="2"/>
  <c r="AV75" i="2"/>
  <c r="AR4" i="27"/>
  <c r="BC83" i="2"/>
  <c r="AU80" i="2"/>
  <c r="AV72" i="2"/>
  <c r="AQ6" i="27"/>
  <c r="AQ9" i="27" s="1"/>
  <c r="AQ5" i="27"/>
  <c r="AQ2" i="27"/>
  <c r="AV79" i="2"/>
  <c r="AW71" i="2"/>
  <c r="AY76" i="2"/>
  <c r="AT73" i="2"/>
  <c r="AS22" i="3"/>
  <c r="AV70" i="2"/>
  <c r="AZ77" i="2"/>
  <c r="AQ74" i="2"/>
  <c r="AT81" i="2"/>
  <c r="AV78" i="2"/>
  <c r="AV82" i="2"/>
  <c r="AO12" i="3" l="1"/>
  <c r="AN55" i="3" s="1"/>
  <c r="BA17" i="3"/>
  <c r="BA23" i="3" s="1"/>
  <c r="BA9" i="22" s="1"/>
  <c r="AX3" i="34"/>
  <c r="AR4" i="22"/>
  <c r="AR4" i="9"/>
  <c r="AV19" i="3"/>
  <c r="AU25" i="3"/>
  <c r="AY56" i="3"/>
  <c r="AW62" i="3" s="1"/>
  <c r="AW3" i="12" s="1"/>
  <c r="BB17" i="3"/>
  <c r="BB23" i="3" s="1"/>
  <c r="AZ3" i="34" s="1"/>
  <c r="AP12" i="3"/>
  <c r="AO55" i="3" s="1"/>
  <c r="AY3" i="34"/>
  <c r="AB4" i="10"/>
  <c r="AB2" i="10"/>
  <c r="AB5" i="10"/>
  <c r="AB7" i="10"/>
  <c r="AB6" i="10"/>
  <c r="AB9" i="10" s="1"/>
  <c r="AZ56" i="3"/>
  <c r="AX62" i="3" s="1"/>
  <c r="AX3" i="12" s="1"/>
  <c r="AO54" i="3"/>
  <c r="AN59" i="3" s="1"/>
  <c r="AO59" i="3" s="1"/>
  <c r="AR11" i="3"/>
  <c r="AQ5" i="9"/>
  <c r="AQ2" i="9" s="1"/>
  <c r="AQ5" i="22"/>
  <c r="AS6" i="9"/>
  <c r="AS6" i="22"/>
  <c r="AQ6" i="9"/>
  <c r="AQ6" i="22"/>
  <c r="AR5" i="9"/>
  <c r="AR2" i="9" s="1"/>
  <c r="AR5" i="22"/>
  <c r="AE6" i="26"/>
  <c r="AE2" i="26"/>
  <c r="AR7" i="9"/>
  <c r="AR9" i="9"/>
  <c r="AP9" i="9"/>
  <c r="AP7" i="9"/>
  <c r="AV18" i="3"/>
  <c r="AV24" i="3" s="1"/>
  <c r="AG3" i="17"/>
  <c r="AH2" i="17"/>
  <c r="AF3" i="16"/>
  <c r="AE4" i="16"/>
  <c r="AE7" i="16"/>
  <c r="AE5" i="16"/>
  <c r="AE6" i="16"/>
  <c r="AE9" i="16" s="1"/>
  <c r="AH3" i="38"/>
  <c r="AG3" i="50"/>
  <c r="AJ2" i="18"/>
  <c r="AI3" i="18"/>
  <c r="AJ3" i="25"/>
  <c r="AF60" i="3"/>
  <c r="AF61" i="3"/>
  <c r="AF6" i="25" s="1"/>
  <c r="AU81" i="2"/>
  <c r="AZ76" i="2"/>
  <c r="AU84" i="2"/>
  <c r="AV16" i="3"/>
  <c r="AW16" i="3" s="1"/>
  <c r="AW70" i="2"/>
  <c r="AW78" i="2"/>
  <c r="AR74" i="2"/>
  <c r="BA77" i="2"/>
  <c r="AV80" i="2"/>
  <c r="AW75" i="2"/>
  <c r="AU22" i="3"/>
  <c r="AU73" i="2"/>
  <c r="AX71" i="2"/>
  <c r="AW72" i="2"/>
  <c r="AS4" i="27"/>
  <c r="BD83" i="2"/>
  <c r="AW82" i="2"/>
  <c r="AW79" i="2"/>
  <c r="AR2" i="27"/>
  <c r="AR6" i="27"/>
  <c r="AR9" i="27" s="1"/>
  <c r="AR5" i="27"/>
  <c r="BC17" i="3" l="1"/>
  <c r="BC23" i="3" s="1"/>
  <c r="BA3" i="34" s="1"/>
  <c r="AS4" i="9"/>
  <c r="AS4" i="22"/>
  <c r="AV25" i="3"/>
  <c r="AW19" i="3"/>
  <c r="BA56" i="3"/>
  <c r="AY62" i="3" s="1"/>
  <c r="AY3" i="12" s="1"/>
  <c r="AQ12" i="3"/>
  <c r="AP55" i="3" s="1"/>
  <c r="AQ54" i="3"/>
  <c r="AP59" i="3" s="1"/>
  <c r="AS11" i="3"/>
  <c r="AT11" i="3" s="1"/>
  <c r="AS54" i="3" s="1"/>
  <c r="AC7" i="10"/>
  <c r="AC4" i="10"/>
  <c r="AC2" i="10"/>
  <c r="AC5" i="10"/>
  <c r="AC6" i="10"/>
  <c r="AC9" i="10" s="1"/>
  <c r="AF6" i="26"/>
  <c r="AF2" i="26"/>
  <c r="BB56" i="3"/>
  <c r="AZ62" i="3" s="1"/>
  <c r="AZ3" i="12" s="1"/>
  <c r="BC56" i="3"/>
  <c r="BA62" i="3" s="1"/>
  <c r="BA3" i="12" s="1"/>
  <c r="AS5" i="9"/>
  <c r="AS2" i="9" s="1"/>
  <c r="AS5" i="22"/>
  <c r="AT6" i="9"/>
  <c r="AT6" i="22"/>
  <c r="AQ9" i="9"/>
  <c r="AQ7" i="9"/>
  <c r="AW18" i="3"/>
  <c r="AW24" i="3" s="1"/>
  <c r="AS7" i="9"/>
  <c r="AS9" i="9"/>
  <c r="AH3" i="17"/>
  <c r="AI2" i="17"/>
  <c r="AI3" i="38"/>
  <c r="AH3" i="50"/>
  <c r="AG3" i="16"/>
  <c r="AF5" i="16"/>
  <c r="AF4" i="16"/>
  <c r="AF7" i="16"/>
  <c r="AF6" i="16"/>
  <c r="AF9" i="16" s="1"/>
  <c r="AK2" i="18"/>
  <c r="AJ3" i="18"/>
  <c r="AK3" i="25"/>
  <c r="AG60" i="3"/>
  <c r="AG61" i="3"/>
  <c r="AG6" i="25" s="1"/>
  <c r="AW22" i="3"/>
  <c r="AS74" i="2"/>
  <c r="AW80" i="2"/>
  <c r="BA76" i="2"/>
  <c r="AV81" i="2"/>
  <c r="AY71" i="2"/>
  <c r="AT4" i="27"/>
  <c r="BE83" i="2"/>
  <c r="AX78" i="2"/>
  <c r="AS5" i="27"/>
  <c r="AS2" i="27"/>
  <c r="AS6" i="27"/>
  <c r="AS9" i="27" s="1"/>
  <c r="AV22" i="3"/>
  <c r="AX16" i="3"/>
  <c r="AX22" i="3" s="1"/>
  <c r="BB77" i="2"/>
  <c r="AV84" i="2"/>
  <c r="AX79" i="2"/>
  <c r="AX82" i="2"/>
  <c r="AX75" i="2"/>
  <c r="AX72" i="2"/>
  <c r="AV73" i="2"/>
  <c r="AX70" i="2"/>
  <c r="AX19" i="3" l="1"/>
  <c r="AW25" i="3"/>
  <c r="AT4" i="22"/>
  <c r="AT4" i="9"/>
  <c r="AR12" i="3"/>
  <c r="AR54" i="3"/>
  <c r="AQ59" i="3" s="1"/>
  <c r="AR59" i="3" s="1"/>
  <c r="AU11" i="3"/>
  <c r="AT54" i="3" s="1"/>
  <c r="AD2" i="10"/>
  <c r="AD4" i="10"/>
  <c r="AD5" i="10"/>
  <c r="AD6" i="10"/>
  <c r="AD9" i="10" s="1"/>
  <c r="AD7" i="10"/>
  <c r="AX18" i="3"/>
  <c r="AY18" i="3" s="1"/>
  <c r="AY24" i="3" s="1"/>
  <c r="AV5" i="9"/>
  <c r="AV2" i="9" s="1"/>
  <c r="AV5" i="22"/>
  <c r="AU6" i="9"/>
  <c r="AU6" i="22"/>
  <c r="AG2" i="26"/>
  <c r="AG6" i="26"/>
  <c r="AT5" i="9"/>
  <c r="AT2" i="9" s="1"/>
  <c r="AT5" i="22"/>
  <c r="AT7" i="9"/>
  <c r="AT9" i="9"/>
  <c r="AU5" i="9"/>
  <c r="AU2" i="9" s="1"/>
  <c r="AU5" i="22"/>
  <c r="AI3" i="17"/>
  <c r="AJ2" i="17"/>
  <c r="AH3" i="16"/>
  <c r="AG6" i="16"/>
  <c r="AG9" i="16" s="1"/>
  <c r="AG7" i="16"/>
  <c r="AG5" i="16"/>
  <c r="AG4" i="16"/>
  <c r="AJ3" i="38"/>
  <c r="AI3" i="50"/>
  <c r="AL2" i="18"/>
  <c r="AK3" i="18"/>
  <c r="AL3" i="25"/>
  <c r="AH60" i="3"/>
  <c r="AH61" i="3"/>
  <c r="AH6" i="25" s="1"/>
  <c r="BC77" i="2"/>
  <c r="BD77" i="2" s="1"/>
  <c r="BE77" i="2" s="1"/>
  <c r="BF77" i="2"/>
  <c r="AY75" i="2"/>
  <c r="BB76" i="2"/>
  <c r="AY72" i="2"/>
  <c r="AT2" i="27"/>
  <c r="AT6" i="27"/>
  <c r="AT9" i="27" s="1"/>
  <c r="AT5" i="27"/>
  <c r="AZ71" i="2"/>
  <c r="AY79" i="2"/>
  <c r="AU4" i="27"/>
  <c r="BF83" i="2"/>
  <c r="AT74" i="2"/>
  <c r="AY78" i="2"/>
  <c r="AW73" i="2"/>
  <c r="AW84" i="2"/>
  <c r="AY70" i="2"/>
  <c r="AY82" i="2"/>
  <c r="AY16" i="3"/>
  <c r="AW81" i="2"/>
  <c r="AX80" i="2"/>
  <c r="AU4" i="22" l="1"/>
  <c r="AU4" i="9"/>
  <c r="AV11" i="3"/>
  <c r="AU54" i="3" s="1"/>
  <c r="AX25" i="3"/>
  <c r="AY19" i="3"/>
  <c r="AQ55" i="3"/>
  <c r="AS12" i="3"/>
  <c r="AE7" i="10"/>
  <c r="AE4" i="10"/>
  <c r="AE5" i="10"/>
  <c r="AE2" i="10"/>
  <c r="AE6" i="10"/>
  <c r="AE9" i="10" s="1"/>
  <c r="AS59" i="3"/>
  <c r="AW6" i="9"/>
  <c r="AW6" i="22"/>
  <c r="AU9" i="9"/>
  <c r="AU7" i="9"/>
  <c r="AH6" i="26"/>
  <c r="AH2" i="26"/>
  <c r="AX24" i="3"/>
  <c r="AZ18" i="3"/>
  <c r="AK2" i="17"/>
  <c r="AJ3" i="17"/>
  <c r="AK3" i="38"/>
  <c r="AJ3" i="50"/>
  <c r="AH9" i="16"/>
  <c r="AI9" i="16"/>
  <c r="AL9" i="16"/>
  <c r="AJ9" i="16"/>
  <c r="AM9" i="16"/>
  <c r="AK9" i="16"/>
  <c r="AN9" i="16"/>
  <c r="AP9" i="16"/>
  <c r="AO9" i="16"/>
  <c r="AQ9" i="16"/>
  <c r="AS9" i="16"/>
  <c r="AR9" i="16"/>
  <c r="AT9" i="16"/>
  <c r="AW9" i="16"/>
  <c r="AU9" i="16"/>
  <c r="AX9" i="16"/>
  <c r="AV9" i="16"/>
  <c r="AZ9" i="16"/>
  <c r="BA9" i="16"/>
  <c r="AY9" i="16"/>
  <c r="AI3" i="16"/>
  <c r="AH7" i="16"/>
  <c r="AH6" i="16"/>
  <c r="AH4" i="16"/>
  <c r="AH5" i="16"/>
  <c r="AM2" i="18"/>
  <c r="AL3" i="18"/>
  <c r="AM3" i="25"/>
  <c r="AI60" i="3"/>
  <c r="AI61" i="3"/>
  <c r="AI6" i="25" s="1"/>
  <c r="AZ70" i="2"/>
  <c r="AY80" i="2"/>
  <c r="BA71" i="2"/>
  <c r="AX84" i="2"/>
  <c r="AV4" i="27"/>
  <c r="BG83" i="2"/>
  <c r="AZ75" i="2"/>
  <c r="AU6" i="27"/>
  <c r="AU9" i="27" s="1"/>
  <c r="AU2" i="27"/>
  <c r="AU5" i="27"/>
  <c r="AX73" i="2"/>
  <c r="AZ79" i="2"/>
  <c r="AX81" i="2"/>
  <c r="BC76" i="2"/>
  <c r="BG77" i="2"/>
  <c r="BH77" i="2" s="1"/>
  <c r="BI77" i="2" s="1"/>
  <c r="BJ77" i="2" s="1"/>
  <c r="AZ72" i="2"/>
  <c r="AZ82" i="2"/>
  <c r="AY22" i="3"/>
  <c r="AZ16" i="3"/>
  <c r="AZ78" i="2"/>
  <c r="AU74" i="2"/>
  <c r="AT59" i="3" l="1"/>
  <c r="AY25" i="3"/>
  <c r="AV4" i="22"/>
  <c r="AV4" i="9"/>
  <c r="AZ19" i="3"/>
  <c r="AZ25" i="3" s="1"/>
  <c r="AW11" i="3"/>
  <c r="AX11" i="3" s="1"/>
  <c r="AY11" i="3" s="1"/>
  <c r="AX54" i="3" s="1"/>
  <c r="AR55" i="3"/>
  <c r="AT12" i="3"/>
  <c r="AF5" i="10"/>
  <c r="AF6" i="10"/>
  <c r="AF9" i="10" s="1"/>
  <c r="AF7" i="10"/>
  <c r="AF4" i="10"/>
  <c r="AF2" i="10"/>
  <c r="AI2" i="26"/>
  <c r="AI6" i="26"/>
  <c r="AW5" i="9"/>
  <c r="AW2" i="9" s="1"/>
  <c r="AW5" i="22"/>
  <c r="AW9" i="9"/>
  <c r="AW7" i="9"/>
  <c r="AZ24" i="3"/>
  <c r="BA18" i="3"/>
  <c r="AV6" i="9"/>
  <c r="AV6" i="22"/>
  <c r="AL2" i="17"/>
  <c r="AK3" i="17"/>
  <c r="AJ3" i="16"/>
  <c r="AI6" i="16"/>
  <c r="AI4" i="16"/>
  <c r="AI7" i="16"/>
  <c r="AI5" i="16"/>
  <c r="AL3" i="38"/>
  <c r="AK3" i="50"/>
  <c r="AM3" i="18"/>
  <c r="AN2" i="18"/>
  <c r="AN3" i="25"/>
  <c r="AJ60" i="3"/>
  <c r="AJ61" i="3"/>
  <c r="AJ6" i="25" s="1"/>
  <c r="BK77" i="2"/>
  <c r="AZ80" i="2"/>
  <c r="AY81" i="2"/>
  <c r="AV74" i="2"/>
  <c r="BD76" i="2"/>
  <c r="BA79" i="2"/>
  <c r="BB71" i="2"/>
  <c r="BC71" i="2" s="1"/>
  <c r="BD71" i="2" s="1"/>
  <c r="BE71" i="2" s="1"/>
  <c r="BF71" i="2" s="1"/>
  <c r="BG71" i="2" s="1"/>
  <c r="BA82" i="2"/>
  <c r="AZ22" i="3"/>
  <c r="BA16" i="3"/>
  <c r="BB16" i="3" s="1"/>
  <c r="BB22" i="3" s="1"/>
  <c r="BA75" i="2"/>
  <c r="AY73" i="2"/>
  <c r="AW4" i="27"/>
  <c r="BH83" i="2"/>
  <c r="AV2" i="27"/>
  <c r="AV6" i="27"/>
  <c r="AV9" i="27" s="1"/>
  <c r="AV5" i="27"/>
  <c r="BA70" i="2"/>
  <c r="BA72" i="2"/>
  <c r="BA78" i="2"/>
  <c r="AY84" i="2"/>
  <c r="AX4" i="9" l="1"/>
  <c r="AX4" i="22"/>
  <c r="BA19" i="3"/>
  <c r="BA25" i="3" s="1"/>
  <c r="AV54" i="3"/>
  <c r="AU59" i="3" s="1"/>
  <c r="AW4" i="9"/>
  <c r="AW4" i="22"/>
  <c r="AS55" i="3"/>
  <c r="AU12" i="3"/>
  <c r="AG2" i="10"/>
  <c r="AG4" i="10"/>
  <c r="AG6" i="10"/>
  <c r="AG9" i="10" s="1"/>
  <c r="AG7" i="10"/>
  <c r="AG5" i="10"/>
  <c r="AW54" i="3"/>
  <c r="AZ11" i="3"/>
  <c r="AZ5" i="9"/>
  <c r="AZ2" i="9" s="1"/>
  <c r="AZ5" i="22"/>
  <c r="AX6" i="9"/>
  <c r="AX6" i="22"/>
  <c r="AX5" i="9"/>
  <c r="AX2" i="9" s="1"/>
  <c r="AX5" i="22"/>
  <c r="AJ2" i="26"/>
  <c r="AJ6" i="26"/>
  <c r="BA24" i="3"/>
  <c r="BB18" i="3"/>
  <c r="BB24" i="3" s="1"/>
  <c r="AV9" i="9"/>
  <c r="AV7" i="9"/>
  <c r="AL3" i="17"/>
  <c r="AM2" i="17"/>
  <c r="AM3" i="38"/>
  <c r="AL3" i="50"/>
  <c r="AK3" i="16"/>
  <c r="AJ5" i="16"/>
  <c r="AJ6" i="16"/>
  <c r="AJ4" i="16"/>
  <c r="AJ7" i="16"/>
  <c r="AN3" i="18"/>
  <c r="AO2" i="18"/>
  <c r="AO3" i="25"/>
  <c r="AK60" i="3"/>
  <c r="AK61" i="3"/>
  <c r="AK6" i="25" s="1"/>
  <c r="AX4" i="27"/>
  <c r="BI83" i="2"/>
  <c r="BE76" i="2"/>
  <c r="BB70" i="2"/>
  <c r="BC70" i="2" s="1"/>
  <c r="BD70" i="2" s="1"/>
  <c r="BE70" i="2" s="1"/>
  <c r="BF70" i="2" s="1"/>
  <c r="BG70" i="2"/>
  <c r="BH70" i="2" s="1"/>
  <c r="AW6" i="27"/>
  <c r="AW9" i="27" s="1"/>
  <c r="AW5" i="27"/>
  <c r="AW2" i="27"/>
  <c r="BB75" i="2"/>
  <c r="AZ81" i="2"/>
  <c r="BB72" i="2"/>
  <c r="BC72" i="2" s="1"/>
  <c r="BD72" i="2" s="1"/>
  <c r="BE72" i="2" s="1"/>
  <c r="BF72" i="2" s="1"/>
  <c r="AZ84" i="2"/>
  <c r="BB82" i="2"/>
  <c r="BC82" i="2" s="1"/>
  <c r="BD82" i="2"/>
  <c r="BE82" i="2" s="1"/>
  <c r="BB78" i="2"/>
  <c r="AZ73" i="2"/>
  <c r="BH71" i="2"/>
  <c r="BI71" i="2" s="1"/>
  <c r="BB79" i="2"/>
  <c r="BA22" i="3"/>
  <c r="BC16" i="3"/>
  <c r="BC22" i="3" s="1"/>
  <c r="BJ71" i="2"/>
  <c r="BK71" i="2" s="1"/>
  <c r="AW74" i="2"/>
  <c r="BA80" i="2"/>
  <c r="BB19" i="3" l="1"/>
  <c r="AY4" i="22"/>
  <c r="AY4" i="9"/>
  <c r="AV59" i="3"/>
  <c r="AW59" i="3" s="1"/>
  <c r="AV12" i="3"/>
  <c r="AW12" i="3" s="1"/>
  <c r="AT55" i="3"/>
  <c r="AH5" i="10"/>
  <c r="AH4" i="10"/>
  <c r="AH6" i="10"/>
  <c r="AH9" i="10" s="1"/>
  <c r="AH7" i="10"/>
  <c r="AH2" i="10"/>
  <c r="AY54" i="3"/>
  <c r="BA11" i="3"/>
  <c r="BA5" i="9"/>
  <c r="BA2" i="9" s="1"/>
  <c r="BA5" i="22"/>
  <c r="AK6" i="26"/>
  <c r="AK2" i="26"/>
  <c r="AX9" i="9"/>
  <c r="AX7" i="9"/>
  <c r="AY5" i="9"/>
  <c r="AY2" i="9" s="1"/>
  <c r="AY5" i="22"/>
  <c r="AZ6" i="9"/>
  <c r="AZ6" i="22"/>
  <c r="AY6" i="9"/>
  <c r="AY6" i="22"/>
  <c r="BC18" i="3"/>
  <c r="BC24" i="3" s="1"/>
  <c r="AN2" i="17"/>
  <c r="AM3" i="17"/>
  <c r="AL3" i="16"/>
  <c r="AK5" i="16"/>
  <c r="AK6" i="16"/>
  <c r="AK4" i="16"/>
  <c r="AK7" i="16"/>
  <c r="AN3" i="38"/>
  <c r="AM3" i="50"/>
  <c r="AO3" i="18"/>
  <c r="AP2" i="18"/>
  <c r="AP3" i="25"/>
  <c r="AL60" i="3"/>
  <c r="AL61" i="3"/>
  <c r="AL6" i="25" s="1"/>
  <c r="BG72" i="2"/>
  <c r="BH72" i="2" s="1"/>
  <c r="BI72" i="2" s="1"/>
  <c r="BJ72" i="2"/>
  <c r="BK72" i="2"/>
  <c r="BF82" i="2"/>
  <c r="BG82" i="2" s="1"/>
  <c r="BH82" i="2"/>
  <c r="BI82" i="2" s="1"/>
  <c r="BJ82" i="2" s="1"/>
  <c r="BA84" i="2"/>
  <c r="BB84" i="2" s="1"/>
  <c r="BC84" i="2" s="1"/>
  <c r="BD84" i="2" s="1"/>
  <c r="BE84" i="2" s="1"/>
  <c r="BF84" i="2" s="1"/>
  <c r="BG84" i="2" s="1"/>
  <c r="BB80" i="2"/>
  <c r="BC80" i="2" s="1"/>
  <c r="BD80" i="2" s="1"/>
  <c r="BE80" i="2" s="1"/>
  <c r="BF80" i="2" s="1"/>
  <c r="BJ70" i="2"/>
  <c r="AX74" i="2"/>
  <c r="BK70" i="2"/>
  <c r="BI70" i="2"/>
  <c r="AX6" i="27"/>
  <c r="AX9" i="27" s="1"/>
  <c r="AX2" i="27"/>
  <c r="AX5" i="27"/>
  <c r="BA81" i="2"/>
  <c r="BC78" i="2"/>
  <c r="AY4" i="27"/>
  <c r="BJ83" i="2"/>
  <c r="BC79" i="2"/>
  <c r="BC75" i="2"/>
  <c r="BA73" i="2"/>
  <c r="BF76" i="2"/>
  <c r="AX59" i="3" l="1"/>
  <c r="BB25" i="3"/>
  <c r="BC19" i="3"/>
  <c r="BC25" i="3" s="1"/>
  <c r="AV55" i="3"/>
  <c r="AU55" i="3"/>
  <c r="AX12" i="3"/>
  <c r="AW55" i="3" s="1"/>
  <c r="BB11" i="3"/>
  <c r="AZ54" i="3"/>
  <c r="AY59" i="3" s="1"/>
  <c r="AI2" i="10"/>
  <c r="AI6" i="10"/>
  <c r="AI9" i="10" s="1"/>
  <c r="AI7" i="10"/>
  <c r="AI4" i="10"/>
  <c r="AI5" i="10"/>
  <c r="BA6" i="9"/>
  <c r="BA6" i="22"/>
  <c r="AL2" i="26"/>
  <c r="AL6" i="26"/>
  <c r="AY7" i="9"/>
  <c r="AY9" i="9"/>
  <c r="AZ9" i="9"/>
  <c r="AZ7" i="9"/>
  <c r="AN3" i="17"/>
  <c r="AO2" i="17"/>
  <c r="AO3" i="38"/>
  <c r="AN3" i="50"/>
  <c r="AM3" i="16"/>
  <c r="AL7" i="16"/>
  <c r="AL6" i="16"/>
  <c r="AL5" i="16"/>
  <c r="AL4" i="16"/>
  <c r="AP3" i="18"/>
  <c r="AQ2" i="18"/>
  <c r="AQ3" i="25"/>
  <c r="AM60" i="3"/>
  <c r="AM61" i="3"/>
  <c r="AM6" i="25" s="1"/>
  <c r="BD75" i="2"/>
  <c r="AZ4" i="27"/>
  <c r="BK83" i="2"/>
  <c r="BA4" i="27" s="1"/>
  <c r="BG80" i="2"/>
  <c r="BB73" i="2"/>
  <c r="BG76" i="2"/>
  <c r="AY6" i="27"/>
  <c r="AY9" i="27" s="1"/>
  <c r="AY5" i="27"/>
  <c r="AY2" i="27"/>
  <c r="BK82" i="2"/>
  <c r="BH84" i="2"/>
  <c r="BI84" i="2" s="1"/>
  <c r="AY74" i="2"/>
  <c r="BD79" i="2"/>
  <c r="BD78" i="2"/>
  <c r="BB81" i="2"/>
  <c r="AY12" i="3" l="1"/>
  <c r="AX55" i="3" s="1"/>
  <c r="AZ4" i="22"/>
  <c r="AZ4" i="9"/>
  <c r="BA4" i="22"/>
  <c r="BA4" i="9"/>
  <c r="AJ5" i="10"/>
  <c r="AJ2" i="10"/>
  <c r="AJ6" i="10"/>
  <c r="AJ9" i="10" s="1"/>
  <c r="AJ7" i="10"/>
  <c r="AJ4" i="10"/>
  <c r="BA54" i="3"/>
  <c r="AZ59" i="3" s="1"/>
  <c r="BC11" i="3"/>
  <c r="AM6" i="26"/>
  <c r="AM2" i="26"/>
  <c r="BA7" i="9"/>
  <c r="BA9" i="9"/>
  <c r="AO3" i="17"/>
  <c r="AP2" i="17"/>
  <c r="AN3" i="16"/>
  <c r="AM4" i="16"/>
  <c r="AM7" i="16"/>
  <c r="AM5" i="16"/>
  <c r="AM6" i="16"/>
  <c r="AP3" i="38"/>
  <c r="AO3" i="50"/>
  <c r="AR2" i="18"/>
  <c r="AQ3" i="18"/>
  <c r="AR3" i="25"/>
  <c r="AN60" i="3"/>
  <c r="AN61" i="3"/>
  <c r="AN6" i="25" s="1"/>
  <c r="BJ84" i="2"/>
  <c r="BK84" i="2" s="1"/>
  <c r="BA5" i="27"/>
  <c r="BA2" i="27"/>
  <c r="BA6" i="27"/>
  <c r="BA9" i="27" s="1"/>
  <c r="BH80" i="2"/>
  <c r="BI80" i="2" s="1"/>
  <c r="BJ80" i="2" s="1"/>
  <c r="BE79" i="2"/>
  <c r="BC73" i="2"/>
  <c r="BD73" i="2" s="1"/>
  <c r="BE73" i="2" s="1"/>
  <c r="BF73" i="2"/>
  <c r="AZ6" i="27"/>
  <c r="AZ9" i="27" s="1"/>
  <c r="AZ5" i="27"/>
  <c r="AZ2" i="27"/>
  <c r="BH76" i="2"/>
  <c r="BC81" i="2"/>
  <c r="AZ74" i="2"/>
  <c r="BE78" i="2"/>
  <c r="BE75" i="2"/>
  <c r="AZ12" i="3" l="1"/>
  <c r="AY55" i="3"/>
  <c r="BA12" i="3"/>
  <c r="BB54" i="3"/>
  <c r="BA59" i="3" s="1"/>
  <c r="BC54" i="3"/>
  <c r="AK5" i="10"/>
  <c r="AK2" i="10"/>
  <c r="AK6" i="10"/>
  <c r="AK9" i="10" s="1"/>
  <c r="AK7" i="10"/>
  <c r="AK4" i="10"/>
  <c r="AN6" i="26"/>
  <c r="AN2" i="26"/>
  <c r="AP3" i="17"/>
  <c r="AQ2" i="17"/>
  <c r="AQ3" i="38"/>
  <c r="AP3" i="50"/>
  <c r="AO3" i="16"/>
  <c r="AN4" i="16"/>
  <c r="AN7" i="16"/>
  <c r="AN5" i="16"/>
  <c r="AN6" i="16"/>
  <c r="AS2" i="18"/>
  <c r="AR3" i="18"/>
  <c r="AS3" i="25"/>
  <c r="AO60" i="3"/>
  <c r="AO61" i="3"/>
  <c r="AO6" i="25" s="1"/>
  <c r="BI76" i="2"/>
  <c r="BA74" i="2"/>
  <c r="BB74" i="2" s="1"/>
  <c r="BC74" i="2" s="1"/>
  <c r="BG73" i="2"/>
  <c r="BH73" i="2" s="1"/>
  <c r="BI73" i="2" s="1"/>
  <c r="BJ73" i="2" s="1"/>
  <c r="BF78" i="2"/>
  <c r="BF79" i="2"/>
  <c r="BF75" i="2"/>
  <c r="BD74" i="2"/>
  <c r="BD81" i="2"/>
  <c r="BK80" i="2"/>
  <c r="AZ55" i="3" l="1"/>
  <c r="BB12" i="3"/>
  <c r="BA55" i="3" s="1"/>
  <c r="AL2" i="10"/>
  <c r="AL6" i="10"/>
  <c r="AL9" i="10" s="1"/>
  <c r="AL7" i="10"/>
  <c r="AL4" i="10"/>
  <c r="AL5" i="10"/>
  <c r="AO6" i="26"/>
  <c r="AO2" i="26"/>
  <c r="AR2" i="17"/>
  <c r="AQ3" i="17"/>
  <c r="AP3" i="16"/>
  <c r="AO6" i="16"/>
  <c r="AO7" i="16"/>
  <c r="AO5" i="16"/>
  <c r="AO4" i="16"/>
  <c r="AR3" i="38"/>
  <c r="AQ3" i="50"/>
  <c r="AT2" i="18"/>
  <c r="AS3" i="18"/>
  <c r="AT3" i="25"/>
  <c r="AP60" i="3"/>
  <c r="AP61" i="3"/>
  <c r="AP6" i="25" s="1"/>
  <c r="BE81" i="2"/>
  <c r="BF81" i="2" s="1"/>
  <c r="BG81" i="2" s="1"/>
  <c r="BH81" i="2"/>
  <c r="BI81" i="2"/>
  <c r="BJ81" i="2" s="1"/>
  <c r="BK81" i="2" s="1"/>
  <c r="BG79" i="2"/>
  <c r="BE74" i="2"/>
  <c r="BG78" i="2"/>
  <c r="BJ76" i="2"/>
  <c r="BK73" i="2"/>
  <c r="BG75" i="2"/>
  <c r="BC12" i="3" l="1"/>
  <c r="AM4" i="10"/>
  <c r="AM5" i="10"/>
  <c r="AM2" i="10"/>
  <c r="AM6" i="10"/>
  <c r="AM9" i="10" s="1"/>
  <c r="AM7" i="10"/>
  <c r="AP6" i="26"/>
  <c r="AP2" i="26"/>
  <c r="AS2" i="17"/>
  <c r="AR3" i="17"/>
  <c r="AS3" i="38"/>
  <c r="AR3" i="50"/>
  <c r="AQ3" i="16"/>
  <c r="AP6" i="16"/>
  <c r="AP4" i="16"/>
  <c r="AP7" i="16"/>
  <c r="AP5" i="16"/>
  <c r="AU2" i="18"/>
  <c r="AT3" i="18"/>
  <c r="AU3" i="25"/>
  <c r="AQ60" i="3"/>
  <c r="AQ61" i="3"/>
  <c r="AQ6" i="25" s="1"/>
  <c r="BH78" i="2"/>
  <c r="BH75" i="2"/>
  <c r="BK76" i="2"/>
  <c r="BH79" i="2"/>
  <c r="BF74" i="2"/>
  <c r="BG74" i="2" s="1"/>
  <c r="BH74" i="2" s="1"/>
  <c r="BC55" i="3" l="1"/>
  <c r="BB55" i="3"/>
  <c r="AN5" i="10"/>
  <c r="AN2" i="10"/>
  <c r="AN6" i="10"/>
  <c r="AN9" i="10" s="1"/>
  <c r="AN7" i="10"/>
  <c r="AN4" i="10"/>
  <c r="AQ2" i="26"/>
  <c r="AQ6" i="26"/>
  <c r="AT2" i="17"/>
  <c r="AS3" i="17"/>
  <c r="AR3" i="16"/>
  <c r="AQ4" i="16"/>
  <c r="AQ7" i="16"/>
  <c r="AQ6" i="16"/>
  <c r="AQ5" i="16"/>
  <c r="AT3" i="38"/>
  <c r="AS3" i="50"/>
  <c r="AU3" i="18"/>
  <c r="AV2" i="18"/>
  <c r="AV3" i="25"/>
  <c r="AR60" i="3"/>
  <c r="AR61" i="3"/>
  <c r="AR6" i="25" s="1"/>
  <c r="BI74" i="2"/>
  <c r="BK74" i="2"/>
  <c r="BI78" i="2"/>
  <c r="BI75" i="2"/>
  <c r="BJ75" i="2" s="1"/>
  <c r="BK75" i="2"/>
  <c r="BI79" i="2"/>
  <c r="BJ74" i="2"/>
  <c r="AO4" i="10" l="1"/>
  <c r="AO5" i="10"/>
  <c r="AO2" i="10"/>
  <c r="AO6" i="10"/>
  <c r="AO9" i="10" s="1"/>
  <c r="AO7" i="10"/>
  <c r="AR2" i="26"/>
  <c r="AR6" i="26"/>
  <c r="AU2" i="17"/>
  <c r="AT3" i="17"/>
  <c r="AU3" i="38"/>
  <c r="AT3" i="50"/>
  <c r="AS3" i="16"/>
  <c r="AR5" i="16"/>
  <c r="AR6" i="16"/>
  <c r="AR4" i="16"/>
  <c r="AR7" i="16"/>
  <c r="AV3" i="18"/>
  <c r="AW2" i="18"/>
  <c r="AW3" i="25"/>
  <c r="AS60" i="3"/>
  <c r="AS61" i="3"/>
  <c r="AS6" i="25" s="1"/>
  <c r="BJ78" i="2"/>
  <c r="BJ79" i="2"/>
  <c r="AP6" i="10" l="1"/>
  <c r="AP9" i="10" s="1"/>
  <c r="AP7" i="10"/>
  <c r="AP4" i="10"/>
  <c r="AP5" i="10"/>
  <c r="AP2" i="10"/>
  <c r="AS6" i="26"/>
  <c r="AS2" i="26"/>
  <c r="AV2" i="17"/>
  <c r="AU3" i="17"/>
  <c r="AT3" i="16"/>
  <c r="AS6" i="16"/>
  <c r="AS5" i="16"/>
  <c r="AS4" i="16"/>
  <c r="AS7" i="16"/>
  <c r="AV3" i="38"/>
  <c r="AU3" i="50"/>
  <c r="AW3" i="18"/>
  <c r="AX2" i="18"/>
  <c r="AX3" i="25"/>
  <c r="AT60" i="3"/>
  <c r="AT61" i="3"/>
  <c r="AT6" i="25" s="1"/>
  <c r="BK78" i="2"/>
  <c r="BK79" i="2"/>
  <c r="AQ2" i="10" l="1"/>
  <c r="AQ4" i="10"/>
  <c r="AQ6" i="10"/>
  <c r="AQ9" i="10" s="1"/>
  <c r="AQ7" i="10"/>
  <c r="AQ5" i="10"/>
  <c r="AT2" i="26"/>
  <c r="AT6" i="26"/>
  <c r="AV3" i="17"/>
  <c r="AW2" i="17"/>
  <c r="AW3" i="38"/>
  <c r="AV3" i="50"/>
  <c r="AU3" i="16"/>
  <c r="AT7" i="16"/>
  <c r="AT6" i="16"/>
  <c r="AT5" i="16"/>
  <c r="AT4" i="16"/>
  <c r="AX3" i="18"/>
  <c r="AY2" i="18"/>
  <c r="AY3" i="25"/>
  <c r="AU60" i="3"/>
  <c r="AU61" i="3"/>
  <c r="AU6" i="25" s="1"/>
  <c r="AR4" i="10" l="1"/>
  <c r="AR5" i="10"/>
  <c r="AR2" i="10"/>
  <c r="AR6" i="10"/>
  <c r="AR9" i="10" s="1"/>
  <c r="AR7" i="10"/>
  <c r="AU6" i="26"/>
  <c r="AU2" i="26"/>
  <c r="AW3" i="17"/>
  <c r="AX2" i="17"/>
  <c r="AV3" i="16"/>
  <c r="AU4" i="16"/>
  <c r="AU7" i="16"/>
  <c r="AU5" i="16"/>
  <c r="AU6" i="16"/>
  <c r="AX3" i="38"/>
  <c r="AW3" i="50"/>
  <c r="AZ2" i="18"/>
  <c r="AY3" i="18"/>
  <c r="AZ3" i="25"/>
  <c r="AV60" i="3"/>
  <c r="AV61" i="3"/>
  <c r="AV6" i="25" s="1"/>
  <c r="AS5" i="10" l="1"/>
  <c r="AS2" i="10"/>
  <c r="AS6" i="10"/>
  <c r="AS9" i="10" s="1"/>
  <c r="AS7" i="10"/>
  <c r="AS4" i="10"/>
  <c r="AV6" i="26"/>
  <c r="AV2" i="26"/>
  <c r="AX3" i="17"/>
  <c r="AY2" i="17"/>
  <c r="AY3" i="38"/>
  <c r="AX3" i="50"/>
  <c r="AW3" i="16"/>
  <c r="AV5" i="16"/>
  <c r="AV4" i="16"/>
  <c r="AV7" i="16"/>
  <c r="AV6" i="16"/>
  <c r="BA2" i="18"/>
  <c r="BA3" i="18" s="1"/>
  <c r="AZ3" i="18"/>
  <c r="BA3" i="25"/>
  <c r="AW60" i="3"/>
  <c r="AW61" i="3"/>
  <c r="AW6" i="25" s="1"/>
  <c r="AT2" i="10" l="1"/>
  <c r="AT7" i="10"/>
  <c r="AT4" i="10"/>
  <c r="AT6" i="10"/>
  <c r="AT9" i="10" s="1"/>
  <c r="AT5" i="10"/>
  <c r="AW2" i="26"/>
  <c r="AW6" i="26"/>
  <c r="AZ2" i="17"/>
  <c r="AY3" i="17"/>
  <c r="AX3" i="16"/>
  <c r="AW6" i="16"/>
  <c r="AW7" i="16"/>
  <c r="AW5" i="16"/>
  <c r="AW4" i="16"/>
  <c r="AZ3" i="38"/>
  <c r="AY3" i="50"/>
  <c r="AX60" i="3"/>
  <c r="AX61" i="3"/>
  <c r="AX6" i="25" s="1"/>
  <c r="AU2" i="10" l="1"/>
  <c r="AU6" i="10"/>
  <c r="AU9" i="10" s="1"/>
  <c r="AU7" i="10"/>
  <c r="AU4" i="10"/>
  <c r="AU5" i="10"/>
  <c r="AX6" i="26"/>
  <c r="AX2" i="26"/>
  <c r="BA2" i="17"/>
  <c r="BA3" i="17" s="1"/>
  <c r="AZ3" i="17"/>
  <c r="BA3" i="38"/>
  <c r="BA3" i="50" s="1"/>
  <c r="AZ3" i="50"/>
  <c r="AY3" i="16"/>
  <c r="AX4" i="16"/>
  <c r="AX6" i="16"/>
  <c r="AX7" i="16"/>
  <c r="AX5" i="16"/>
  <c r="AY60" i="3"/>
  <c r="AY61" i="3"/>
  <c r="AY6" i="25" s="1"/>
  <c r="AV5" i="10" l="1"/>
  <c r="AV2" i="10"/>
  <c r="AV7" i="10"/>
  <c r="AV6" i="10"/>
  <c r="AV9" i="10" s="1"/>
  <c r="AV4" i="10"/>
  <c r="AY2" i="26"/>
  <c r="AY6" i="26"/>
  <c r="AZ3" i="16"/>
  <c r="AY7" i="16"/>
  <c r="AY6" i="16"/>
  <c r="AY4" i="16"/>
  <c r="AY5" i="16"/>
  <c r="AZ60" i="3"/>
  <c r="AZ61" i="3"/>
  <c r="AZ6" i="25" s="1"/>
  <c r="AW4" i="10" l="1"/>
  <c r="AW5" i="10"/>
  <c r="AW2" i="10"/>
  <c r="AW7" i="10"/>
  <c r="AW6" i="10"/>
  <c r="AW9" i="10" s="1"/>
  <c r="AZ2" i="26"/>
  <c r="AZ6" i="26"/>
  <c r="BA3" i="16"/>
  <c r="AZ5" i="16"/>
  <c r="AZ4" i="16"/>
  <c r="AZ6" i="16"/>
  <c r="AZ7" i="16"/>
  <c r="BA60" i="3"/>
  <c r="BA61" i="3"/>
  <c r="BA6" i="25" s="1"/>
  <c r="AX4" i="10" l="1"/>
  <c r="AX2" i="10"/>
  <c r="AX5" i="10"/>
  <c r="AX7" i="10"/>
  <c r="AX6" i="10"/>
  <c r="AX9" i="10" s="1"/>
  <c r="BA6" i="26"/>
  <c r="BA2" i="26"/>
  <c r="BA5" i="16"/>
  <c r="BA6" i="16"/>
  <c r="BA4" i="16"/>
  <c r="BA7" i="16"/>
  <c r="AY4" i="10" l="1"/>
  <c r="AY5" i="10"/>
  <c r="AY2" i="10"/>
  <c r="AY6" i="10"/>
  <c r="AY9" i="10" s="1"/>
  <c r="AY7" i="10"/>
  <c r="AZ6" i="10" l="1"/>
  <c r="AZ9" i="10" s="1"/>
  <c r="AZ7" i="10"/>
  <c r="AZ4" i="10"/>
  <c r="AZ5" i="10"/>
  <c r="AZ2" i="10"/>
  <c r="BA4" i="10" l="1"/>
  <c r="BA7" i="10"/>
  <c r="BA5" i="10"/>
  <c r="BA2" i="10"/>
  <c r="BA6" i="10"/>
  <c r="BA9" i="10" s="1"/>
</calcChain>
</file>

<file path=xl/sharedStrings.xml><?xml version="1.0" encoding="utf-8"?>
<sst xmlns="http://schemas.openxmlformats.org/spreadsheetml/2006/main" count="743" uniqueCount="286">
  <si>
    <t>BFPaT BAU Pretax Fuel Price by Sector</t>
  </si>
  <si>
    <t>BFPaT BAU Fuel Tax by Sector</t>
  </si>
  <si>
    <t>Sources:</t>
  </si>
  <si>
    <t>All Fuel Prices</t>
  </si>
  <si>
    <t>Handbook of Energy Economics and Statistics</t>
  </si>
  <si>
    <t>https://www.esdm.go.id/assets/media/content/content-handbook-of-energy-and-economic-statistics-of-indonesia-2020.pdf</t>
  </si>
  <si>
    <t>Hydrogen values are from the US version, but used the Indonesia tax percentages</t>
  </si>
  <si>
    <t>IESR</t>
  </si>
  <si>
    <t>https://www.climate-transparency.org/wp-content/uploads/2019/04/SPM-english-lowres.pdf</t>
  </si>
  <si>
    <t>Notes</t>
  </si>
  <si>
    <t>Pre-Tax Prices</t>
  </si>
  <si>
    <r>
      <rPr>
        <sz val="11"/>
        <color theme="1"/>
        <rFont val="Calibri"/>
        <family val="2"/>
      </rPr>
      <t xml:space="preserve">This variable contains </t>
    </r>
    <r>
      <rPr>
        <b/>
        <sz val="11"/>
        <color theme="1"/>
        <rFont val="Calibri"/>
        <family val="2"/>
      </rPr>
      <t>PRE-TAX</t>
    </r>
    <r>
      <rPr>
        <sz val="11"/>
        <color theme="1"/>
        <rFont val="Calibri"/>
        <family val="2"/>
      </rPr>
      <t xml:space="preserve"> fuel prices per unit energy, disaggregated by sector.</t>
    </r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</si>
  <si>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</si>
  <si>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</si>
  <si>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</si>
  <si>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</si>
  <si>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</si>
  <si>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</si>
  <si>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</si>
  <si>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</si>
  <si>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</si>
  <si>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</si>
  <si>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</si>
  <si>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</si>
  <si>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</si>
  <si>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</si>
  <si>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</si>
  <si>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</si>
  <si>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</si>
  <si>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</si>
  <si>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</si>
  <si>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</si>
  <si>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</si>
  <si>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</si>
  <si>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</si>
  <si>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</si>
  <si>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</si>
  <si>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</si>
  <si>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</si>
  <si>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</si>
  <si>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</si>
  <si>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</si>
  <si>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</si>
  <si>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</si>
  <si>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</si>
  <si>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</si>
  <si>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</si>
  <si>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</si>
  <si>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</si>
  <si>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</si>
  <si>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</si>
  <si>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</si>
  <si>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</si>
  <si>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</si>
  <si>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</si>
  <si>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</si>
  <si>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</si>
  <si>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</si>
  <si>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</si>
  <si>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</si>
  <si>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</si>
  <si>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</si>
  <si>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</si>
  <si>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</si>
  <si>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</si>
  <si>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</si>
  <si>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</si>
  <si>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</si>
  <si>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</si>
  <si>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</si>
  <si>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</si>
  <si>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2022 to 2012</t>
  </si>
  <si>
    <t>2021 to 2012</t>
  </si>
  <si>
    <t>2020 to 2012</t>
  </si>
  <si>
    <t>IND Rupiah to 2012$</t>
  </si>
  <si>
    <t>https://www.exchangerates.org.uk/USD-IDR-spot-exchange-rates-history-2012.html</t>
  </si>
  <si>
    <t>1kWh to BTU</t>
  </si>
  <si>
    <t>https://www.rapidtables.com/convert/energy/kWh_to_BTU.html</t>
  </si>
  <si>
    <t>1MWh to BTU</t>
  </si>
  <si>
    <t>https://www.inchcalculator.com/convert/megawatt-hour-to-british-thermal-unit/</t>
  </si>
  <si>
    <t>New sources (as of May 23, 2025)</t>
  </si>
  <si>
    <t>The retail fuels market in Indonesia (2020)</t>
  </si>
  <si>
    <t>https://theicct.org/wp-content/uploads/2021/06/Retail-fuels-indonesia-oct2020.pdf</t>
  </si>
  <si>
    <t>Climate Policy Initiative (2024)</t>
  </si>
  <si>
    <t>https://www.climatepolicyinitiative.org/dataviz/indonesia-power-sector-finance-dashboard/</t>
  </si>
  <si>
    <t>Energy Institute based on S&amp;P Global Platts - Statistical Review of World Energy (2024)</t>
  </si>
  <si>
    <t>https://ourworldindata.org/grapher/coal-prices?country=~IDN</t>
  </si>
  <si>
    <t>Coal prices (Indonesia) USD/ton</t>
  </si>
  <si>
    <t>Coal prices of various production locations are measured in US dollars per tonne. This data is not adjustedfor inflation.</t>
  </si>
  <si>
    <t>Statistical Review of World Energy 2022 – all data, 1965-2021</t>
  </si>
  <si>
    <t>US dollars per tonne</t>
  </si>
  <si>
    <t>Northwest Europe marker price †</t>
  </si>
  <si>
    <t>Asian marker price †</t>
  </si>
  <si>
    <t>The Asian prices are the average of the monthly marker.</t>
  </si>
  <si>
    <t>Units (US$/BOE)</t>
  </si>
  <si>
    <t>Electricity - Household</t>
  </si>
  <si>
    <t>Electricity - Industry</t>
  </si>
  <si>
    <t>Electricity - Commercial</t>
  </si>
  <si>
    <t>Coal - Indonesia</t>
  </si>
  <si>
    <t>Coal - US</t>
  </si>
  <si>
    <t xml:space="preserve">Natural Gas </t>
  </si>
  <si>
    <t>Gasoline</t>
  </si>
  <si>
    <t>Gasoil CN 48 - Indonesia</t>
  </si>
  <si>
    <t>Avtur (Jet Fuel)</t>
  </si>
  <si>
    <t>Kerosene</t>
  </si>
  <si>
    <t>LPG 3 kg</t>
  </si>
  <si>
    <t>LPG 12 kg</t>
  </si>
  <si>
    <t>LPG 50 kg</t>
  </si>
  <si>
    <t>Average LPG</t>
  </si>
  <si>
    <t>Crude Oil</t>
  </si>
  <si>
    <t>Conversion Rate</t>
  </si>
  <si>
    <t xml:space="preserve">Assumption: </t>
  </si>
  <si>
    <t>BOE</t>
  </si>
  <si>
    <t>BTU</t>
  </si>
  <si>
    <t>MMBTU</t>
  </si>
  <si>
    <t>transportation = commercial sector</t>
  </si>
  <si>
    <t>industry = dist. heating and geoengineering sector</t>
  </si>
  <si>
    <t>Natural Gas</t>
  </si>
  <si>
    <r>
      <t xml:space="preserve">Levelized cost of renewables and fossil power plant in Indonesia in 2019 (Source: </t>
    </r>
    <r>
      <rPr>
        <u/>
        <sz val="11"/>
        <color rgb="FF1155CC"/>
        <rFont val="Calibri"/>
        <family val="2"/>
      </rPr>
      <t>https://iesr.or.id/wp-content/uploads/2020/01/LCOE-Full-Report-ENG.pdf)</t>
    </r>
  </si>
  <si>
    <t xml:space="preserve">Indonesia Average Electricity Generation Costs </t>
  </si>
  <si>
    <t>Indonesia Nuclear Plans:</t>
  </si>
  <si>
    <r>
      <t xml:space="preserve">Indonesia plans new nuclear power plants with 4.3 GW capacity in bid for cleaner energy (Source: Reuters in January 2025. </t>
    </r>
    <r>
      <rPr>
        <u/>
        <sz val="11"/>
        <color rgb="FF1155CC"/>
        <rFont val="Calibri"/>
        <family val="2"/>
      </rPr>
      <t>https://www.reuters.com/business/energy/indonesia-plans-new-nuclear-power-plants-with-43-gw-capacity-bid-cleaner-energy-2025-01-31/)</t>
    </r>
  </si>
  <si>
    <t>Indonesia plans 10 GW nuclear power in major renewable energy push, presidential aide says (Source: Reuters in May 2025. https://www.reuters.com/sustainability/cop/indonesia-plans-10-gw-nuclear-power-major-renewable-energy-push-presidential-2025-05-01/)</t>
  </si>
  <si>
    <t>Year</t>
  </si>
  <si>
    <t>Coal Purchasing Cost (IDR/kWh)</t>
  </si>
  <si>
    <t>Gas Purchasing Cost (IDR/kWh)</t>
  </si>
  <si>
    <t>Coal Purchasing Cost ($/kWh)</t>
  </si>
  <si>
    <t>Gas Purchasing Cost ($/kWh)</t>
  </si>
  <si>
    <t>https://ieefa.org/resources/plns-financial-sustainability-rests-accelerated-coal-retirement-and-renewables-deployment</t>
  </si>
  <si>
    <t>Pretax Fuel price ($/BTU)</t>
  </si>
  <si>
    <t>Coal</t>
  </si>
  <si>
    <t>Natural gas</t>
  </si>
  <si>
    <t>https://www.global-climatescope.org/markets/indonesia</t>
  </si>
  <si>
    <t>Average Electricity Price ($/MWh)</t>
  </si>
  <si>
    <t>Commercial</t>
  </si>
  <si>
    <t>Electricity</t>
  </si>
  <si>
    <t>Industrial</t>
  </si>
  <si>
    <t>Residential</t>
  </si>
  <si>
    <t>Average Electricity Price ($/BTU)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</si>
  <si>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</si>
  <si>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</si>
  <si>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</si>
  <si>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</si>
  <si>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</si>
  <si>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</si>
  <si>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</si>
  <si>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</si>
  <si>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</si>
  <si>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biomass</t>
  </si>
  <si>
    <t>petroleum gasoline</t>
  </si>
  <si>
    <t>petroleum diesel</t>
  </si>
  <si>
    <t>biofuel gasoline</t>
  </si>
  <si>
    <t>biofuel diesel</t>
  </si>
  <si>
    <t>jet fuel</t>
  </si>
  <si>
    <t>heat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</si>
  <si>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</si>
  <si>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</si>
  <si>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</si>
  <si>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</si>
  <si>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</si>
  <si>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</si>
  <si>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</si>
  <si>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</si>
  <si>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</si>
  <si>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</si>
  <si>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</si>
  <si>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</si>
  <si>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</si>
  <si>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</si>
  <si>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</si>
  <si>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</si>
  <si>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Fuel Tax ($/BTU)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</si>
  <si>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</si>
  <si>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</si>
  <si>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</si>
  <si>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</si>
  <si>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</si>
  <si>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</si>
  <si>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</si>
  <si>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</si>
  <si>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</si>
  <si>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</si>
  <si>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</si>
  <si>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</si>
  <si>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</si>
  <si>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</si>
  <si>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</si>
  <si>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</si>
  <si>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</si>
  <si>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</si>
  <si>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</si>
  <si>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</si>
  <si>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</si>
  <si>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</si>
  <si>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</si>
  <si>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</si>
  <si>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</si>
  <si>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</si>
  <si>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</si>
  <si>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Transportation Sector Hydrogen Prices</t>
  </si>
  <si>
    <t>$/kg (2020 USD)</t>
  </si>
  <si>
    <t>#REF!</t>
  </si>
  <si>
    <t>$/BTU (2012 USD)</t>
  </si>
  <si>
    <t>Energy Source</t>
  </si>
  <si>
    <t>Total Cost (IDR/kWh)</t>
  </si>
  <si>
    <t>Fuel Cost (IDR/kWh)</t>
  </si>
  <si>
    <t>Non-Fuel Cost (IDR/kWh)</t>
  </si>
  <si>
    <t>Diesel</t>
  </si>
  <si>
    <t>Gas</t>
  </si>
  <si>
    <t>Coal (Adjusted)</t>
  </si>
  <si>
    <t>Geothermal</t>
  </si>
  <si>
    <t>Hydro</t>
  </si>
  <si>
    <t>Solar</t>
  </si>
  <si>
    <t>Fuel Cost ($/MWh)</t>
  </si>
  <si>
    <t>Growth Rate</t>
  </si>
  <si>
    <t>Other fuels</t>
  </si>
  <si>
    <t>Fuel Cost</t>
  </si>
  <si>
    <t>Nuclear</t>
  </si>
  <si>
    <t>Levelized cost</t>
  </si>
  <si>
    <t>Nuclear ($/kWh)</t>
  </si>
  <si>
    <t>Nuclear ($/BTU)</t>
  </si>
  <si>
    <t>https://ideas.repec.org/a/gam/jsusta/v13y2021i13p7232-d584034.html#:~:text=The%20present%20study%20aimed%20to,at%20USD%209.76%20cent%2FkWh.</t>
  </si>
  <si>
    <t>MSW ($/kWh)</t>
  </si>
  <si>
    <t>MSW ($/BTU)</t>
  </si>
  <si>
    <t>Electricity price</t>
  </si>
  <si>
    <t>Biomass ($/BTU)</t>
  </si>
  <si>
    <t>https://iesr.or.id/wp-content/uploads/2023/03/IESR-2023-Making-Energy-Transition-Succeed-A-2023s-Update-on-The-Levelized-Cost-of-Electricity-and-Storage-LCOE-LCOS-1.pdf</t>
  </si>
  <si>
    <t>Biomass ($/MWh)</t>
  </si>
  <si>
    <t>https://iopscience.iop.org/article/10.1088/1755-1315/1354/1/012003/pdf</t>
  </si>
  <si>
    <t>https://www.sciencedirect.com/science/article/pii/S2405844024150013</t>
  </si>
  <si>
    <t>Biogas ($/BTU)</t>
  </si>
  <si>
    <t>https://www.sciencedirect.com/science/article/pii/S2589014X25001252</t>
  </si>
  <si>
    <t>Biodiesel ($/BTU)</t>
  </si>
  <si>
    <t>https://www.palmoilmagazine.com/biodiesel/2025/03/25/indonesia-sets-march-2025-biodiesel-price-at-idr-13929-liter-up-by-idr-698/</t>
  </si>
  <si>
    <t>Kerosene ($/BTU)</t>
  </si>
  <si>
    <t>https://www.intratec.us/solutions/energy-prices-markets/commodity/kerosene-price-indonesia</t>
  </si>
  <si>
    <t>Hydrogen ($/BTU)</t>
  </si>
  <si>
    <t>https://iesr.or.id/en/iesr-initiates-community-to-accelerate-indonesias-green-hydrogen-development/</t>
  </si>
  <si>
    <t>Natural Gas ($/BTU)</t>
  </si>
  <si>
    <t>Diesel ($/BTU)</t>
  </si>
  <si>
    <t>Pretax Price</t>
  </si>
  <si>
    <t>Institute for Energy Economics and Financial Analysis</t>
  </si>
  <si>
    <t>Climatescope</t>
  </si>
  <si>
    <t>https://savearchive.zbw.eu/bitstream/11159/7817/1/1775467988_0.pdf</t>
  </si>
  <si>
    <t xml:space="preserve">Budi et al. </t>
  </si>
  <si>
    <t>Mufti Azis et al.</t>
  </si>
  <si>
    <t>Hendrasetiafitri et al.</t>
  </si>
  <si>
    <t>Aditya et al.</t>
  </si>
  <si>
    <t>Rochim Bakti Cahyono et al.</t>
  </si>
  <si>
    <t>Palmoil</t>
  </si>
  <si>
    <t>Intratec</t>
  </si>
  <si>
    <t>Price</t>
  </si>
  <si>
    <t>https://www.globalpetrolprices.com/Brazil/natural_gas_prices/</t>
  </si>
  <si>
    <t>Industry</t>
  </si>
  <si>
    <t>Buildings</t>
  </si>
  <si>
    <t>Natural gas ($/kWh)</t>
  </si>
  <si>
    <t>Natural gas ($/BTU)</t>
  </si>
  <si>
    <t>kWh to BTU</t>
  </si>
  <si>
    <t>https://thediplomat.com/2025/02/indonesia-is-on-the-verge-of-natural-gas-dilemma/</t>
  </si>
  <si>
    <t>Diesel ($/Liter)</t>
  </si>
  <si>
    <t>Energy source</t>
  </si>
  <si>
    <t>Liter to BTU</t>
  </si>
  <si>
    <t>https://www.globalpetrolprices.com/Indonesia/diesel_prices/</t>
  </si>
  <si>
    <t>Conversion 2012 USD</t>
  </si>
  <si>
    <t>Conversion 2012 USD-Buildings</t>
  </si>
  <si>
    <t>Conversion 2012 USD-Industry</t>
  </si>
  <si>
    <t>2024 USD to 2012 USD</t>
  </si>
  <si>
    <t>Diesel (IDR/gal)</t>
  </si>
  <si>
    <t>IDR to USD</t>
  </si>
  <si>
    <t>Diesel ($/gal)</t>
  </si>
  <si>
    <t>gal to BTU</t>
  </si>
  <si>
    <t>https://www.exchange-rates.org/exchange-rate-history/idr-usd-2023</t>
  </si>
  <si>
    <t>https://www.intratec.us/solutions/energy-prices-markets/commodity/diesel-price-indonesia</t>
  </si>
  <si>
    <t>https://www.eia.gov/energyexplained/units-and-calculators/british-thermal-units.php</t>
  </si>
  <si>
    <t>Gasoline($/kWh)</t>
  </si>
  <si>
    <t>Diesel ($/kWh)</t>
  </si>
  <si>
    <t>Electricity-Household</t>
  </si>
  <si>
    <t>Electricity-Industry</t>
  </si>
  <si>
    <t>Gasoline ($/BTU)</t>
  </si>
  <si>
    <t>Diesel  ($/BTU)</t>
  </si>
  <si>
    <t>Electricity-Household  ($/BTU)</t>
  </si>
  <si>
    <t>Electricity-Industry  ($/BTU)</t>
  </si>
  <si>
    <t>https://www.globalpetrolprices.com/Indonesia/</t>
  </si>
  <si>
    <t>Gasolinel ($/gal)</t>
  </si>
  <si>
    <t>Energy Sources</t>
  </si>
  <si>
    <t>Coal-Tax ($/BTU)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</si>
</sst>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_(* #,##0.000_);_(* \(#,##0.000\);_(* &quot;-&quot;??_);_(@_)"/>
    <numFmt numFmtId="165" formatCode="0.000"/>
    <numFmt numFmtId="166" formatCode="_(* #,##0.0000_);_(* \(#,##0.0000\);_(* &quot;-&quot;??_);_(@_)"/>
    <numFmt numFmtId="167" formatCode="0.000E+00"/>
  </numFmts>
  <fonts count="25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70C0"/>
      <name val="Calibri"/>
      <family val="2"/>
    </font>
    <font>
      <sz val="10"/>
      <color theme="4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rgb="FF0000FF"/>
      <name val="Calibri"/>
      <family val="2"/>
    </font>
    <font>
      <u/>
      <sz val="11"/>
      <color rgb="FF0096D7"/>
      <name val="Calibri"/>
      <family val="2"/>
    </font>
    <font>
      <sz val="8"/>
      <color rgb="FF000000"/>
      <name val="&quot;Helvetica Neue&quot;"/>
    </font>
    <font>
      <u/>
      <sz val="11"/>
      <color rgb="FF0000FF"/>
      <name val="Calibri"/>
      <family val="2"/>
    </font>
    <font>
      <sz val="11"/>
      <color rgb="FF5B5B5B"/>
      <name val="Lato"/>
    </font>
    <font>
      <sz val="11"/>
      <color rgb="FF000000"/>
      <name val="Arial"/>
      <family val="2"/>
    </font>
    <font>
      <u/>
      <sz val="11"/>
      <color rgb="FF0000FF"/>
      <name val="Calibri"/>
      <family val="2"/>
    </font>
    <font>
      <u/>
      <sz val="11"/>
      <color rgb="FF1155CC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3"/>
      <name val="Calibri"/>
      <family val="2"/>
    </font>
    <font>
      <b/>
      <sz val="11"/>
      <color theme="3"/>
      <name val="Calibri"/>
      <family val="2"/>
    </font>
    <font>
      <b/>
      <sz val="11"/>
      <color rgb="FF333333"/>
      <name val="Calibri"/>
      <family val="2"/>
      <scheme val="minor"/>
    </font>
    <font>
      <b/>
      <sz val="11"/>
      <color rgb="FF1F1F1F"/>
      <name val="Calibri"/>
      <family val="2"/>
      <scheme val="minor"/>
    </font>
    <font>
      <sz val="13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3C018"/>
        <bgColor rgb="FFF3C018"/>
      </patternFill>
    </fill>
    <fill>
      <patternFill patternType="solid">
        <fgColor rgb="FF88DBFF"/>
        <bgColor rgb="FF88DBFF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7F7F7F"/>
        <bgColor rgb="FF7F7F7F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2" tint="-0.14999847407452621"/>
      </bottom>
      <diagonal/>
    </border>
    <border>
      <left style="thin">
        <color indexed="64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164" fontId="2" fillId="0" borderId="0" xfId="0" applyNumberFormat="1" applyFont="1"/>
    <xf numFmtId="165" fontId="2" fillId="0" borderId="0" xfId="0" applyNumberFormat="1" applyFont="1"/>
    <xf numFmtId="0" fontId="6" fillId="0" borderId="0" xfId="0" applyFont="1"/>
    <xf numFmtId="166" fontId="2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top"/>
    </xf>
    <xf numFmtId="0" fontId="11" fillId="0" borderId="0" xfId="0" applyFont="1"/>
    <xf numFmtId="0" fontId="12" fillId="5" borderId="0" xfId="0" applyFont="1" applyFill="1" applyAlignment="1">
      <alignment horizontal="left"/>
    </xf>
    <xf numFmtId="0" fontId="2" fillId="0" borderId="2" xfId="0" applyFont="1" applyBorder="1"/>
    <xf numFmtId="0" fontId="1" fillId="0" borderId="2" xfId="0" applyFont="1" applyBorder="1"/>
    <xf numFmtId="0" fontId="1" fillId="6" borderId="2" xfId="0" applyFont="1" applyFill="1" applyBorder="1"/>
    <xf numFmtId="0" fontId="1" fillId="7" borderId="2" xfId="0" applyFont="1" applyFill="1" applyBorder="1"/>
    <xf numFmtId="4" fontId="2" fillId="0" borderId="2" xfId="0" applyNumberFormat="1" applyFont="1" applyBorder="1"/>
    <xf numFmtId="4" fontId="2" fillId="6" borderId="2" xfId="0" applyNumberFormat="1" applyFont="1" applyFill="1" applyBorder="1"/>
    <xf numFmtId="4" fontId="2" fillId="0" borderId="2" xfId="0" applyNumberFormat="1" applyFont="1" applyBorder="1" applyAlignment="1">
      <alignment horizontal="right" wrapText="1"/>
    </xf>
    <xf numFmtId="4" fontId="1" fillId="7" borderId="2" xfId="0" applyNumberFormat="1" applyFont="1" applyFill="1" applyBorder="1"/>
    <xf numFmtId="4" fontId="2" fillId="0" borderId="0" xfId="0" applyNumberFormat="1" applyFont="1"/>
    <xf numFmtId="4" fontId="2" fillId="0" borderId="0" xfId="0" applyNumberFormat="1" applyFont="1" applyAlignment="1">
      <alignment horizontal="right" wrapText="1"/>
    </xf>
    <xf numFmtId="11" fontId="2" fillId="0" borderId="2" xfId="0" applyNumberFormat="1" applyFont="1" applyBorder="1"/>
    <xf numFmtId="0" fontId="13" fillId="5" borderId="1" xfId="0" applyFont="1" applyFill="1" applyBorder="1" applyAlignment="1">
      <alignment horizontal="left"/>
    </xf>
    <xf numFmtId="0" fontId="14" fillId="0" borderId="0" xfId="0" applyFont="1"/>
    <xf numFmtId="2" fontId="2" fillId="0" borderId="0" xfId="0" applyNumberFormat="1" applyFont="1"/>
    <xf numFmtId="2" fontId="1" fillId="0" borderId="0" xfId="0" applyNumberFormat="1" applyFont="1"/>
    <xf numFmtId="0" fontId="2" fillId="2" borderId="1" xfId="0" applyFont="1" applyFill="1" applyBorder="1"/>
    <xf numFmtId="2" fontId="2" fillId="2" borderId="1" xfId="0" applyNumberFormat="1" applyFont="1" applyFill="1" applyBorder="1"/>
    <xf numFmtId="167" fontId="2" fillId="0" borderId="0" xfId="0" applyNumberFormat="1" applyFont="1"/>
    <xf numFmtId="0" fontId="1" fillId="8" borderId="1" xfId="0" applyFont="1" applyFill="1" applyBorder="1"/>
    <xf numFmtId="0" fontId="2" fillId="8" borderId="1" xfId="0" applyFont="1" applyFill="1" applyBorder="1"/>
    <xf numFmtId="8" fontId="2" fillId="0" borderId="0" xfId="0" applyNumberFormat="1" applyFont="1"/>
    <xf numFmtId="11" fontId="2" fillId="0" borderId="0" xfId="0" applyNumberFormat="1" applyFont="1"/>
    <xf numFmtId="0" fontId="1" fillId="9" borderId="1" xfId="0" applyFont="1" applyFill="1" applyBorder="1"/>
    <xf numFmtId="0" fontId="2" fillId="9" borderId="1" xfId="0" applyFont="1" applyFill="1" applyBorder="1"/>
    <xf numFmtId="11" fontId="1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right"/>
    </xf>
    <xf numFmtId="11" fontId="0" fillId="0" borderId="0" xfId="0" applyNumberFormat="1"/>
    <xf numFmtId="0" fontId="7" fillId="0" borderId="0" xfId="0" applyFont="1" applyAlignment="1">
      <alignment horizontal="right"/>
    </xf>
    <xf numFmtId="0" fontId="17" fillId="0" borderId="0" xfId="1"/>
    <xf numFmtId="11" fontId="7" fillId="0" borderId="0" xfId="0" applyNumberFormat="1" applyFont="1"/>
    <xf numFmtId="0" fontId="19" fillId="0" borderId="0" xfId="0" applyFont="1"/>
    <xf numFmtId="0" fontId="18" fillId="0" borderId="0" xfId="0" applyFont="1" applyAlignment="1">
      <alignment horizontal="left"/>
    </xf>
    <xf numFmtId="0" fontId="20" fillId="0" borderId="0" xfId="0" applyFont="1"/>
    <xf numFmtId="0" fontId="7" fillId="0" borderId="0" xfId="0" applyFont="1" applyAlignment="1">
      <alignment horizontal="left"/>
    </xf>
    <xf numFmtId="0" fontId="21" fillId="0" borderId="0" xfId="0" applyFont="1"/>
    <xf numFmtId="0" fontId="16" fillId="0" borderId="3" xfId="0" applyFont="1" applyBorder="1"/>
    <xf numFmtId="0" fontId="0" fillId="0" borderId="3" xfId="0" applyBorder="1"/>
    <xf numFmtId="0" fontId="16" fillId="10" borderId="4" xfId="0" applyFont="1" applyFill="1" applyBorder="1"/>
    <xf numFmtId="0" fontId="16" fillId="0" borderId="4" xfId="0" applyFont="1" applyBorder="1"/>
    <xf numFmtId="11" fontId="2" fillId="10" borderId="5" xfId="0" applyNumberFormat="1" applyFont="1" applyFill="1" applyBorder="1"/>
    <xf numFmtId="11" fontId="0" fillId="10" borderId="5" xfId="0" applyNumberFormat="1" applyFill="1" applyBorder="1"/>
    <xf numFmtId="11" fontId="7" fillId="0" borderId="5" xfId="0" applyNumberFormat="1" applyFont="1" applyBorder="1"/>
    <xf numFmtId="0" fontId="22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11" fontId="23" fillId="0" borderId="0" xfId="0" applyNumberFormat="1" applyFont="1" applyAlignment="1">
      <alignment horizontal="right"/>
    </xf>
    <xf numFmtId="0" fontId="23" fillId="0" borderId="0" xfId="0" applyFont="1"/>
    <xf numFmtId="11" fontId="0" fillId="11" borderId="0" xfId="0" applyNumberFormat="1" applyFill="1"/>
    <xf numFmtId="0" fontId="0" fillId="11" borderId="0" xfId="0" applyFill="1"/>
    <xf numFmtId="0" fontId="24" fillId="0" borderId="0" xfId="0" applyFont="1"/>
    <xf numFmtId="11" fontId="23" fillId="0" borderId="1" xfId="0" applyNumberFormat="1" applyFont="1" applyBorder="1"/>
    <xf numFmtId="0" fontId="1" fillId="0" borderId="0" xfId="0" applyFont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externalLink" Target="externalLinks/externalLink1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customschemas.google.com/relationships/workbookmetadata" Target="meta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90</xdr:row>
      <xdr:rowOff>95250</xdr:rowOff>
    </xdr:from>
    <xdr:ext cx="8220075" cy="43624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228600</xdr:colOff>
      <xdr:row>113</xdr:row>
      <xdr:rowOff>66675</xdr:rowOff>
    </xdr:from>
    <xdr:ext cx="8229600" cy="4067175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142875</xdr:colOff>
      <xdr:row>135</xdr:row>
      <xdr:rowOff>38100</xdr:rowOff>
    </xdr:from>
    <xdr:ext cx="9705975" cy="4362450"/>
    <xdr:pic>
      <xdr:nvPicPr>
        <xdr:cNvPr id="4" name="image3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438150</xdr:colOff>
      <xdr:row>93</xdr:row>
      <xdr:rowOff>123825</xdr:rowOff>
    </xdr:from>
    <xdr:ext cx="3629025" cy="4362450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8943975" cy="3800475"/>
    <xdr:pic>
      <xdr:nvPicPr>
        <xdr:cNvPr id="6" name="image8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962025</xdr:colOff>
      <xdr:row>26</xdr:row>
      <xdr:rowOff>209550</xdr:rowOff>
    </xdr:from>
    <xdr:ext cx="6753225" cy="4419600"/>
    <xdr:pic>
      <xdr:nvPicPr>
        <xdr:cNvPr id="7" name="image10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152400</xdr:colOff>
      <xdr:row>26</xdr:row>
      <xdr:rowOff>209550</xdr:rowOff>
    </xdr:from>
    <xdr:ext cx="6753225" cy="4419600"/>
    <xdr:pic>
      <xdr:nvPicPr>
        <xdr:cNvPr id="8" name="image9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159</xdr:row>
      <xdr:rowOff>171450</xdr:rowOff>
    </xdr:from>
    <xdr:ext cx="6477000" cy="3343275"/>
    <xdr:pic>
      <xdr:nvPicPr>
        <xdr:cNvPr id="9" name="image1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178</xdr:row>
      <xdr:rowOff>47625</xdr:rowOff>
    </xdr:from>
    <xdr:ext cx="5838825" cy="3162300"/>
    <xdr:pic>
      <xdr:nvPicPr>
        <xdr:cNvPr id="10" name="image2.png" title="Imag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38100</xdr:colOff>
      <xdr:row>26</xdr:row>
      <xdr:rowOff>101600</xdr:rowOff>
    </xdr:from>
    <xdr:to>
      <xdr:col>9</xdr:col>
      <xdr:colOff>698500</xdr:colOff>
      <xdr:row>50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B019B3B-6802-4645-7531-F2F2EDF2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45600" y="5054600"/>
          <a:ext cx="7023100" cy="4622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oh14/Desktop/Copy%20of%20BAU%20Fuel%20Prices%20and%20Taxes_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0096D7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iencedirect.com/science/article/pii/S2589014X25001252" TargetMode="External"/><Relationship Id="rId3" Type="http://schemas.openxmlformats.org/officeDocument/2006/relationships/hyperlink" Target="https://www.exchangerates.org.uk/USD-IDR-spot-exchange-rates-history-2012.html" TargetMode="External"/><Relationship Id="rId7" Type="http://schemas.openxmlformats.org/officeDocument/2006/relationships/hyperlink" Target="https://www.sciencedirect.com/science/article/pii/S2405844024150013" TargetMode="External"/><Relationship Id="rId2" Type="http://schemas.openxmlformats.org/officeDocument/2006/relationships/hyperlink" Target="https://www.climate-transparency.org/wp-content/uploads/2019/04/SPM-english-lowres.pdf" TargetMode="External"/><Relationship Id="rId1" Type="http://schemas.openxmlformats.org/officeDocument/2006/relationships/hyperlink" Target="https://www.esdm.go.id/assets/media/content/content-handbook-of-energy-and-economic-statistics-of-indonesia-2020.pdf" TargetMode="External"/><Relationship Id="rId6" Type="http://schemas.openxmlformats.org/officeDocument/2006/relationships/hyperlink" Target="https://iopscience.iop.org/article/10.1088/1755-1315/1354/1/012003/pdf" TargetMode="External"/><Relationship Id="rId5" Type="http://schemas.openxmlformats.org/officeDocument/2006/relationships/hyperlink" Target="https://www.inchcalculator.com/convert/megawatt-hour-to-british-thermal-unit/" TargetMode="External"/><Relationship Id="rId10" Type="http://schemas.openxmlformats.org/officeDocument/2006/relationships/hyperlink" Target="https://www.intratec.us/solutions/energy-prices-markets/commodity/kerosene-price-indonesia" TargetMode="External"/><Relationship Id="rId4" Type="http://schemas.openxmlformats.org/officeDocument/2006/relationships/hyperlink" Target="https://www.rapidtables.com/convert/energy/kWh_to_BTU.html" TargetMode="External"/><Relationship Id="rId9" Type="http://schemas.openxmlformats.org/officeDocument/2006/relationships/hyperlink" Target="https://www.palmoilmagazine.com/biodiesel/2025/03/25/indonesia-sets-march-2025-biodiesel-price-at-idr-13929-liter-up-by-idr-698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urworldindata.org/grapher/coal-prices?country=~IDN" TargetMode="External"/><Relationship Id="rId2" Type="http://schemas.openxmlformats.org/officeDocument/2006/relationships/hyperlink" Target="https://www.climatepolicyinitiative.org/dataviz/indonesia-power-sector-finance-dashboard/?utm_source=chatgpt.com" TargetMode="External"/><Relationship Id="rId1" Type="http://schemas.openxmlformats.org/officeDocument/2006/relationships/hyperlink" Target="https://theicct.org/wp-content/uploads/2021/06/Retail-fuels-indonesia-oct2020.pdf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www.reuters.com/business/energy/indonesia-plans-new-nuclear-power-plants-with-43-gw-capacity-bid-cleaner-energy-2025-01-31/)" TargetMode="External"/><Relationship Id="rId4" Type="http://schemas.openxmlformats.org/officeDocument/2006/relationships/hyperlink" Target="https://iesr.or.id/wp-content/uploads/2020/01/LCOE-Full-Report-ENG.pdf)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lobalpetrolprices.com/Indonesia/diesel_prices/" TargetMode="External"/><Relationship Id="rId7" Type="http://schemas.openxmlformats.org/officeDocument/2006/relationships/hyperlink" Target="https://www.globalpetrolprices.com/Indonesia/" TargetMode="External"/><Relationship Id="rId2" Type="http://schemas.openxmlformats.org/officeDocument/2006/relationships/hyperlink" Target="https://thediplomat.com/2025/02/indonesia-is-on-the-verge-of-natural-gas-dilemma/" TargetMode="External"/><Relationship Id="rId1" Type="http://schemas.openxmlformats.org/officeDocument/2006/relationships/hyperlink" Target="https://www.globalpetrolprices.com/Brazil/natural_gas_prices/" TargetMode="External"/><Relationship Id="rId6" Type="http://schemas.openxmlformats.org/officeDocument/2006/relationships/hyperlink" Target="https://www.eia.gov/energyexplained/units-and-calculators/british-thermal-units.php" TargetMode="External"/><Relationship Id="rId5" Type="http://schemas.openxmlformats.org/officeDocument/2006/relationships/hyperlink" Target="https://www.intratec.us/solutions/energy-prices-markets/commodity/diesel-price-indonesia" TargetMode="External"/><Relationship Id="rId4" Type="http://schemas.openxmlformats.org/officeDocument/2006/relationships/hyperlink" Target="https://www.exchange-rates.org/exchange-rate-history/idr-usd-20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49"/>
  <sheetViews>
    <sheetView workbookViewId="0">
      <selection activeCell="B57" sqref="B57"/>
    </sheetView>
  </sheetViews>
  <sheetFormatPr baseColWidth="10" defaultColWidth="14.5" defaultRowHeight="15" customHeight="1"/>
  <cols>
    <col min="1" max="1" width="19.83203125" customWidth="1"/>
    <col min="2" max="2" width="91.6640625" customWidth="1"/>
    <col min="3" max="3" width="9.1640625" customWidth="1"/>
    <col min="4" max="4" width="70.6640625" customWidth="1"/>
    <col min="5" max="6" width="9.1640625" customWidth="1"/>
  </cols>
  <sheetData>
    <row r="1" spans="1:4">
      <c r="A1" s="1" t="s">
        <v>0</v>
      </c>
    </row>
    <row r="2" spans="1:4">
      <c r="A2" s="1" t="s">
        <v>1</v>
      </c>
    </row>
    <row r="4" spans="1:4">
      <c r="A4" s="1" t="s">
        <v>2</v>
      </c>
      <c r="B4" s="2" t="s">
        <v>3</v>
      </c>
      <c r="D4" s="1"/>
    </row>
    <row r="5" spans="1:4">
      <c r="B5" s="3" t="s">
        <v>4</v>
      </c>
    </row>
    <row r="6" spans="1:4">
      <c r="B6" s="4">
        <v>2020</v>
      </c>
      <c r="D6" s="4"/>
    </row>
    <row r="7" spans="1:4">
      <c r="B7" s="49" t="s">
        <v>5</v>
      </c>
    </row>
    <row r="8" spans="1:4">
      <c r="B8" s="5"/>
      <c r="D8" s="6"/>
    </row>
    <row r="9" spans="1:4" ht="15.75" customHeight="1">
      <c r="B9" s="3" t="s">
        <v>6</v>
      </c>
    </row>
    <row r="10" spans="1:4" ht="15.75" customHeight="1"/>
    <row r="11" spans="1:4" ht="15.75" customHeight="1">
      <c r="B11" s="1" t="s">
        <v>7</v>
      </c>
    </row>
    <row r="12" spans="1:4" ht="15.75" customHeight="1">
      <c r="B12" s="4">
        <v>2019</v>
      </c>
    </row>
    <row r="13" spans="1:4" ht="15.75" customHeight="1">
      <c r="B13" s="7" t="s">
        <v>8</v>
      </c>
    </row>
    <row r="14" spans="1:4" ht="15.75" customHeight="1">
      <c r="B14" s="7"/>
    </row>
    <row r="15" spans="1:4" ht="15.75" customHeight="1">
      <c r="B15" s="51" t="s">
        <v>241</v>
      </c>
    </row>
    <row r="16" spans="1:4" ht="15.75" customHeight="1">
      <c r="B16" s="52">
        <v>2025</v>
      </c>
    </row>
    <row r="17" spans="2:2" ht="15.75" customHeight="1">
      <c r="B17" s="7" t="s">
        <v>128</v>
      </c>
    </row>
    <row r="18" spans="2:2" ht="15.75" customHeight="1">
      <c r="B18" s="7"/>
    </row>
    <row r="19" spans="2:2" ht="15.75" customHeight="1">
      <c r="B19" s="51" t="s">
        <v>242</v>
      </c>
    </row>
    <row r="20" spans="2:2" ht="15.75" customHeight="1">
      <c r="B20" s="52">
        <v>2025</v>
      </c>
    </row>
    <row r="21" spans="2:2" ht="15.75" customHeight="1">
      <c r="B21" s="7" t="s">
        <v>132</v>
      </c>
    </row>
    <row r="22" spans="2:2" ht="15.75" customHeight="1">
      <c r="B22" s="7"/>
    </row>
    <row r="23" spans="2:2" ht="15.75" customHeight="1">
      <c r="B23" s="45" t="s">
        <v>244</v>
      </c>
    </row>
    <row r="24" spans="2:2" ht="15.75" customHeight="1">
      <c r="B24" s="52">
        <v>2021</v>
      </c>
    </row>
    <row r="25" spans="2:2" ht="15.75" customHeight="1">
      <c r="B25" s="7" t="s">
        <v>243</v>
      </c>
    </row>
    <row r="26" spans="2:2" ht="15.75" customHeight="1">
      <c r="B26" s="7"/>
    </row>
    <row r="27" spans="2:2" ht="15.75" customHeight="1">
      <c r="B27" s="53" t="s">
        <v>245</v>
      </c>
    </row>
    <row r="28" spans="2:2" ht="15.75" customHeight="1">
      <c r="B28" s="52">
        <v>2021</v>
      </c>
    </row>
    <row r="29" spans="2:2" ht="15.75" customHeight="1">
      <c r="B29" s="7" t="s">
        <v>221</v>
      </c>
    </row>
    <row r="30" spans="2:2" ht="15.75" customHeight="1">
      <c r="B30" s="7"/>
    </row>
    <row r="31" spans="2:2" ht="15.75" customHeight="1">
      <c r="B31" s="51" t="s">
        <v>7</v>
      </c>
    </row>
    <row r="32" spans="2:2" ht="15.75" customHeight="1">
      <c r="B32" s="52">
        <v>2023</v>
      </c>
    </row>
    <row r="33" spans="2:2" ht="15.75" customHeight="1">
      <c r="B33" s="7" t="s">
        <v>226</v>
      </c>
    </row>
    <row r="34" spans="2:2" ht="15.75" customHeight="1">
      <c r="B34" s="7"/>
    </row>
    <row r="35" spans="2:2" ht="15.75" customHeight="1">
      <c r="B35" s="45" t="s">
        <v>246</v>
      </c>
    </row>
    <row r="36" spans="2:2" ht="15.75" customHeight="1">
      <c r="B36" s="54">
        <v>2023</v>
      </c>
    </row>
    <row r="37" spans="2:2" ht="15.75" customHeight="1">
      <c r="B37" s="49" t="s">
        <v>228</v>
      </c>
    </row>
    <row r="38" spans="2:2" ht="15.75" customHeight="1">
      <c r="B38" s="45"/>
    </row>
    <row r="39" spans="2:2" ht="15.75" customHeight="1">
      <c r="B39" s="45" t="s">
        <v>247</v>
      </c>
    </row>
    <row r="40" spans="2:2" ht="15.75" customHeight="1">
      <c r="B40" s="54">
        <v>2024</v>
      </c>
    </row>
    <row r="41" spans="2:2" ht="15.75" customHeight="1">
      <c r="B41" s="49" t="s">
        <v>229</v>
      </c>
    </row>
    <row r="42" spans="2:2" ht="15.75" customHeight="1">
      <c r="B42" s="45"/>
    </row>
    <row r="43" spans="2:2" ht="15.75" customHeight="1">
      <c r="B43" s="55" t="s">
        <v>248</v>
      </c>
    </row>
    <row r="44" spans="2:2" ht="15.75" customHeight="1">
      <c r="B44" s="54">
        <v>2025</v>
      </c>
    </row>
    <row r="45" spans="2:2" ht="15.75" customHeight="1">
      <c r="B45" s="49" t="s">
        <v>231</v>
      </c>
    </row>
    <row r="46" spans="2:2" ht="15.75" customHeight="1">
      <c r="B46" s="45"/>
    </row>
    <row r="47" spans="2:2" ht="15.75" customHeight="1">
      <c r="B47" s="45" t="s">
        <v>249</v>
      </c>
    </row>
    <row r="48" spans="2:2" ht="15.75" customHeight="1">
      <c r="B48" s="54">
        <v>2025</v>
      </c>
    </row>
    <row r="49" spans="1:2" ht="15.75" customHeight="1">
      <c r="B49" s="49" t="s">
        <v>233</v>
      </c>
    </row>
    <row r="50" spans="1:2" ht="15.75" customHeight="1">
      <c r="B50" s="45"/>
    </row>
    <row r="51" spans="1:2" ht="15.75" customHeight="1">
      <c r="B51" s="45" t="s">
        <v>250</v>
      </c>
    </row>
    <row r="52" spans="1:2" ht="15.75" customHeight="1">
      <c r="B52" s="54">
        <v>2025</v>
      </c>
    </row>
    <row r="53" spans="1:2" ht="15.75" customHeight="1">
      <c r="B53" s="49" t="s">
        <v>235</v>
      </c>
    </row>
    <row r="54" spans="1:2" ht="15.75" customHeight="1">
      <c r="B54" s="7"/>
    </row>
    <row r="55" spans="1:2" ht="15.75" customHeight="1">
      <c r="B55" s="51" t="s">
        <v>7</v>
      </c>
    </row>
    <row r="56" spans="1:2" ht="15.75" customHeight="1">
      <c r="B56" s="52">
        <v>2025</v>
      </c>
    </row>
    <row r="57" spans="1:2" ht="15.75" customHeight="1">
      <c r="B57" s="7" t="s">
        <v>237</v>
      </c>
    </row>
    <row r="58" spans="1:2" ht="15.75" customHeight="1">
      <c r="B58" s="7"/>
    </row>
    <row r="59" spans="1:2" ht="15.75" customHeight="1">
      <c r="B59" s="7"/>
    </row>
    <row r="60" spans="1:2" ht="15.75" customHeight="1">
      <c r="B60" s="7"/>
    </row>
    <row r="61" spans="1:2" ht="15.75" customHeight="1">
      <c r="B61" s="7"/>
    </row>
    <row r="62" spans="1:2" ht="15.75" customHeight="1"/>
    <row r="63" spans="1:2" ht="15.75" customHeight="1"/>
    <row r="64" spans="1:2" ht="15.75" customHeight="1">
      <c r="A64" s="1" t="s">
        <v>9</v>
      </c>
    </row>
    <row r="65" spans="1:1" ht="15.75" customHeight="1"/>
    <row r="66" spans="1:1" ht="15.75" customHeight="1">
      <c r="A66" s="8" t="s">
        <v>10</v>
      </c>
    </row>
    <row r="67" spans="1:1" ht="15.75" customHeight="1">
      <c r="A67" s="3" t="s">
        <v>11</v>
      </c>
    </row>
    <row r="68" spans="1:1" ht="15.75" customHeight="1"/>
    <row r="69" spans="1:1" ht="15.75" customHeight="1">
      <c r="A69" s="8" t="s">
        <v>12</v>
      </c>
    </row>
    <row r="70" spans="1:1" ht="15.75" customHeight="1">
      <c r="A70" s="3" t="s">
        <v>13</v>
      </c>
    </row>
    <row r="71" spans="1:1" ht="15.75" customHeight="1">
      <c r="A71" s="1" t="s">
        <v>14</v>
      </c>
    </row>
    <row r="72" spans="1:1" ht="15.75" customHeight="1">
      <c r="A72" s="3" t="s">
        <v>15</v>
      </c>
    </row>
    <row r="73" spans="1:1" ht="15.75" customHeight="1">
      <c r="A73" s="3" t="s">
        <v>16</v>
      </c>
    </row>
    <row r="74" spans="1:1" ht="15.75" customHeight="1"/>
    <row r="75" spans="1:1" ht="15.75" customHeight="1">
      <c r="A75" s="8" t="s">
        <v>17</v>
      </c>
    </row>
    <row r="76" spans="1:1" ht="15.75" customHeight="1">
      <c r="A76" s="1" t="s">
        <v>18</v>
      </c>
    </row>
    <row r="77" spans="1:1" ht="15.75" customHeight="1">
      <c r="A77" s="3" t="s">
        <v>19</v>
      </c>
    </row>
    <row r="78" spans="1:1" ht="15.75" customHeight="1">
      <c r="A78" s="3" t="s">
        <v>20</v>
      </c>
    </row>
    <row r="79" spans="1:1" ht="15.75" customHeight="1">
      <c r="A79" s="3" t="s">
        <v>21</v>
      </c>
    </row>
    <row r="80" spans="1:1" ht="15.75" customHeight="1">
      <c r="A80" s="3" t="s">
        <v>22</v>
      </c>
    </row>
    <row r="81" spans="1:1" ht="15.75" customHeight="1">
      <c r="A81" s="3" t="s">
        <v>23</v>
      </c>
    </row>
    <row r="82" spans="1:1" ht="15.75" customHeight="1">
      <c r="A82" s="3" t="s">
        <v>24</v>
      </c>
    </row>
    <row r="83" spans="1:1" ht="15.75" customHeight="1">
      <c r="A83" s="3" t="s">
        <v>25</v>
      </c>
    </row>
    <row r="84" spans="1:1" ht="15.75" customHeight="1">
      <c r="A84" s="3" t="s">
        <v>26</v>
      </c>
    </row>
    <row r="85" spans="1:1" ht="15.75" customHeight="1"/>
    <row r="86" spans="1:1" ht="15.75" customHeight="1">
      <c r="A86" s="8" t="s">
        <v>27</v>
      </c>
    </row>
    <row r="87" spans="1:1" ht="15.75" customHeight="1">
      <c r="A87" s="3" t="s">
        <v>28</v>
      </c>
    </row>
    <row r="88" spans="1:1" ht="15.75" customHeight="1">
      <c r="A88" s="3" t="s">
        <v>29</v>
      </c>
    </row>
    <row r="89" spans="1:1" ht="15.75" customHeight="1"/>
    <row r="90" spans="1:1" ht="15.75" customHeight="1">
      <c r="A90" s="8" t="s">
        <v>30</v>
      </c>
    </row>
    <row r="91" spans="1:1" ht="15.75" customHeight="1">
      <c r="A91" s="3" t="s">
        <v>31</v>
      </c>
    </row>
    <row r="92" spans="1:1" ht="15.75" customHeight="1"/>
    <row r="93" spans="1:1" ht="15.75" customHeight="1">
      <c r="A93" s="3" t="s">
        <v>32</v>
      </c>
    </row>
    <row r="94" spans="1:1" ht="15.75" customHeight="1">
      <c r="A94" s="3" t="s">
        <v>33</v>
      </c>
    </row>
    <row r="95" spans="1:1" ht="15.75" customHeight="1">
      <c r="A95" s="3" t="s">
        <v>34</v>
      </c>
    </row>
    <row r="96" spans="1:1" ht="15.75" customHeight="1"/>
    <row r="97" spans="1:1" ht="15.75" customHeight="1">
      <c r="A97" s="3" t="s">
        <v>35</v>
      </c>
    </row>
    <row r="98" spans="1:1" ht="15.75" customHeight="1"/>
    <row r="99" spans="1:1" ht="15.75" customHeight="1">
      <c r="A99" s="1" t="s">
        <v>36</v>
      </c>
    </row>
    <row r="100" spans="1:1" ht="15.75" customHeight="1">
      <c r="A100" s="3" t="s">
        <v>37</v>
      </c>
    </row>
    <row r="101" spans="1:1" ht="15.75" customHeight="1">
      <c r="A101" s="3" t="s">
        <v>38</v>
      </c>
    </row>
    <row r="102" spans="1:1" ht="15.75" customHeight="1">
      <c r="A102" s="3" t="s">
        <v>39</v>
      </c>
    </row>
    <row r="103" spans="1:1" ht="15.75" customHeight="1">
      <c r="A103" s="3" t="s">
        <v>40</v>
      </c>
    </row>
    <row r="104" spans="1:1" ht="15.75" customHeight="1"/>
    <row r="105" spans="1:1" ht="15.75" customHeight="1">
      <c r="A105" s="3" t="s">
        <v>41</v>
      </c>
    </row>
    <row r="106" spans="1:1" ht="15.75" customHeight="1"/>
    <row r="107" spans="1:1" ht="15.75" customHeight="1">
      <c r="A107" s="9" t="s">
        <v>12</v>
      </c>
    </row>
    <row r="108" spans="1:1" ht="15.75" customHeight="1">
      <c r="A108" s="3" t="s">
        <v>42</v>
      </c>
    </row>
    <row r="109" spans="1:1" ht="15.75" customHeight="1">
      <c r="A109" s="3" t="s">
        <v>43</v>
      </c>
    </row>
    <row r="110" spans="1:1" ht="15.75" customHeight="1">
      <c r="A110" s="3" t="s">
        <v>44</v>
      </c>
    </row>
    <row r="111" spans="1:1" ht="15.75" customHeight="1">
      <c r="A111" s="3" t="s">
        <v>45</v>
      </c>
    </row>
    <row r="112" spans="1:1" ht="15.75" customHeight="1">
      <c r="A112" s="3" t="s">
        <v>46</v>
      </c>
    </row>
    <row r="113" spans="1:2" ht="15.75" customHeight="1"/>
    <row r="114" spans="1:2" ht="15.75" customHeight="1">
      <c r="A114" s="1" t="s">
        <v>47</v>
      </c>
    </row>
    <row r="115" spans="1:2" ht="15.75" customHeight="1">
      <c r="A115" s="3" t="s">
        <v>48</v>
      </c>
    </row>
    <row r="116" spans="1:2" ht="15.75" customHeight="1">
      <c r="A116" s="3" t="s">
        <v>49</v>
      </c>
    </row>
    <row r="117" spans="1:2" ht="15.75" customHeight="1">
      <c r="A117" s="3" t="s">
        <v>50</v>
      </c>
    </row>
    <row r="118" spans="1:2" ht="15.75" customHeight="1">
      <c r="A118" s="10">
        <v>0.89805481563188172</v>
      </c>
      <c r="B118" s="3" t="s">
        <v>51</v>
      </c>
    </row>
    <row r="119" spans="1:2" ht="15.75" customHeight="1">
      <c r="A119" s="11">
        <v>0.91400000000000003</v>
      </c>
      <c r="B119" s="3" t="s">
        <v>52</v>
      </c>
    </row>
    <row r="120" spans="1:2" ht="15.75" customHeight="1">
      <c r="A120" s="11">
        <v>0.9686815713640794</v>
      </c>
      <c r="B120" s="3" t="s">
        <v>53</v>
      </c>
    </row>
    <row r="121" spans="1:2" ht="15.75" customHeight="1">
      <c r="A121" s="3">
        <v>1.022</v>
      </c>
      <c r="B121" s="3" t="s">
        <v>54</v>
      </c>
    </row>
    <row r="122" spans="1:2" ht="15.75" customHeight="1">
      <c r="A122" s="3" t="s">
        <v>55</v>
      </c>
    </row>
    <row r="123" spans="1:2" ht="15.75" customHeight="1"/>
    <row r="124" spans="1:2" ht="15.75" customHeight="1"/>
    <row r="125" spans="1:2" ht="15.75" customHeight="1">
      <c r="A125" s="1" t="s">
        <v>56</v>
      </c>
    </row>
    <row r="126" spans="1:2" ht="15.75" customHeight="1">
      <c r="A126" s="3">
        <v>5.7190000000000003</v>
      </c>
      <c r="B126" s="3" t="s">
        <v>57</v>
      </c>
    </row>
    <row r="127" spans="1:2" ht="15.75" customHeight="1">
      <c r="A127" s="3">
        <v>6.0629999999999997</v>
      </c>
      <c r="B127" s="3" t="s">
        <v>58</v>
      </c>
    </row>
    <row r="128" spans="1:2" ht="15.75" customHeight="1">
      <c r="A128" s="12" t="s">
        <v>59</v>
      </c>
    </row>
    <row r="129" spans="1:1" ht="15.75" customHeight="1"/>
    <row r="130" spans="1:1" ht="15.75" customHeight="1">
      <c r="A130" s="3" t="s">
        <v>60</v>
      </c>
    </row>
    <row r="131" spans="1:1" ht="15.75" customHeight="1">
      <c r="A131" s="3" t="s">
        <v>61</v>
      </c>
    </row>
    <row r="132" spans="1:1" ht="15.75" customHeight="1">
      <c r="A132" s="3" t="s">
        <v>62</v>
      </c>
    </row>
    <row r="133" spans="1:1" ht="15.75" customHeight="1"/>
    <row r="134" spans="1:1" ht="15.75" customHeight="1">
      <c r="A134" s="1" t="s">
        <v>63</v>
      </c>
    </row>
    <row r="135" spans="1:1" ht="15.75" customHeight="1">
      <c r="A135" s="3" t="s">
        <v>64</v>
      </c>
    </row>
    <row r="136" spans="1:1" ht="15.75" customHeight="1">
      <c r="A136" s="3" t="s">
        <v>65</v>
      </c>
    </row>
    <row r="137" spans="1:1" ht="15.75" customHeight="1">
      <c r="A137" s="3" t="s">
        <v>66</v>
      </c>
    </row>
    <row r="138" spans="1:1" ht="15.75" customHeight="1">
      <c r="A138" s="3" t="s">
        <v>67</v>
      </c>
    </row>
    <row r="139" spans="1:1" ht="15.75" customHeight="1">
      <c r="A139" s="3" t="s">
        <v>68</v>
      </c>
    </row>
    <row r="140" spans="1:1" ht="15.75" customHeight="1">
      <c r="A140" s="3" t="s">
        <v>69</v>
      </c>
    </row>
    <row r="141" spans="1:1" ht="15.75" customHeight="1">
      <c r="A141" s="3" t="s">
        <v>70</v>
      </c>
    </row>
    <row r="142" spans="1:1" ht="15.75" customHeight="1"/>
    <row r="143" spans="1:1" ht="15.75" customHeight="1"/>
    <row r="144" spans="1:1" ht="15.75" customHeight="1"/>
    <row r="145" spans="1:2" ht="15.75" customHeight="1"/>
    <row r="146" spans="1:2" ht="15.75" customHeight="1"/>
    <row r="147" spans="1:2" ht="15.75" customHeight="1">
      <c r="A147" s="1" t="s">
        <v>47</v>
      </c>
    </row>
    <row r="148" spans="1:2" ht="15.75" customHeight="1">
      <c r="A148" s="3" t="s">
        <v>48</v>
      </c>
    </row>
    <row r="149" spans="1:2" ht="15.75" customHeight="1">
      <c r="A149" s="3" t="s">
        <v>49</v>
      </c>
    </row>
    <row r="150" spans="1:2" ht="15.75" customHeight="1">
      <c r="A150" s="3" t="s">
        <v>50</v>
      </c>
    </row>
    <row r="151" spans="1:2" ht="15.75" customHeight="1">
      <c r="A151" s="3">
        <v>0.78500000000000003</v>
      </c>
      <c r="B151" s="3" t="s">
        <v>71</v>
      </c>
    </row>
    <row r="152" spans="1:2" ht="15.75" customHeight="1">
      <c r="A152" s="3">
        <v>0.84730412960844359</v>
      </c>
      <c r="B152" s="3" t="s">
        <v>72</v>
      </c>
    </row>
    <row r="153" spans="1:2" ht="15.75" customHeight="1">
      <c r="A153" s="13">
        <v>0.88711067149387013</v>
      </c>
      <c r="B153" s="3" t="s">
        <v>73</v>
      </c>
    </row>
    <row r="154" spans="1:2" ht="15.75" customHeight="1">
      <c r="A154" s="10">
        <v>0.89805481563188172</v>
      </c>
      <c r="B154" s="3" t="s">
        <v>51</v>
      </c>
    </row>
    <row r="155" spans="1:2" ht="15.75" customHeight="1">
      <c r="A155" s="11">
        <v>0.91400000000000003</v>
      </c>
      <c r="B155" s="3" t="s">
        <v>52</v>
      </c>
    </row>
    <row r="156" spans="1:2" ht="15.75" customHeight="1">
      <c r="A156" s="11">
        <v>0.9686815713640794</v>
      </c>
      <c r="B156" s="3" t="s">
        <v>53</v>
      </c>
    </row>
    <row r="157" spans="1:2" ht="15.75" customHeight="1">
      <c r="A157" s="3">
        <v>1.022</v>
      </c>
      <c r="B157" s="3" t="s">
        <v>54</v>
      </c>
    </row>
    <row r="158" spans="1:2" ht="15.75" customHeight="1">
      <c r="A158" s="3">
        <v>1.0677E-4</v>
      </c>
      <c r="B158" s="3" t="s">
        <v>74</v>
      </c>
    </row>
    <row r="159" spans="1:2" ht="15.75" customHeight="1">
      <c r="A159" s="3" t="s">
        <v>55</v>
      </c>
    </row>
    <row r="160" spans="1:2" ht="15.75" customHeight="1">
      <c r="B160" s="7" t="s">
        <v>75</v>
      </c>
    </row>
    <row r="161" spans="1:2" ht="15.75" customHeight="1">
      <c r="A161" s="3">
        <v>3412.1416331279402</v>
      </c>
      <c r="B161" s="3" t="s">
        <v>76</v>
      </c>
    </row>
    <row r="162" spans="1:2" ht="15.75" customHeight="1">
      <c r="B162" s="7" t="s">
        <v>77</v>
      </c>
    </row>
    <row r="163" spans="1:2" ht="15.75" customHeight="1">
      <c r="A163" s="3">
        <v>3412141.633128</v>
      </c>
      <c r="B163" s="3" t="s">
        <v>78</v>
      </c>
    </row>
    <row r="164" spans="1:2" ht="15.75" customHeight="1">
      <c r="B164" s="7" t="s">
        <v>79</v>
      </c>
    </row>
    <row r="165" spans="1:2" ht="15.75" customHeight="1"/>
    <row r="166" spans="1:2" ht="15.75" customHeight="1"/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</sheetData>
  <hyperlinks>
    <hyperlink ref="B7" r:id="rId1" xr:uid="{00000000-0004-0000-0000-000000000000}"/>
    <hyperlink ref="B13" r:id="rId2" xr:uid="{00000000-0004-0000-0000-000001000000}"/>
    <hyperlink ref="B160" r:id="rId3" xr:uid="{00000000-0004-0000-0000-000002000000}"/>
    <hyperlink ref="B162" r:id="rId4" xr:uid="{00000000-0004-0000-0000-000003000000}"/>
    <hyperlink ref="B164" r:id="rId5" xr:uid="{00000000-0004-0000-0000-000004000000}"/>
    <hyperlink ref="B37" r:id="rId6" xr:uid="{0CC3C541-2E22-A347-9CF0-884001A4163D}"/>
    <hyperlink ref="B41" r:id="rId7" xr:uid="{AC176C58-908C-CF4D-825E-9737DF5C9A55}"/>
    <hyperlink ref="B45" r:id="rId8" xr:uid="{4DE9AAD6-A2F3-A640-A3F2-172E836DB282}"/>
    <hyperlink ref="B49" r:id="rId9" xr:uid="{C9F70D66-2DBF-F14D-BEA1-73B11E8E4778}"/>
    <hyperlink ref="B53" r:id="rId10" xr:uid="{768CBEBB-A947-C442-B7FC-636AD1700D98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K1067"/>
  <sheetViews>
    <sheetView topLeftCell="A111" workbookViewId="0"/>
  </sheetViews>
  <sheetFormatPr baseColWidth="10" defaultColWidth="14.5" defaultRowHeight="15" customHeight="1"/>
  <cols>
    <col min="2" max="2" width="33.5" customWidth="1"/>
  </cols>
  <sheetData>
    <row r="1" spans="1:63">
      <c r="B1" s="14" t="s">
        <v>80</v>
      </c>
    </row>
    <row r="2" spans="1:63"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</row>
    <row r="3" spans="1:63">
      <c r="A3" s="14">
        <v>1</v>
      </c>
      <c r="B3" s="3" t="s">
        <v>81</v>
      </c>
      <c r="C3" s="1"/>
      <c r="D3" s="15" t="s">
        <v>82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</row>
    <row r="4" spans="1:63">
      <c r="B4" s="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</row>
    <row r="5" spans="1:63">
      <c r="B5" s="3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</row>
    <row r="6" spans="1:63">
      <c r="B6" s="3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 spans="1:63">
      <c r="B7" s="3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</row>
    <row r="8" spans="1:63">
      <c r="B8" s="3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</row>
    <row r="9" spans="1:63">
      <c r="B9" s="3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</row>
    <row r="10" spans="1:63">
      <c r="B10" s="3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>
      <c r="B11" s="3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</row>
    <row r="12" spans="1:63">
      <c r="B12" s="3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  <row r="13" spans="1:63">
      <c r="B13" s="3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</row>
    <row r="14" spans="1:63">
      <c r="B14" s="3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</row>
    <row r="15" spans="1:63">
      <c r="B15" s="3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</row>
    <row r="16" spans="1:63">
      <c r="B16" s="3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</row>
    <row r="17" spans="1:63">
      <c r="B17" s="3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</row>
    <row r="18" spans="1:63">
      <c r="B18" s="3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</row>
    <row r="19" spans="1:63">
      <c r="B19" s="3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</row>
    <row r="20" spans="1:63">
      <c r="B20" s="3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</row>
    <row r="21" spans="1:63">
      <c r="B21" s="3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</row>
    <row r="22" spans="1:63">
      <c r="B22" s="3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</row>
    <row r="23" spans="1:63">
      <c r="B23" s="3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</row>
    <row r="24" spans="1:63">
      <c r="B24" s="3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</row>
    <row r="25" spans="1:63">
      <c r="B25" s="3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</row>
    <row r="26" spans="1:63">
      <c r="A26" s="14">
        <v>2</v>
      </c>
      <c r="B26" s="3" t="s">
        <v>83</v>
      </c>
      <c r="C26" s="16" t="s">
        <v>84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</row>
    <row r="27" spans="1:63" ht="17.25" customHeight="1">
      <c r="B27" s="3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</row>
    <row r="28" spans="1:63" ht="17.25" customHeight="1">
      <c r="B28" s="3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</row>
    <row r="29" spans="1:63" ht="17.25" customHeight="1">
      <c r="B29" s="3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</row>
    <row r="30" spans="1:63" ht="17.25" customHeight="1">
      <c r="B30" s="3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</row>
    <row r="31" spans="1:63" ht="17.25" customHeight="1">
      <c r="B31" s="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</row>
    <row r="32" spans="1:63" ht="17.25" customHeight="1">
      <c r="B32" s="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</row>
    <row r="33" spans="1:63" ht="17.25" customHeight="1">
      <c r="B33" s="3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</row>
    <row r="34" spans="1:63">
      <c r="B34" s="3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</row>
    <row r="35" spans="1:63">
      <c r="B35" s="3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</row>
    <row r="36" spans="1:63"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</row>
    <row r="37" spans="1:63"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</row>
    <row r="38" spans="1:63"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</row>
    <row r="39" spans="1:63">
      <c r="B39" s="3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</row>
    <row r="40" spans="1:63"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</row>
    <row r="41" spans="1:63"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</row>
    <row r="42" spans="1:63"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</row>
    <row r="43" spans="1:63">
      <c r="B43" s="3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</row>
    <row r="44" spans="1:63">
      <c r="B44" s="3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</row>
    <row r="45" spans="1:63">
      <c r="B45" s="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</row>
    <row r="46" spans="1:63">
      <c r="B46" s="3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</row>
    <row r="47" spans="1:63">
      <c r="B47" s="17"/>
      <c r="C47" s="17"/>
      <c r="D47" s="17"/>
      <c r="E47" s="17"/>
      <c r="F47" s="17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</row>
    <row r="48" spans="1:63">
      <c r="A48" s="14"/>
      <c r="B48" s="3"/>
      <c r="C48" s="17"/>
      <c r="D48" s="14"/>
      <c r="E48" s="17"/>
      <c r="F48" s="17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</row>
    <row r="49" spans="1:63">
      <c r="A49" s="14"/>
      <c r="B49" s="3"/>
      <c r="C49" s="17"/>
      <c r="D49" s="14"/>
      <c r="E49" s="17"/>
      <c r="F49" s="17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</row>
    <row r="50" spans="1:63">
      <c r="A50" s="14"/>
      <c r="B50" s="3"/>
      <c r="C50" s="17"/>
      <c r="D50" s="14"/>
      <c r="E50" s="17"/>
      <c r="F50" s="17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</row>
    <row r="51" spans="1:63">
      <c r="A51" s="14"/>
      <c r="B51" s="3"/>
      <c r="C51" s="17"/>
      <c r="D51" s="14"/>
      <c r="E51" s="17"/>
      <c r="F51" s="17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</row>
    <row r="52" spans="1:63">
      <c r="A52" s="14"/>
      <c r="B52" s="3"/>
      <c r="C52" s="17"/>
      <c r="D52" s="14"/>
      <c r="E52" s="17"/>
      <c r="F52" s="17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</row>
    <row r="53" spans="1:63">
      <c r="A53" s="14">
        <v>3</v>
      </c>
      <c r="B53" s="3" t="s">
        <v>85</v>
      </c>
      <c r="C53" s="17"/>
      <c r="D53" s="18" t="s">
        <v>86</v>
      </c>
      <c r="E53" s="17"/>
      <c r="F53" s="17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</row>
    <row r="54" spans="1:63">
      <c r="C54" s="3">
        <v>2019</v>
      </c>
      <c r="D54" s="3">
        <v>2020</v>
      </c>
      <c r="E54" s="3">
        <v>2021</v>
      </c>
      <c r="F54" s="3">
        <v>2022</v>
      </c>
      <c r="G54" s="3">
        <v>2023</v>
      </c>
      <c r="H54" s="3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</row>
    <row r="55" spans="1:63">
      <c r="B55" s="14" t="s">
        <v>87</v>
      </c>
      <c r="C55" s="3">
        <v>50.528187000000003</v>
      </c>
      <c r="D55" s="3">
        <v>45.217677999999999</v>
      </c>
      <c r="E55" s="3">
        <v>95.224914999999996</v>
      </c>
      <c r="F55" s="3">
        <v>127.649</v>
      </c>
      <c r="G55" s="3">
        <v>84.611946000000003</v>
      </c>
      <c r="H55" s="3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</row>
    <row r="56" spans="1:63">
      <c r="B56" s="19" t="s">
        <v>88</v>
      </c>
      <c r="C56" s="3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</row>
    <row r="57" spans="1:63">
      <c r="B57" s="19"/>
      <c r="C57" s="1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</row>
    <row r="58" spans="1:63">
      <c r="B58" s="3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</row>
    <row r="59" spans="1:63">
      <c r="A59" s="14">
        <v>4</v>
      </c>
      <c r="B59" s="14" t="s">
        <v>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</row>
    <row r="60" spans="1:63">
      <c r="B60" s="14" t="s">
        <v>90</v>
      </c>
      <c r="C60" s="14">
        <v>2010</v>
      </c>
      <c r="D60" s="14">
        <v>2011</v>
      </c>
      <c r="E60" s="14">
        <v>2012</v>
      </c>
      <c r="F60" s="14">
        <v>2013</v>
      </c>
      <c r="G60" s="14">
        <v>2014</v>
      </c>
      <c r="H60" s="14">
        <v>2015</v>
      </c>
      <c r="I60" s="14">
        <v>2016</v>
      </c>
      <c r="J60" s="14">
        <v>2017</v>
      </c>
      <c r="K60" s="14">
        <v>2018</v>
      </c>
      <c r="L60" s="14">
        <v>2019</v>
      </c>
      <c r="M60" s="14">
        <v>2020</v>
      </c>
      <c r="N60" s="14">
        <v>2021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</row>
    <row r="61" spans="1:63">
      <c r="B61" s="14" t="s">
        <v>91</v>
      </c>
      <c r="C61" s="14">
        <v>92.5</v>
      </c>
      <c r="D61" s="14">
        <v>121.48</v>
      </c>
      <c r="E61" s="14">
        <v>92.5</v>
      </c>
      <c r="F61" s="14">
        <v>81.69</v>
      </c>
      <c r="G61" s="14">
        <v>75.38</v>
      </c>
      <c r="H61" s="14">
        <v>56.79</v>
      </c>
      <c r="I61" s="14">
        <v>60.09</v>
      </c>
      <c r="J61" s="14">
        <v>84.51</v>
      </c>
      <c r="K61" s="14">
        <v>91.83</v>
      </c>
      <c r="L61" s="14">
        <v>60.86</v>
      </c>
      <c r="M61" s="14">
        <v>50.16</v>
      </c>
      <c r="N61" s="14">
        <v>121.7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</row>
    <row r="62" spans="1:63">
      <c r="B62" s="14" t="s">
        <v>92</v>
      </c>
      <c r="C62" s="14">
        <v>105.43</v>
      </c>
      <c r="D62" s="14">
        <v>125.74</v>
      </c>
      <c r="E62" s="14">
        <v>105.5</v>
      </c>
      <c r="F62" s="14">
        <v>90.9</v>
      </c>
      <c r="G62" s="14">
        <v>77.89</v>
      </c>
      <c r="H62" s="14">
        <v>63.52</v>
      </c>
      <c r="I62" s="14">
        <v>71.12</v>
      </c>
      <c r="J62" s="14">
        <v>99.58</v>
      </c>
      <c r="K62" s="14">
        <v>111.69</v>
      </c>
      <c r="L62" s="14">
        <v>88.98</v>
      </c>
      <c r="M62" s="14">
        <v>71.33</v>
      </c>
      <c r="N62" s="14">
        <v>145.16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</row>
    <row r="63" spans="1:63">
      <c r="B63" s="14" t="s">
        <v>93</v>
      </c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</row>
    <row r="64" spans="1:63"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</row>
    <row r="65" spans="2:63"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</row>
    <row r="66" spans="2:63"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</row>
    <row r="67" spans="2:63"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</row>
    <row r="68" spans="2:63"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</row>
    <row r="69" spans="2:63">
      <c r="B69" s="20" t="s">
        <v>94</v>
      </c>
      <c r="C69" s="21">
        <v>2010</v>
      </c>
      <c r="D69" s="21">
        <v>2011</v>
      </c>
      <c r="E69" s="21">
        <v>2012</v>
      </c>
      <c r="F69" s="21">
        <v>2013</v>
      </c>
      <c r="G69" s="21">
        <v>2014</v>
      </c>
      <c r="H69" s="21">
        <v>2015</v>
      </c>
      <c r="I69" s="21">
        <v>2016</v>
      </c>
      <c r="J69" s="21">
        <v>2017</v>
      </c>
      <c r="K69" s="21">
        <v>2018</v>
      </c>
      <c r="L69" s="22">
        <v>2019</v>
      </c>
      <c r="M69" s="22">
        <v>2020</v>
      </c>
      <c r="N69" s="22">
        <v>2021</v>
      </c>
      <c r="O69" s="22">
        <v>2022</v>
      </c>
      <c r="P69" s="22">
        <v>2023</v>
      </c>
      <c r="Q69" s="22">
        <v>2024</v>
      </c>
      <c r="R69" s="22">
        <v>2025</v>
      </c>
      <c r="S69" s="22">
        <v>2026</v>
      </c>
      <c r="T69" s="22">
        <v>2027</v>
      </c>
      <c r="U69" s="22">
        <v>2028</v>
      </c>
      <c r="V69" s="22">
        <v>2029</v>
      </c>
      <c r="W69" s="22">
        <v>2030</v>
      </c>
      <c r="X69" s="22">
        <v>2031</v>
      </c>
      <c r="Y69" s="22">
        <v>2032</v>
      </c>
      <c r="Z69" s="22">
        <v>2033</v>
      </c>
      <c r="AA69" s="22">
        <v>2034</v>
      </c>
      <c r="AB69" s="22">
        <v>2035</v>
      </c>
      <c r="AC69" s="22">
        <v>2036</v>
      </c>
      <c r="AD69" s="22">
        <v>2037</v>
      </c>
      <c r="AE69" s="22">
        <v>2038</v>
      </c>
      <c r="AF69" s="22">
        <v>2039</v>
      </c>
      <c r="AG69" s="22">
        <v>2040</v>
      </c>
      <c r="AH69" s="22">
        <v>2041</v>
      </c>
      <c r="AI69" s="22">
        <v>2042</v>
      </c>
      <c r="AJ69" s="22">
        <v>2043</v>
      </c>
      <c r="AK69" s="22">
        <v>2044</v>
      </c>
      <c r="AL69" s="22">
        <v>2045</v>
      </c>
      <c r="AM69" s="22">
        <v>2046</v>
      </c>
      <c r="AN69" s="22">
        <v>2047</v>
      </c>
      <c r="AO69" s="22">
        <v>2048</v>
      </c>
      <c r="AP69" s="22">
        <v>2049</v>
      </c>
      <c r="AQ69" s="22">
        <v>2050</v>
      </c>
      <c r="AR69" s="22">
        <v>2051</v>
      </c>
      <c r="AS69" s="22">
        <v>2052</v>
      </c>
      <c r="AT69" s="22">
        <v>2053</v>
      </c>
      <c r="AU69" s="22">
        <v>2054</v>
      </c>
      <c r="AV69" s="22">
        <v>2055</v>
      </c>
      <c r="AW69" s="22">
        <v>2056</v>
      </c>
      <c r="AX69" s="22">
        <v>2057</v>
      </c>
      <c r="AY69" s="22">
        <v>2058</v>
      </c>
      <c r="AZ69" s="22">
        <v>2059</v>
      </c>
      <c r="BA69" s="22">
        <v>2060</v>
      </c>
      <c r="BB69" s="22">
        <v>2061</v>
      </c>
      <c r="BC69" s="22">
        <v>2062</v>
      </c>
      <c r="BD69" s="22">
        <v>2063</v>
      </c>
      <c r="BE69" s="22">
        <v>2064</v>
      </c>
      <c r="BF69" s="22">
        <v>2065</v>
      </c>
      <c r="BG69" s="22">
        <v>2066</v>
      </c>
      <c r="BH69" s="22">
        <v>2067</v>
      </c>
      <c r="BI69" s="22">
        <v>2068</v>
      </c>
      <c r="BJ69" s="22">
        <v>2069</v>
      </c>
      <c r="BK69" s="22">
        <v>2070</v>
      </c>
    </row>
    <row r="70" spans="2:63">
      <c r="B70" s="23" t="s">
        <v>95</v>
      </c>
      <c r="C70" s="24">
        <v>112</v>
      </c>
      <c r="D70" s="24">
        <v>111</v>
      </c>
      <c r="E70" s="24">
        <v>107</v>
      </c>
      <c r="F70" s="24">
        <v>93</v>
      </c>
      <c r="G70" s="24">
        <v>99</v>
      </c>
      <c r="H70" s="24">
        <v>99</v>
      </c>
      <c r="I70" s="24">
        <v>102</v>
      </c>
      <c r="J70" s="24">
        <v>127</v>
      </c>
      <c r="K70" s="24">
        <v>128</v>
      </c>
      <c r="L70" s="25">
        <v>129</v>
      </c>
      <c r="M70" s="25">
        <v>115</v>
      </c>
      <c r="N70" s="25">
        <f t="shared" ref="N70:BK70" si="0">AVERAGE(C70:M70)</f>
        <v>111.09090909090909</v>
      </c>
      <c r="O70" s="25">
        <f t="shared" si="0"/>
        <v>111.0082644628099</v>
      </c>
      <c r="P70" s="25">
        <f t="shared" si="0"/>
        <v>111.0090157776108</v>
      </c>
      <c r="Q70" s="25">
        <f t="shared" si="0"/>
        <v>111.37347175739363</v>
      </c>
      <c r="R70" s="25">
        <f t="shared" si="0"/>
        <v>113.04378737170214</v>
      </c>
      <c r="S70" s="25">
        <f t="shared" si="0"/>
        <v>114.32049531458415</v>
      </c>
      <c r="T70" s="25">
        <f t="shared" si="0"/>
        <v>115.71326761590998</v>
      </c>
      <c r="U70" s="25">
        <f t="shared" si="0"/>
        <v>116.95992830826543</v>
      </c>
      <c r="V70" s="25">
        <f t="shared" si="0"/>
        <v>116.04719451810774</v>
      </c>
      <c r="W70" s="25">
        <f t="shared" si="0"/>
        <v>114.96057583793572</v>
      </c>
      <c r="X70" s="25">
        <f t="shared" si="0"/>
        <v>113.68426455047533</v>
      </c>
      <c r="Y70" s="25">
        <f t="shared" si="0"/>
        <v>113.56465223688218</v>
      </c>
      <c r="Z70" s="25">
        <f t="shared" si="0"/>
        <v>113.78953797742518</v>
      </c>
      <c r="AA70" s="25">
        <f t="shared" si="0"/>
        <v>114.0423810242084</v>
      </c>
      <c r="AB70" s="25">
        <f t="shared" si="0"/>
        <v>114.31814150117181</v>
      </c>
      <c r="AC70" s="25">
        <f t="shared" si="0"/>
        <v>114.58583875060619</v>
      </c>
      <c r="AD70" s="25">
        <f t="shared" si="0"/>
        <v>114.72602523959746</v>
      </c>
      <c r="AE70" s="25">
        <f t="shared" si="0"/>
        <v>114.76289159641686</v>
      </c>
      <c r="AF70" s="25">
        <f t="shared" si="0"/>
        <v>114.67649377646295</v>
      </c>
      <c r="AG70" s="25">
        <f t="shared" si="0"/>
        <v>114.46890881902635</v>
      </c>
      <c r="AH70" s="25">
        <f t="shared" si="0"/>
        <v>114.32542830092804</v>
      </c>
      <c r="AI70" s="25">
        <f t="shared" si="0"/>
        <v>114.26768761574553</v>
      </c>
      <c r="AJ70" s="25">
        <f t="shared" si="0"/>
        <v>114.32072607622462</v>
      </c>
      <c r="AK70" s="25">
        <f t="shared" si="0"/>
        <v>114.3894600616194</v>
      </c>
      <c r="AL70" s="25">
        <f t="shared" si="0"/>
        <v>114.44399843290979</v>
      </c>
      <c r="AM70" s="25">
        <f t="shared" si="0"/>
        <v>114.4805091064281</v>
      </c>
      <c r="AN70" s="25">
        <f t="shared" si="0"/>
        <v>114.49526979781504</v>
      </c>
      <c r="AO70" s="25">
        <f t="shared" si="0"/>
        <v>114.4870362566522</v>
      </c>
      <c r="AP70" s="25">
        <f t="shared" si="0"/>
        <v>114.46530998547536</v>
      </c>
      <c r="AQ70" s="25">
        <f t="shared" si="0"/>
        <v>114.4382571117534</v>
      </c>
      <c r="AR70" s="25">
        <f t="shared" si="0"/>
        <v>114.41659923314346</v>
      </c>
      <c r="AS70" s="25">
        <f t="shared" si="0"/>
        <v>114.411843816245</v>
      </c>
      <c r="AT70" s="25">
        <f t="shared" si="0"/>
        <v>114.41969977218291</v>
      </c>
      <c r="AU70" s="25">
        <f t="shared" si="0"/>
        <v>114.43351905913174</v>
      </c>
      <c r="AV70" s="25">
        <f t="shared" si="0"/>
        <v>114.44377296666876</v>
      </c>
      <c r="AW70" s="25">
        <f t="shared" si="0"/>
        <v>114.44871050349143</v>
      </c>
      <c r="AX70" s="25">
        <f t="shared" si="0"/>
        <v>114.44913887354431</v>
      </c>
      <c r="AY70" s="25">
        <f t="shared" si="0"/>
        <v>114.44628703419124</v>
      </c>
      <c r="AZ70" s="25">
        <f t="shared" si="0"/>
        <v>114.44183405568</v>
      </c>
      <c r="BA70" s="25">
        <f t="shared" si="0"/>
        <v>114.43772476468251</v>
      </c>
      <c r="BB70" s="25">
        <f t="shared" si="0"/>
        <v>114.43521701733771</v>
      </c>
      <c r="BC70" s="25">
        <f t="shared" si="0"/>
        <v>114.4349406451181</v>
      </c>
      <c r="BD70" s="25">
        <f t="shared" si="0"/>
        <v>114.43660804620669</v>
      </c>
      <c r="BE70" s="25">
        <f t="shared" si="0"/>
        <v>114.43885933983957</v>
      </c>
      <c r="BF70" s="25">
        <f t="shared" si="0"/>
        <v>114.44060111871745</v>
      </c>
      <c r="BG70" s="25">
        <f t="shared" si="0"/>
        <v>114.44124494231617</v>
      </c>
      <c r="BH70" s="25">
        <f t="shared" si="0"/>
        <v>114.44101512192047</v>
      </c>
      <c r="BI70" s="25">
        <f t="shared" si="0"/>
        <v>114.44031554177765</v>
      </c>
      <c r="BJ70" s="25">
        <f t="shared" si="0"/>
        <v>114.43951342070795</v>
      </c>
      <c r="BK70" s="25">
        <f t="shared" si="0"/>
        <v>114.43889763766403</v>
      </c>
    </row>
    <row r="71" spans="2:63">
      <c r="B71" s="23" t="s">
        <v>96</v>
      </c>
      <c r="C71" s="24">
        <v>120</v>
      </c>
      <c r="D71" s="24">
        <v>125</v>
      </c>
      <c r="E71" s="24">
        <v>120</v>
      </c>
      <c r="F71" s="24">
        <v>107</v>
      </c>
      <c r="G71" s="24">
        <v>128</v>
      </c>
      <c r="H71" s="24">
        <v>135</v>
      </c>
      <c r="I71" s="24">
        <v>128</v>
      </c>
      <c r="J71" s="24">
        <v>131</v>
      </c>
      <c r="K71" s="24">
        <v>126</v>
      </c>
      <c r="L71" s="25">
        <v>129</v>
      </c>
      <c r="M71" s="25">
        <v>126</v>
      </c>
      <c r="N71" s="25">
        <f t="shared" ref="N71:BK71" si="1">AVERAGE(C71:M71)</f>
        <v>125</v>
      </c>
      <c r="O71" s="25">
        <f t="shared" si="1"/>
        <v>125.45454545454545</v>
      </c>
      <c r="P71" s="25">
        <f t="shared" si="1"/>
        <v>125.49586776859505</v>
      </c>
      <c r="Q71" s="25">
        <f t="shared" si="1"/>
        <v>125.99549211119459</v>
      </c>
      <c r="R71" s="25">
        <f t="shared" si="1"/>
        <v>127.7223550303941</v>
      </c>
      <c r="S71" s="25">
        <f t="shared" si="1"/>
        <v>127.69711457861173</v>
      </c>
      <c r="T71" s="25">
        <f t="shared" si="1"/>
        <v>127.03321590394008</v>
      </c>
      <c r="U71" s="25">
        <f t="shared" si="1"/>
        <v>126.94532644066193</v>
      </c>
      <c r="V71" s="25">
        <f t="shared" si="1"/>
        <v>126.57671975344938</v>
      </c>
      <c r="W71" s="25">
        <f t="shared" si="1"/>
        <v>126.62914882194477</v>
      </c>
      <c r="X71" s="25">
        <f t="shared" si="1"/>
        <v>126.41361689666701</v>
      </c>
      <c r="Y71" s="25">
        <f t="shared" si="1"/>
        <v>126.45121843272763</v>
      </c>
      <c r="Z71" s="25">
        <f t="shared" si="1"/>
        <v>126.58314738115745</v>
      </c>
      <c r="AA71" s="25">
        <f t="shared" si="1"/>
        <v>126.68574755630398</v>
      </c>
      <c r="AB71" s="25">
        <f t="shared" si="1"/>
        <v>126.79391844609572</v>
      </c>
      <c r="AC71" s="25">
        <f t="shared" si="1"/>
        <v>126.86650265835942</v>
      </c>
      <c r="AD71" s="25">
        <f t="shared" si="1"/>
        <v>126.78869789726537</v>
      </c>
      <c r="AE71" s="25">
        <f t="shared" si="1"/>
        <v>126.70611456259752</v>
      </c>
      <c r="AF71" s="25">
        <f t="shared" si="1"/>
        <v>126.67637807702094</v>
      </c>
      <c r="AG71" s="25">
        <f t="shared" si="1"/>
        <v>126.65192822578084</v>
      </c>
      <c r="AH71" s="25">
        <f t="shared" si="1"/>
        <v>126.65876535962916</v>
      </c>
      <c r="AI71" s="25">
        <f t="shared" si="1"/>
        <v>126.66145777214591</v>
      </c>
      <c r="AJ71" s="25">
        <f t="shared" si="1"/>
        <v>126.6839887608258</v>
      </c>
      <c r="AK71" s="25">
        <f t="shared" si="1"/>
        <v>126.70514969974383</v>
      </c>
      <c r="AL71" s="25">
        <f t="shared" si="1"/>
        <v>126.71624081961528</v>
      </c>
      <c r="AM71" s="25">
        <f t="shared" si="1"/>
        <v>126.71901293446177</v>
      </c>
      <c r="AN71" s="25">
        <f t="shared" si="1"/>
        <v>126.71220334249506</v>
      </c>
      <c r="AO71" s="25">
        <f t="shared" si="1"/>
        <v>126.69817613196196</v>
      </c>
      <c r="AP71" s="25">
        <f t="shared" si="1"/>
        <v>126.68994688057073</v>
      </c>
      <c r="AQ71" s="25">
        <f t="shared" si="1"/>
        <v>126.68847709129555</v>
      </c>
      <c r="AR71" s="25">
        <f t="shared" si="1"/>
        <v>126.68957700168416</v>
      </c>
      <c r="AS71" s="25">
        <f t="shared" si="1"/>
        <v>126.69299961767538</v>
      </c>
      <c r="AT71" s="25">
        <f t="shared" si="1"/>
        <v>126.69611182295233</v>
      </c>
      <c r="AU71" s="25">
        <f t="shared" si="1"/>
        <v>126.69926219120747</v>
      </c>
      <c r="AV71" s="25">
        <f t="shared" si="1"/>
        <v>126.70065068487851</v>
      </c>
      <c r="AW71" s="25">
        <f t="shared" si="1"/>
        <v>126.70024168352711</v>
      </c>
      <c r="AX71" s="25">
        <f t="shared" si="1"/>
        <v>126.69878721661001</v>
      </c>
      <c r="AY71" s="25">
        <f t="shared" si="1"/>
        <v>126.69694851498713</v>
      </c>
      <c r="AZ71" s="25">
        <f t="shared" si="1"/>
        <v>126.69556171248641</v>
      </c>
      <c r="BA71" s="25">
        <f t="shared" si="1"/>
        <v>126.69532403798861</v>
      </c>
      <c r="BB71" s="25">
        <f t="shared" si="1"/>
        <v>126.69581287048113</v>
      </c>
      <c r="BC71" s="25">
        <f t="shared" si="1"/>
        <v>126.69647975949802</v>
      </c>
      <c r="BD71" s="25">
        <f t="shared" si="1"/>
        <v>126.69710728293566</v>
      </c>
      <c r="BE71" s="25">
        <f t="shared" si="1"/>
        <v>126.69748070705022</v>
      </c>
      <c r="BF71" s="25">
        <f t="shared" si="1"/>
        <v>126.69760515105912</v>
      </c>
      <c r="BG71" s="25">
        <f t="shared" si="1"/>
        <v>126.69745451104565</v>
      </c>
      <c r="BH71" s="25">
        <f t="shared" si="1"/>
        <v>126.69716394978811</v>
      </c>
      <c r="BI71" s="25">
        <f t="shared" si="1"/>
        <v>126.69688415581184</v>
      </c>
      <c r="BJ71" s="25">
        <f t="shared" si="1"/>
        <v>126.69671115028473</v>
      </c>
      <c r="BK71" s="25">
        <f t="shared" si="1"/>
        <v>126.69668957167541</v>
      </c>
    </row>
    <row r="72" spans="2:63">
      <c r="B72" s="23" t="s">
        <v>97</v>
      </c>
      <c r="C72" s="24">
        <v>170</v>
      </c>
      <c r="D72" s="24">
        <v>171</v>
      </c>
      <c r="E72" s="24">
        <v>163</v>
      </c>
      <c r="F72" s="24">
        <v>149</v>
      </c>
      <c r="G72" s="24">
        <v>166</v>
      </c>
      <c r="H72" s="24">
        <v>152</v>
      </c>
      <c r="I72" s="24">
        <v>146</v>
      </c>
      <c r="J72" s="24">
        <v>150</v>
      </c>
      <c r="K72" s="24">
        <v>145</v>
      </c>
      <c r="L72" s="25">
        <v>148</v>
      </c>
      <c r="M72" s="25">
        <v>143</v>
      </c>
      <c r="N72" s="25">
        <f t="shared" ref="N72:BK72" si="2">AVERAGE(C72:M72)</f>
        <v>154.81818181818181</v>
      </c>
      <c r="O72" s="25">
        <f t="shared" si="2"/>
        <v>153.4380165289256</v>
      </c>
      <c r="P72" s="25">
        <f t="shared" si="2"/>
        <v>151.84147257700977</v>
      </c>
      <c r="Q72" s="25">
        <f t="shared" si="2"/>
        <v>150.82706099310155</v>
      </c>
      <c r="R72" s="25">
        <f t="shared" si="2"/>
        <v>150.99315744701988</v>
      </c>
      <c r="S72" s="25">
        <f t="shared" si="2"/>
        <v>149.62889903311259</v>
      </c>
      <c r="T72" s="25">
        <f t="shared" si="2"/>
        <v>149.41334439975918</v>
      </c>
      <c r="U72" s="25">
        <f t="shared" si="2"/>
        <v>149.72364843610092</v>
      </c>
      <c r="V72" s="25">
        <f t="shared" si="2"/>
        <v>149.69852556665555</v>
      </c>
      <c r="W72" s="25">
        <f t="shared" si="2"/>
        <v>150.12566425453332</v>
      </c>
      <c r="X72" s="25">
        <f t="shared" si="2"/>
        <v>150.3189064594909</v>
      </c>
      <c r="Y72" s="25">
        <f t="shared" si="2"/>
        <v>150.98426159217195</v>
      </c>
      <c r="Z72" s="25">
        <f t="shared" si="2"/>
        <v>150.6357233898074</v>
      </c>
      <c r="AA72" s="25">
        <f t="shared" si="2"/>
        <v>150.38096946806937</v>
      </c>
      <c r="AB72" s="25">
        <f t="shared" si="2"/>
        <v>150.24819645816572</v>
      </c>
      <c r="AC72" s="25">
        <f t="shared" si="2"/>
        <v>150.19557240953517</v>
      </c>
      <c r="AD72" s="25">
        <f t="shared" si="2"/>
        <v>150.12306467885472</v>
      </c>
      <c r="AE72" s="25">
        <f t="shared" si="2"/>
        <v>150.16798882846766</v>
      </c>
      <c r="AF72" s="25">
        <f t="shared" si="2"/>
        <v>150.23659286744115</v>
      </c>
      <c r="AG72" s="25">
        <f t="shared" si="2"/>
        <v>150.28322417938116</v>
      </c>
      <c r="AH72" s="25">
        <f t="shared" si="2"/>
        <v>150.33637859871988</v>
      </c>
      <c r="AI72" s="25">
        <f t="shared" si="2"/>
        <v>150.35553444819141</v>
      </c>
      <c r="AJ72" s="25">
        <f t="shared" si="2"/>
        <v>150.35886426534597</v>
      </c>
      <c r="AK72" s="25">
        <f t="shared" si="2"/>
        <v>150.30200996290725</v>
      </c>
      <c r="AL72" s="25">
        <f t="shared" si="2"/>
        <v>150.27167237864359</v>
      </c>
      <c r="AM72" s="25">
        <f t="shared" si="2"/>
        <v>150.26173627960486</v>
      </c>
      <c r="AN72" s="25">
        <f t="shared" si="2"/>
        <v>150.26296717246296</v>
      </c>
      <c r="AO72" s="25">
        <f t="shared" si="2"/>
        <v>150.26909396909278</v>
      </c>
      <c r="AP72" s="25">
        <f t="shared" si="2"/>
        <v>150.28236935911445</v>
      </c>
      <c r="AQ72" s="25">
        <f t="shared" si="2"/>
        <v>150.29276758917328</v>
      </c>
      <c r="AR72" s="25">
        <f t="shared" si="2"/>
        <v>150.29787438205801</v>
      </c>
      <c r="AS72" s="25">
        <f t="shared" si="2"/>
        <v>150.29920621866495</v>
      </c>
      <c r="AT72" s="25">
        <f t="shared" si="2"/>
        <v>150.29582691138722</v>
      </c>
      <c r="AU72" s="25">
        <f t="shared" si="2"/>
        <v>150.29039895349592</v>
      </c>
      <c r="AV72" s="25">
        <f t="shared" si="2"/>
        <v>150.28417483423684</v>
      </c>
      <c r="AW72" s="25">
        <f t="shared" si="2"/>
        <v>150.28255345890318</v>
      </c>
      <c r="AX72" s="25">
        <f t="shared" si="2"/>
        <v>150.28354264801766</v>
      </c>
      <c r="AY72" s="25">
        <f t="shared" si="2"/>
        <v>150.28552504514613</v>
      </c>
      <c r="AZ72" s="25">
        <f t="shared" si="2"/>
        <v>150.28757576084459</v>
      </c>
      <c r="BA72" s="25">
        <f t="shared" si="2"/>
        <v>150.28925592373113</v>
      </c>
      <c r="BB72" s="25">
        <f t="shared" si="2"/>
        <v>150.2898819750599</v>
      </c>
      <c r="BC72" s="25">
        <f t="shared" si="2"/>
        <v>150.28961964650418</v>
      </c>
      <c r="BD72" s="25">
        <f t="shared" si="2"/>
        <v>150.28886921599926</v>
      </c>
      <c r="BE72" s="25">
        <f t="shared" si="2"/>
        <v>150.2879294884842</v>
      </c>
      <c r="BF72" s="25">
        <f t="shared" si="2"/>
        <v>150.28721154094754</v>
      </c>
      <c r="BG72" s="25">
        <f t="shared" si="2"/>
        <v>150.28692177617043</v>
      </c>
      <c r="BH72" s="25">
        <f t="shared" si="2"/>
        <v>150.28717149816438</v>
      </c>
      <c r="BI72" s="25">
        <f t="shared" si="2"/>
        <v>150.28759131991538</v>
      </c>
      <c r="BJ72" s="25">
        <f t="shared" si="2"/>
        <v>150.28795938099699</v>
      </c>
      <c r="BK72" s="25">
        <f t="shared" si="2"/>
        <v>150.28818068425619</v>
      </c>
    </row>
    <row r="73" spans="2:63">
      <c r="B73" s="23" t="s">
        <v>98</v>
      </c>
      <c r="C73" s="24">
        <v>17</v>
      </c>
      <c r="D73" s="24">
        <v>18</v>
      </c>
      <c r="E73" s="24">
        <v>18</v>
      </c>
      <c r="F73" s="24">
        <v>18</v>
      </c>
      <c r="G73" s="24">
        <v>19</v>
      </c>
      <c r="H73" s="24">
        <v>11</v>
      </c>
      <c r="I73" s="24">
        <v>11</v>
      </c>
      <c r="J73" s="24">
        <v>14</v>
      </c>
      <c r="K73" s="24">
        <v>13</v>
      </c>
      <c r="L73" s="25">
        <v>13</v>
      </c>
      <c r="M73" s="25">
        <v>15</v>
      </c>
      <c r="N73" s="25">
        <f t="shared" ref="N73:BK73" si="3">AVERAGE(C73:M73)</f>
        <v>15.181818181818182</v>
      </c>
      <c r="O73" s="25">
        <f t="shared" si="3"/>
        <v>15.016528925619836</v>
      </c>
      <c r="P73" s="25">
        <f t="shared" si="3"/>
        <v>14.745304282494367</v>
      </c>
      <c r="Q73" s="25">
        <f t="shared" si="3"/>
        <v>14.449422853630217</v>
      </c>
      <c r="R73" s="25">
        <f t="shared" si="3"/>
        <v>14.126643113051147</v>
      </c>
      <c r="S73" s="25">
        <f t="shared" si="3"/>
        <v>13.68361066878307</v>
      </c>
      <c r="T73" s="25">
        <f t="shared" si="3"/>
        <v>13.927575275036077</v>
      </c>
      <c r="U73" s="25">
        <f t="shared" si="3"/>
        <v>14.193718481857537</v>
      </c>
      <c r="V73" s="25">
        <f t="shared" si="3"/>
        <v>14.21132925293549</v>
      </c>
      <c r="W73" s="25">
        <f t="shared" si="3"/>
        <v>14.321450094111448</v>
      </c>
      <c r="X73" s="25">
        <f t="shared" si="3"/>
        <v>14.441581920848853</v>
      </c>
      <c r="Y73" s="25">
        <f t="shared" si="3"/>
        <v>14.390816640926021</v>
      </c>
      <c r="Z73" s="25">
        <f t="shared" si="3"/>
        <v>14.318907409935825</v>
      </c>
      <c r="AA73" s="25">
        <f t="shared" si="3"/>
        <v>14.255487272146366</v>
      </c>
      <c r="AB73" s="25">
        <f t="shared" si="3"/>
        <v>14.210958453023819</v>
      </c>
      <c r="AC73" s="25">
        <f t="shared" si="3"/>
        <v>14.189279871150511</v>
      </c>
      <c r="AD73" s="25">
        <f t="shared" si="3"/>
        <v>14.194974121886821</v>
      </c>
      <c r="AE73" s="25">
        <f t="shared" si="3"/>
        <v>14.241461708532615</v>
      </c>
      <c r="AF73" s="25">
        <f t="shared" si="3"/>
        <v>14.269996838850483</v>
      </c>
      <c r="AG73" s="25">
        <f t="shared" si="3"/>
        <v>14.276931234940752</v>
      </c>
      <c r="AH73" s="25">
        <f t="shared" si="3"/>
        <v>14.282895051486683</v>
      </c>
      <c r="AI73" s="25">
        <f t="shared" si="3"/>
        <v>14.279390047611702</v>
      </c>
      <c r="AJ73" s="25">
        <f t="shared" si="3"/>
        <v>14.264645331862875</v>
      </c>
      <c r="AK73" s="25">
        <f t="shared" si="3"/>
        <v>14.253175212857133</v>
      </c>
      <c r="AL73" s="25">
        <f t="shared" si="3"/>
        <v>14.247199558577252</v>
      </c>
      <c r="AM73" s="25">
        <f t="shared" si="3"/>
        <v>14.246446130070968</v>
      </c>
      <c r="AN73" s="25">
        <f t="shared" si="3"/>
        <v>14.249672282529799</v>
      </c>
      <c r="AO73" s="25">
        <f t="shared" si="3"/>
        <v>14.255162501746099</v>
      </c>
      <c r="AP73" s="25">
        <f t="shared" si="3"/>
        <v>14.260634172642396</v>
      </c>
      <c r="AQ73" s="25">
        <f t="shared" si="3"/>
        <v>14.262377123925104</v>
      </c>
      <c r="AR73" s="25">
        <f t="shared" si="3"/>
        <v>14.26168442256825</v>
      </c>
      <c r="AS73" s="25">
        <f t="shared" si="3"/>
        <v>14.260298348716203</v>
      </c>
      <c r="AT73" s="25">
        <f t="shared" si="3"/>
        <v>14.258244103009794</v>
      </c>
      <c r="AU73" s="25">
        <f t="shared" si="3"/>
        <v>14.256321744409622</v>
      </c>
      <c r="AV73" s="25">
        <f t="shared" si="3"/>
        <v>14.255565054641147</v>
      </c>
      <c r="AW73" s="25">
        <f t="shared" si="3"/>
        <v>14.255782312985151</v>
      </c>
      <c r="AX73" s="25">
        <f t="shared" si="3"/>
        <v>14.25656256338587</v>
      </c>
      <c r="AY73" s="25">
        <f t="shared" si="3"/>
        <v>14.257482239141767</v>
      </c>
      <c r="AZ73" s="25">
        <f t="shared" si="3"/>
        <v>14.258192235197402</v>
      </c>
      <c r="BA73" s="25">
        <f t="shared" si="3"/>
        <v>14.258467665511155</v>
      </c>
      <c r="BB73" s="25">
        <f t="shared" si="3"/>
        <v>14.258270710317406</v>
      </c>
      <c r="BC73" s="25">
        <f t="shared" si="3"/>
        <v>14.257897399989433</v>
      </c>
      <c r="BD73" s="25">
        <f t="shared" si="3"/>
        <v>14.257553125209542</v>
      </c>
      <c r="BE73" s="25">
        <f t="shared" si="3"/>
        <v>14.257303559436211</v>
      </c>
      <c r="BF73" s="25">
        <f t="shared" si="3"/>
        <v>14.257218055474972</v>
      </c>
      <c r="BG73" s="25">
        <f t="shared" si="3"/>
        <v>14.257299538299096</v>
      </c>
      <c r="BH73" s="25">
        <f t="shared" si="3"/>
        <v>14.257457218631636</v>
      </c>
      <c r="BI73" s="25">
        <f t="shared" si="3"/>
        <v>14.257609482781316</v>
      </c>
      <c r="BJ73" s="25">
        <f t="shared" si="3"/>
        <v>14.257704657271809</v>
      </c>
      <c r="BK73" s="25">
        <f t="shared" si="3"/>
        <v>14.257724877101815</v>
      </c>
    </row>
    <row r="74" spans="2:63">
      <c r="B74" s="21" t="s">
        <v>99</v>
      </c>
      <c r="C74" s="24">
        <v>3.0998662023460355</v>
      </c>
      <c r="D74" s="24">
        <v>3.1208027859237504</v>
      </c>
      <c r="E74" s="24">
        <v>3.1417393695014653</v>
      </c>
      <c r="F74" s="24">
        <v>3.162675953079173</v>
      </c>
      <c r="G74" s="24">
        <v>3.1836125366568879</v>
      </c>
      <c r="H74" s="24">
        <v>3.2045491202346028</v>
      </c>
      <c r="I74" s="24">
        <v>3.2254857038123106</v>
      </c>
      <c r="J74" s="24">
        <v>3.2464222873900255</v>
      </c>
      <c r="K74" s="24">
        <v>3.2673588709677404</v>
      </c>
      <c r="L74" s="26">
        <v>4.1399999999999997</v>
      </c>
      <c r="M74" s="26">
        <v>3.72</v>
      </c>
      <c r="N74" s="25">
        <f t="shared" ref="N74:BK74" si="4">AVERAGE(C74:M74)</f>
        <v>3.3193193481738175</v>
      </c>
      <c r="O74" s="25">
        <f t="shared" si="4"/>
        <v>3.3392696341581614</v>
      </c>
      <c r="P74" s="25">
        <f t="shared" si="4"/>
        <v>3.3591302567249262</v>
      </c>
      <c r="Q74" s="25">
        <f t="shared" si="4"/>
        <v>3.3788930646543309</v>
      </c>
      <c r="R74" s="25">
        <f t="shared" si="4"/>
        <v>3.3985491657066178</v>
      </c>
      <c r="S74" s="25">
        <f t="shared" si="4"/>
        <v>3.4180888592565934</v>
      </c>
      <c r="T74" s="25">
        <f t="shared" si="4"/>
        <v>3.4375015628040471</v>
      </c>
      <c r="U74" s="25">
        <f t="shared" si="4"/>
        <v>3.456775731803297</v>
      </c>
      <c r="V74" s="25">
        <f t="shared" si="4"/>
        <v>3.4758987722045025</v>
      </c>
      <c r="W74" s="25">
        <f t="shared" si="4"/>
        <v>3.4948569450442082</v>
      </c>
      <c r="X74" s="25">
        <f t="shared" si="4"/>
        <v>3.436207576411864</v>
      </c>
      <c r="Y74" s="25">
        <f t="shared" si="4"/>
        <v>3.4104082651765792</v>
      </c>
      <c r="Z74" s="25">
        <f t="shared" si="4"/>
        <v>3.4186890758131936</v>
      </c>
      <c r="AA74" s="25">
        <f t="shared" si="4"/>
        <v>3.4259090250545596</v>
      </c>
      <c r="AB74" s="25">
        <f t="shared" si="4"/>
        <v>3.4319798221754354</v>
      </c>
      <c r="AC74" s="25">
        <f t="shared" si="4"/>
        <v>3.4368058910409904</v>
      </c>
      <c r="AD74" s="25">
        <f t="shared" si="4"/>
        <v>3.440283775162297</v>
      </c>
      <c r="AE74" s="25">
        <f t="shared" si="4"/>
        <v>3.4423014947900885</v>
      </c>
      <c r="AF74" s="25">
        <f t="shared" si="4"/>
        <v>3.4427378522433645</v>
      </c>
      <c r="AG74" s="25">
        <f t="shared" si="4"/>
        <v>3.4414616813742795</v>
      </c>
      <c r="AH74" s="25">
        <f t="shared" si="4"/>
        <v>3.4383310367533499</v>
      </c>
      <c r="AI74" s="25">
        <f t="shared" si="4"/>
        <v>3.4331923178178183</v>
      </c>
      <c r="AJ74" s="25">
        <f t="shared" si="4"/>
        <v>3.4329182034001779</v>
      </c>
      <c r="AK74" s="25">
        <f t="shared" si="4"/>
        <v>3.4349645614205047</v>
      </c>
      <c r="AL74" s="25">
        <f t="shared" si="4"/>
        <v>3.4364441510211701</v>
      </c>
      <c r="AM74" s="25">
        <f t="shared" si="4"/>
        <v>3.4374018897454066</v>
      </c>
      <c r="AN74" s="25">
        <f t="shared" si="4"/>
        <v>3.4378948049790408</v>
      </c>
      <c r="AO74" s="25">
        <f t="shared" si="4"/>
        <v>3.4379937971552268</v>
      </c>
      <c r="AP74" s="25">
        <f t="shared" si="4"/>
        <v>3.4377856173364023</v>
      </c>
      <c r="AQ74" s="25">
        <f t="shared" si="4"/>
        <v>3.437375083022431</v>
      </c>
      <c r="AR74" s="25">
        <f t="shared" si="4"/>
        <v>3.4368875585478005</v>
      </c>
      <c r="AS74" s="25">
        <f t="shared" si="4"/>
        <v>3.4364717291999387</v>
      </c>
      <c r="AT74" s="25">
        <f t="shared" si="4"/>
        <v>3.436302701240538</v>
      </c>
      <c r="AU74" s="25">
        <f t="shared" si="4"/>
        <v>3.4365854633698758</v>
      </c>
      <c r="AV74" s="25">
        <f t="shared" si="4"/>
        <v>3.4369188506398483</v>
      </c>
      <c r="AW74" s="25">
        <f t="shared" si="4"/>
        <v>3.4370965132961526</v>
      </c>
      <c r="AX74" s="25">
        <f t="shared" si="4"/>
        <v>3.4371558189575144</v>
      </c>
      <c r="AY74" s="25">
        <f t="shared" si="4"/>
        <v>3.4371334488858882</v>
      </c>
      <c r="AZ74" s="25">
        <f t="shared" si="4"/>
        <v>3.4370642346956015</v>
      </c>
      <c r="BA74" s="25">
        <f t="shared" si="4"/>
        <v>3.4369797290174544</v>
      </c>
      <c r="BB74" s="25">
        <f t="shared" si="4"/>
        <v>3.4369064664430042</v>
      </c>
      <c r="BC74" s="25">
        <f t="shared" si="4"/>
        <v>3.4368638649357837</v>
      </c>
      <c r="BD74" s="25">
        <f t="shared" si="4"/>
        <v>3.4368617109710544</v>
      </c>
      <c r="BE74" s="25">
        <f t="shared" si="4"/>
        <v>3.4368971638593377</v>
      </c>
      <c r="BF74" s="25">
        <f t="shared" si="4"/>
        <v>3.4369512059155922</v>
      </c>
      <c r="BG74" s="25">
        <f t="shared" si="4"/>
        <v>3.4369844552379303</v>
      </c>
      <c r="BH74" s="25">
        <f t="shared" si="4"/>
        <v>3.4369904192923015</v>
      </c>
      <c r="BI74" s="25">
        <f t="shared" si="4"/>
        <v>3.4369807743828602</v>
      </c>
      <c r="BJ74" s="25">
        <f t="shared" si="4"/>
        <v>3.4369648612397099</v>
      </c>
      <c r="BK74" s="25">
        <f t="shared" si="4"/>
        <v>3.4369495350900565</v>
      </c>
    </row>
    <row r="75" spans="2:63">
      <c r="B75" s="23" t="s">
        <v>100</v>
      </c>
      <c r="C75" s="24">
        <v>6</v>
      </c>
      <c r="D75" s="24">
        <v>4.01</v>
      </c>
      <c r="E75" s="24">
        <v>2.76</v>
      </c>
      <c r="F75" s="24">
        <v>3.71</v>
      </c>
      <c r="G75" s="24">
        <v>4.3499999999999996</v>
      </c>
      <c r="H75" s="24">
        <v>2.6</v>
      </c>
      <c r="I75" s="24">
        <v>2.46</v>
      </c>
      <c r="J75" s="24">
        <v>2.96</v>
      </c>
      <c r="K75" s="24">
        <v>3.13</v>
      </c>
      <c r="L75" s="24">
        <v>2.5299999999999998</v>
      </c>
      <c r="M75" s="24">
        <v>2.99</v>
      </c>
      <c r="N75" s="25">
        <f t="shared" ref="N75:BK75" si="5">AVERAGE(C75:M75)</f>
        <v>3.4090909090909092</v>
      </c>
      <c r="O75" s="25">
        <f t="shared" si="5"/>
        <v>3.1735537190082641</v>
      </c>
      <c r="P75" s="25">
        <f t="shared" si="5"/>
        <v>3.0975131480090159</v>
      </c>
      <c r="Q75" s="25">
        <f t="shared" si="5"/>
        <v>3.1281961614643805</v>
      </c>
      <c r="R75" s="25">
        <f t="shared" si="5"/>
        <v>3.0753049034156885</v>
      </c>
      <c r="S75" s="25">
        <f t="shared" si="5"/>
        <v>2.959423530998933</v>
      </c>
      <c r="T75" s="25">
        <f t="shared" si="5"/>
        <v>2.9920983974533808</v>
      </c>
      <c r="U75" s="25">
        <f t="shared" si="5"/>
        <v>3.0404709790400517</v>
      </c>
      <c r="V75" s="25">
        <f t="shared" si="5"/>
        <v>3.0477865225891474</v>
      </c>
      <c r="W75" s="25">
        <f t="shared" si="5"/>
        <v>3.0403125700972522</v>
      </c>
      <c r="X75" s="25">
        <f t="shared" si="5"/>
        <v>3.0867046219242749</v>
      </c>
      <c r="Y75" s="25">
        <f t="shared" si="5"/>
        <v>3.0954959511901179</v>
      </c>
      <c r="Z75" s="25">
        <f t="shared" si="5"/>
        <v>3.0669873186536822</v>
      </c>
      <c r="AA75" s="25">
        <f t="shared" si="5"/>
        <v>3.0572994640759927</v>
      </c>
      <c r="AB75" s="25">
        <f t="shared" si="5"/>
        <v>3.0536436746275366</v>
      </c>
      <c r="AC75" s="25">
        <f t="shared" si="5"/>
        <v>3.0468661758241864</v>
      </c>
      <c r="AD75" s="25">
        <f t="shared" si="5"/>
        <v>3.0442808369522325</v>
      </c>
      <c r="AE75" s="25">
        <f t="shared" si="5"/>
        <v>3.0519951374934418</v>
      </c>
      <c r="AF75" s="25">
        <f t="shared" si="5"/>
        <v>3.0574402956789011</v>
      </c>
      <c r="AG75" s="25">
        <f t="shared" si="5"/>
        <v>3.0589829608278878</v>
      </c>
      <c r="AH75" s="25">
        <f t="shared" si="5"/>
        <v>3.0600008188495917</v>
      </c>
      <c r="AI75" s="25">
        <f t="shared" si="5"/>
        <v>3.0617906596452586</v>
      </c>
      <c r="AJ75" s="25">
        <f t="shared" si="5"/>
        <v>3.0595257539835301</v>
      </c>
      <c r="AK75" s="25">
        <f t="shared" si="5"/>
        <v>3.0562557360556584</v>
      </c>
      <c r="AL75" s="25">
        <f t="shared" si="5"/>
        <v>3.0552801376376562</v>
      </c>
      <c r="AM75" s="25">
        <f t="shared" si="5"/>
        <v>3.0550965625068982</v>
      </c>
      <c r="AN75" s="25">
        <f t="shared" si="5"/>
        <v>3.0552286432232036</v>
      </c>
      <c r="AO75" s="25">
        <f t="shared" si="5"/>
        <v>3.0559888675322053</v>
      </c>
      <c r="AP75" s="25">
        <f t="shared" si="5"/>
        <v>3.0570532339485657</v>
      </c>
      <c r="AQ75" s="25">
        <f t="shared" si="5"/>
        <v>3.0575130608990322</v>
      </c>
      <c r="AR75" s="25">
        <f t="shared" si="5"/>
        <v>3.0575196759190444</v>
      </c>
      <c r="AS75" s="25">
        <f t="shared" si="5"/>
        <v>3.0573866500182403</v>
      </c>
      <c r="AT75" s="25">
        <f t="shared" si="5"/>
        <v>3.0571489983062992</v>
      </c>
      <c r="AU75" s="25">
        <f t="shared" si="5"/>
        <v>3.0567270290936666</v>
      </c>
      <c r="AV75" s="25">
        <f t="shared" si="5"/>
        <v>3.0564725995582247</v>
      </c>
      <c r="AW75" s="25">
        <f t="shared" si="5"/>
        <v>3.0564923144220941</v>
      </c>
      <c r="AX75" s="25">
        <f t="shared" si="5"/>
        <v>3.056602512311589</v>
      </c>
      <c r="AY75" s="25">
        <f t="shared" si="5"/>
        <v>3.0567394168392883</v>
      </c>
      <c r="AZ75" s="25">
        <f t="shared" si="5"/>
        <v>3.0568767598952955</v>
      </c>
      <c r="BA75" s="25">
        <f t="shared" si="5"/>
        <v>3.0569574773828494</v>
      </c>
      <c r="BB75" s="25">
        <f t="shared" si="5"/>
        <v>3.0569487722405113</v>
      </c>
      <c r="BC75" s="25">
        <f t="shared" si="5"/>
        <v>3.0568974732715546</v>
      </c>
      <c r="BD75" s="25">
        <f t="shared" si="5"/>
        <v>3.0568409093945106</v>
      </c>
      <c r="BE75" s="25">
        <f t="shared" si="5"/>
        <v>3.0567912966105344</v>
      </c>
      <c r="BF75" s="25">
        <f t="shared" si="5"/>
        <v>3.0567587782745562</v>
      </c>
      <c r="BG75" s="25">
        <f t="shared" si="5"/>
        <v>3.0567616645637283</v>
      </c>
      <c r="BH75" s="25">
        <f t="shared" si="5"/>
        <v>3.0567879432005913</v>
      </c>
      <c r="BI75" s="25">
        <f t="shared" si="5"/>
        <v>3.0568148185440918</v>
      </c>
      <c r="BJ75" s="25">
        <f t="shared" si="5"/>
        <v>3.0568341191106825</v>
      </c>
      <c r="BK75" s="25">
        <f t="shared" si="5"/>
        <v>3.0568427284080824</v>
      </c>
    </row>
    <row r="76" spans="2:63">
      <c r="B76" s="23" t="s">
        <v>101</v>
      </c>
      <c r="C76" s="24">
        <v>82</v>
      </c>
      <c r="D76" s="24">
        <v>85</v>
      </c>
      <c r="E76" s="24">
        <v>80</v>
      </c>
      <c r="F76" s="24">
        <v>78</v>
      </c>
      <c r="G76" s="24">
        <v>93</v>
      </c>
      <c r="H76" s="24">
        <v>90</v>
      </c>
      <c r="I76" s="24">
        <v>4</v>
      </c>
      <c r="J76" s="24">
        <v>82</v>
      </c>
      <c r="K76" s="24">
        <v>79</v>
      </c>
      <c r="L76" s="25">
        <v>80</v>
      </c>
      <c r="M76" s="25">
        <v>79</v>
      </c>
      <c r="N76" s="25">
        <f t="shared" ref="N76:BK76" si="6">AVERAGE(C76:M76)</f>
        <v>75.63636363636364</v>
      </c>
      <c r="O76" s="25">
        <f t="shared" si="6"/>
        <v>75.057851239669418</v>
      </c>
      <c r="P76" s="25">
        <f t="shared" si="6"/>
        <v>74.154019534184826</v>
      </c>
      <c r="Q76" s="25">
        <f t="shared" si="6"/>
        <v>73.622566764565263</v>
      </c>
      <c r="R76" s="25">
        <f t="shared" si="6"/>
        <v>73.224618288616639</v>
      </c>
      <c r="S76" s="25">
        <f t="shared" si="6"/>
        <v>71.426856314854518</v>
      </c>
      <c r="T76" s="25">
        <f t="shared" si="6"/>
        <v>69.738388707114026</v>
      </c>
      <c r="U76" s="25">
        <f t="shared" si="6"/>
        <v>75.7146058623062</v>
      </c>
      <c r="V76" s="25">
        <f t="shared" si="6"/>
        <v>75.143206395243126</v>
      </c>
      <c r="W76" s="25">
        <f t="shared" si="6"/>
        <v>74.792588794810683</v>
      </c>
      <c r="X76" s="25">
        <f t="shared" si="6"/>
        <v>74.319187776157108</v>
      </c>
      <c r="Y76" s="25">
        <f t="shared" si="6"/>
        <v>73.893659392171415</v>
      </c>
      <c r="Z76" s="25">
        <f t="shared" si="6"/>
        <v>73.735231733608487</v>
      </c>
      <c r="AA76" s="25">
        <f t="shared" si="6"/>
        <v>73.614993596693864</v>
      </c>
      <c r="AB76" s="25">
        <f t="shared" si="6"/>
        <v>73.565991238740125</v>
      </c>
      <c r="AC76" s="25">
        <f t="shared" si="6"/>
        <v>73.560848009119681</v>
      </c>
      <c r="AD76" s="25">
        <f t="shared" si="6"/>
        <v>73.591414347347211</v>
      </c>
      <c r="AE76" s="25">
        <f t="shared" si="6"/>
        <v>73.788192350301088</v>
      </c>
      <c r="AF76" s="25">
        <f t="shared" si="6"/>
        <v>74.156356317863526</v>
      </c>
      <c r="AG76" s="25">
        <f t="shared" si="6"/>
        <v>74.014697268368749</v>
      </c>
      <c r="AH76" s="25">
        <f t="shared" si="6"/>
        <v>73.912105529561984</v>
      </c>
      <c r="AI76" s="25">
        <f t="shared" si="6"/>
        <v>73.832061596357562</v>
      </c>
      <c r="AJ76" s="25">
        <f t="shared" si="6"/>
        <v>73.787777398193981</v>
      </c>
      <c r="AK76" s="25">
        <f t="shared" si="6"/>
        <v>73.778151762377846</v>
      </c>
      <c r="AL76" s="25">
        <f t="shared" si="6"/>
        <v>73.782053583175056</v>
      </c>
      <c r="AM76" s="25">
        <f t="shared" si="6"/>
        <v>73.797240854673348</v>
      </c>
      <c r="AN76" s="25">
        <f t="shared" si="6"/>
        <v>73.818263547030924</v>
      </c>
      <c r="AO76" s="25">
        <f t="shared" si="6"/>
        <v>73.841664959568305</v>
      </c>
      <c r="AP76" s="25">
        <f t="shared" si="6"/>
        <v>73.864415015224765</v>
      </c>
      <c r="AQ76" s="25">
        <f t="shared" si="6"/>
        <v>73.871344348399631</v>
      </c>
      <c r="AR76" s="25">
        <f t="shared" si="6"/>
        <v>73.845434169357475</v>
      </c>
      <c r="AS76" s="25">
        <f t="shared" si="6"/>
        <v>73.830046614901903</v>
      </c>
      <c r="AT76" s="25">
        <f t="shared" si="6"/>
        <v>73.822586713569166</v>
      </c>
      <c r="AU76" s="25">
        <f t="shared" si="6"/>
        <v>73.821725360588403</v>
      </c>
      <c r="AV76" s="25">
        <f t="shared" si="6"/>
        <v>73.824811538987902</v>
      </c>
      <c r="AW76" s="25">
        <f t="shared" si="6"/>
        <v>73.829053336861534</v>
      </c>
      <c r="AX76" s="25">
        <f t="shared" si="6"/>
        <v>73.833326041742126</v>
      </c>
      <c r="AY76" s="25">
        <f t="shared" si="6"/>
        <v>73.83660651329383</v>
      </c>
      <c r="AZ76" s="25">
        <f t="shared" si="6"/>
        <v>73.838274055681367</v>
      </c>
      <c r="BA76" s="25">
        <f t="shared" si="6"/>
        <v>73.837965791691644</v>
      </c>
      <c r="BB76" s="25">
        <f t="shared" si="6"/>
        <v>73.835561316825007</v>
      </c>
      <c r="BC76" s="25">
        <f t="shared" si="6"/>
        <v>73.83230831395457</v>
      </c>
      <c r="BD76" s="25">
        <f t="shared" si="6"/>
        <v>73.831115054372503</v>
      </c>
      <c r="BE76" s="25">
        <f t="shared" si="6"/>
        <v>73.83121218523344</v>
      </c>
      <c r="BF76" s="25">
        <f t="shared" si="6"/>
        <v>73.831996319021115</v>
      </c>
      <c r="BG76" s="25">
        <f t="shared" si="6"/>
        <v>73.832930042515002</v>
      </c>
      <c r="BH76" s="25">
        <f t="shared" si="6"/>
        <v>73.833668088290196</v>
      </c>
      <c r="BI76" s="25">
        <f t="shared" si="6"/>
        <v>73.834087611147353</v>
      </c>
      <c r="BJ76" s="25">
        <f t="shared" si="6"/>
        <v>73.834156844729648</v>
      </c>
      <c r="BK76" s="25">
        <f t="shared" si="6"/>
        <v>73.833934147587442</v>
      </c>
    </row>
    <row r="77" spans="2:63">
      <c r="B77" s="27" t="s">
        <v>102</v>
      </c>
      <c r="C77" s="24">
        <v>77</v>
      </c>
      <c r="D77" s="24">
        <v>76</v>
      </c>
      <c r="E77" s="24">
        <v>72</v>
      </c>
      <c r="F77" s="24">
        <v>64</v>
      </c>
      <c r="G77" s="24">
        <v>71</v>
      </c>
      <c r="H77" s="24">
        <v>76</v>
      </c>
      <c r="I77" s="24">
        <v>61</v>
      </c>
      <c r="J77" s="24">
        <v>59</v>
      </c>
      <c r="K77" s="24">
        <v>57</v>
      </c>
      <c r="L77" s="25">
        <v>57</v>
      </c>
      <c r="M77" s="25">
        <v>56</v>
      </c>
      <c r="N77" s="25">
        <f t="shared" ref="N77:BK77" si="7">AVERAGE(C77:M77)</f>
        <v>66</v>
      </c>
      <c r="O77" s="25">
        <f t="shared" si="7"/>
        <v>65</v>
      </c>
      <c r="P77" s="25">
        <f t="shared" si="7"/>
        <v>64</v>
      </c>
      <c r="Q77" s="25">
        <f t="shared" si="7"/>
        <v>63.272727272727273</v>
      </c>
      <c r="R77" s="25">
        <f t="shared" si="7"/>
        <v>63.206611570247929</v>
      </c>
      <c r="S77" s="25">
        <f t="shared" si="7"/>
        <v>62.498121712997744</v>
      </c>
      <c r="T77" s="25">
        <f t="shared" si="7"/>
        <v>61.270678232361178</v>
      </c>
      <c r="U77" s="25">
        <f t="shared" si="7"/>
        <v>61.29528534439401</v>
      </c>
      <c r="V77" s="25">
        <f t="shared" si="7"/>
        <v>61.503947648429829</v>
      </c>
      <c r="W77" s="25">
        <f t="shared" si="7"/>
        <v>61.913397434650726</v>
      </c>
      <c r="X77" s="25">
        <f t="shared" si="7"/>
        <v>62.360069928709883</v>
      </c>
      <c r="Y77" s="25">
        <f t="shared" si="7"/>
        <v>62.938258104047144</v>
      </c>
      <c r="Z77" s="25">
        <f t="shared" si="7"/>
        <v>62.659917931687794</v>
      </c>
      <c r="AA77" s="25">
        <f t="shared" si="7"/>
        <v>62.447183198204861</v>
      </c>
      <c r="AB77" s="25">
        <f t="shared" si="7"/>
        <v>62.306018034405298</v>
      </c>
      <c r="AC77" s="25">
        <f t="shared" si="7"/>
        <v>62.218135376376033</v>
      </c>
      <c r="AD77" s="25">
        <f t="shared" si="7"/>
        <v>62.128273904205862</v>
      </c>
      <c r="AE77" s="25">
        <f t="shared" si="7"/>
        <v>62.094651376133882</v>
      </c>
      <c r="AF77" s="25">
        <f t="shared" si="7"/>
        <v>62.169558025567767</v>
      </c>
      <c r="AG77" s="25">
        <f t="shared" si="7"/>
        <v>62.24903736021993</v>
      </c>
      <c r="AH77" s="25">
        <f t="shared" si="7"/>
        <v>62.316772788564478</v>
      </c>
      <c r="AI77" s="25">
        <f t="shared" si="7"/>
        <v>62.353443275283901</v>
      </c>
      <c r="AJ77" s="25">
        <f t="shared" si="7"/>
        <v>62.352840852245166</v>
      </c>
      <c r="AK77" s="25">
        <f t="shared" si="7"/>
        <v>62.299621102081353</v>
      </c>
      <c r="AL77" s="25">
        <f t="shared" si="7"/>
        <v>62.266866844844415</v>
      </c>
      <c r="AM77" s="25">
        <f t="shared" si="7"/>
        <v>62.250474449084372</v>
      </c>
      <c r="AN77" s="25">
        <f t="shared" si="7"/>
        <v>62.245425032237016</v>
      </c>
      <c r="AO77" s="25">
        <f t="shared" si="7"/>
        <v>62.247905910042554</v>
      </c>
      <c r="AP77" s="25">
        <f t="shared" si="7"/>
        <v>62.258781546936795</v>
      </c>
      <c r="AQ77" s="25">
        <f t="shared" si="7"/>
        <v>62.273702471555247</v>
      </c>
      <c r="AR77" s="25">
        <f t="shared" si="7"/>
        <v>62.283170148463199</v>
      </c>
      <c r="AS77" s="25">
        <f t="shared" si="7"/>
        <v>62.286273129212582</v>
      </c>
      <c r="AT77" s="25">
        <f t="shared" si="7"/>
        <v>62.283500432907879</v>
      </c>
      <c r="AU77" s="25">
        <f t="shared" si="7"/>
        <v>62.277141992691867</v>
      </c>
      <c r="AV77" s="25">
        <f t="shared" si="7"/>
        <v>62.270260278187031</v>
      </c>
      <c r="AW77" s="25">
        <f t="shared" si="7"/>
        <v>62.267591112378447</v>
      </c>
      <c r="AX77" s="25">
        <f t="shared" si="7"/>
        <v>62.267656954881545</v>
      </c>
      <c r="AY77" s="25">
        <f t="shared" si="7"/>
        <v>62.26921900086311</v>
      </c>
      <c r="AZ77" s="25">
        <f t="shared" si="7"/>
        <v>62.271382088920021</v>
      </c>
      <c r="BA77" s="25">
        <f t="shared" si="7"/>
        <v>62.273516286999801</v>
      </c>
      <c r="BB77" s="25">
        <f t="shared" si="7"/>
        <v>62.274855808823709</v>
      </c>
      <c r="BC77" s="25">
        <f t="shared" si="7"/>
        <v>62.274960657666298</v>
      </c>
      <c r="BD77" s="25">
        <f t="shared" si="7"/>
        <v>62.274214340321123</v>
      </c>
      <c r="BE77" s="25">
        <f t="shared" si="7"/>
        <v>62.27311808678553</v>
      </c>
      <c r="BF77" s="25">
        <f t="shared" si="7"/>
        <v>62.272174237138046</v>
      </c>
      <c r="BG77" s="25">
        <f t="shared" si="7"/>
        <v>62.271722622996784</v>
      </c>
      <c r="BH77" s="25">
        <f t="shared" si="7"/>
        <v>62.271855563434038</v>
      </c>
      <c r="BI77" s="25">
        <f t="shared" si="7"/>
        <v>62.272243240802737</v>
      </c>
      <c r="BJ77" s="25">
        <f t="shared" si="7"/>
        <v>62.272660175886472</v>
      </c>
      <c r="BK77" s="25">
        <f t="shared" si="7"/>
        <v>62.272973009979502</v>
      </c>
    </row>
    <row r="78" spans="2:63">
      <c r="B78" s="23" t="s">
        <v>103</v>
      </c>
      <c r="C78" s="24">
        <v>125</v>
      </c>
      <c r="D78" s="24">
        <v>161</v>
      </c>
      <c r="E78" s="24">
        <v>165</v>
      </c>
      <c r="F78" s="24">
        <v>139</v>
      </c>
      <c r="G78" s="24">
        <v>123</v>
      </c>
      <c r="H78" s="24">
        <v>113</v>
      </c>
      <c r="I78" s="24">
        <v>91</v>
      </c>
      <c r="J78" s="24">
        <v>105</v>
      </c>
      <c r="K78" s="24">
        <v>122</v>
      </c>
      <c r="L78" s="25">
        <v>120</v>
      </c>
      <c r="M78" s="25">
        <v>118</v>
      </c>
      <c r="N78" s="25">
        <f t="shared" ref="N78:BK78" si="8">AVERAGE(C78:M78)</f>
        <v>125.63636363636364</v>
      </c>
      <c r="O78" s="25">
        <f t="shared" si="8"/>
        <v>125.69421487603307</v>
      </c>
      <c r="P78" s="25">
        <f t="shared" si="8"/>
        <v>122.48459804658154</v>
      </c>
      <c r="Q78" s="25">
        <f t="shared" si="8"/>
        <v>118.61956150536167</v>
      </c>
      <c r="R78" s="25">
        <f t="shared" si="8"/>
        <v>116.76679436948544</v>
      </c>
      <c r="S78" s="25">
        <f t="shared" si="8"/>
        <v>116.20013931216594</v>
      </c>
      <c r="T78" s="25">
        <f t="shared" si="8"/>
        <v>116.49106106781738</v>
      </c>
      <c r="U78" s="25">
        <f t="shared" si="8"/>
        <v>118.80843025580079</v>
      </c>
      <c r="V78" s="25">
        <f t="shared" si="8"/>
        <v>120.06374209723722</v>
      </c>
      <c r="W78" s="25">
        <f t="shared" si="8"/>
        <v>119.88771865153153</v>
      </c>
      <c r="X78" s="25">
        <f t="shared" si="8"/>
        <v>119.87751125621621</v>
      </c>
      <c r="Y78" s="25">
        <f t="shared" si="8"/>
        <v>120.04819409769038</v>
      </c>
      <c r="Z78" s="25">
        <f t="shared" si="8"/>
        <v>119.54017868508373</v>
      </c>
      <c r="AA78" s="25">
        <f t="shared" si="8"/>
        <v>118.98072084954288</v>
      </c>
      <c r="AB78" s="25">
        <f t="shared" si="8"/>
        <v>118.66218655890299</v>
      </c>
      <c r="AC78" s="25">
        <f t="shared" si="8"/>
        <v>118.66606156377038</v>
      </c>
      <c r="AD78" s="25">
        <f t="shared" si="8"/>
        <v>118.8387222177963</v>
      </c>
      <c r="AE78" s="25">
        <f t="shared" si="8"/>
        <v>119.07859339103543</v>
      </c>
      <c r="AF78" s="25">
        <f t="shared" si="8"/>
        <v>119.31382360223706</v>
      </c>
      <c r="AG78" s="25">
        <f t="shared" si="8"/>
        <v>119.35976845191308</v>
      </c>
      <c r="AH78" s="25">
        <f t="shared" si="8"/>
        <v>119.29577084779275</v>
      </c>
      <c r="AI78" s="25">
        <f t="shared" si="8"/>
        <v>119.2419574110892</v>
      </c>
      <c r="AJ78" s="25">
        <f t="shared" si="8"/>
        <v>119.18417978880494</v>
      </c>
      <c r="AK78" s="25">
        <f t="shared" si="8"/>
        <v>119.1056330334517</v>
      </c>
      <c r="AL78" s="25">
        <f t="shared" si="8"/>
        <v>119.06612888330334</v>
      </c>
      <c r="AM78" s="25">
        <f t="shared" si="8"/>
        <v>119.07389325000882</v>
      </c>
      <c r="AN78" s="25">
        <f t="shared" si="8"/>
        <v>119.11132113101844</v>
      </c>
      <c r="AO78" s="25">
        <f t="shared" si="8"/>
        <v>119.15179927349554</v>
      </c>
      <c r="AP78" s="25">
        <f t="shared" si="8"/>
        <v>119.18026082401366</v>
      </c>
      <c r="AQ78" s="25">
        <f t="shared" si="8"/>
        <v>119.18950331792077</v>
      </c>
      <c r="AR78" s="25">
        <f t="shared" si="8"/>
        <v>119.17820147389203</v>
      </c>
      <c r="AS78" s="25">
        <f t="shared" si="8"/>
        <v>119.16169538498099</v>
      </c>
      <c r="AT78" s="25">
        <f t="shared" si="8"/>
        <v>119.14950670654358</v>
      </c>
      <c r="AU78" s="25">
        <f t="shared" si="8"/>
        <v>119.14110209703944</v>
      </c>
      <c r="AV78" s="25">
        <f t="shared" si="8"/>
        <v>119.13718594324259</v>
      </c>
      <c r="AW78" s="25">
        <f t="shared" si="8"/>
        <v>119.14005438958723</v>
      </c>
      <c r="AX78" s="25">
        <f t="shared" si="8"/>
        <v>119.14677489015845</v>
      </c>
      <c r="AY78" s="25">
        <f t="shared" si="8"/>
        <v>119.15340049380843</v>
      </c>
      <c r="AZ78" s="25">
        <f t="shared" si="8"/>
        <v>119.15722589042569</v>
      </c>
      <c r="BA78" s="25">
        <f t="shared" si="8"/>
        <v>119.15771921923755</v>
      </c>
      <c r="BB78" s="25">
        <f t="shared" si="8"/>
        <v>119.1556699824397</v>
      </c>
      <c r="BC78" s="25">
        <f t="shared" si="8"/>
        <v>119.15259422466873</v>
      </c>
      <c r="BD78" s="25">
        <f t="shared" si="8"/>
        <v>119.15026629292115</v>
      </c>
      <c r="BE78" s="25">
        <f t="shared" si="8"/>
        <v>119.14922728455207</v>
      </c>
      <c r="BF78" s="25">
        <f t="shared" si="8"/>
        <v>119.14920188255282</v>
      </c>
      <c r="BG78" s="25">
        <f t="shared" si="8"/>
        <v>119.14993822669042</v>
      </c>
      <c r="BH78" s="25">
        <f t="shared" si="8"/>
        <v>119.15109752518566</v>
      </c>
      <c r="BI78" s="25">
        <f t="shared" si="8"/>
        <v>119.15210144660369</v>
      </c>
      <c r="BJ78" s="25">
        <f t="shared" si="8"/>
        <v>119.15258567900779</v>
      </c>
      <c r="BK78" s="25">
        <f t="shared" si="8"/>
        <v>119.15251160493503</v>
      </c>
    </row>
    <row r="79" spans="2:63">
      <c r="B79" s="23" t="s">
        <v>104</v>
      </c>
      <c r="C79" s="24">
        <v>47</v>
      </c>
      <c r="D79" s="24">
        <v>47</v>
      </c>
      <c r="E79" s="24">
        <v>35</v>
      </c>
      <c r="F79" s="24">
        <v>35</v>
      </c>
      <c r="G79" s="24">
        <v>34</v>
      </c>
      <c r="H79" s="24">
        <v>31</v>
      </c>
      <c r="I79" s="24">
        <v>31</v>
      </c>
      <c r="J79" s="24">
        <v>31</v>
      </c>
      <c r="K79" s="24">
        <v>30</v>
      </c>
      <c r="L79" s="25">
        <v>30</v>
      </c>
      <c r="M79" s="25">
        <v>30</v>
      </c>
      <c r="N79" s="25">
        <f t="shared" ref="N79:BK79" si="9">AVERAGE(C79:M79)</f>
        <v>34.636363636363633</v>
      </c>
      <c r="O79" s="25">
        <f t="shared" si="9"/>
        <v>33.512396694214878</v>
      </c>
      <c r="P79" s="25">
        <f t="shared" si="9"/>
        <v>32.2862509391435</v>
      </c>
      <c r="Q79" s="25">
        <f t="shared" si="9"/>
        <v>32.039546479065635</v>
      </c>
      <c r="R79" s="25">
        <f t="shared" si="9"/>
        <v>31.770414340798876</v>
      </c>
      <c r="S79" s="25">
        <f t="shared" si="9"/>
        <v>31.567724735416956</v>
      </c>
      <c r="T79" s="25">
        <f t="shared" si="9"/>
        <v>31.619336075000316</v>
      </c>
      <c r="U79" s="25">
        <f t="shared" si="9"/>
        <v>31.675639354545797</v>
      </c>
      <c r="V79" s="25">
        <f t="shared" si="9"/>
        <v>31.737061114049961</v>
      </c>
      <c r="W79" s="25">
        <f t="shared" si="9"/>
        <v>31.894975760781776</v>
      </c>
      <c r="X79" s="25">
        <f t="shared" si="9"/>
        <v>32.067246284489208</v>
      </c>
      <c r="Y79" s="25">
        <f t="shared" si="9"/>
        <v>32.255177764897319</v>
      </c>
      <c r="Z79" s="25">
        <f t="shared" si="9"/>
        <v>32.038706322036745</v>
      </c>
      <c r="AA79" s="25">
        <f t="shared" si="9"/>
        <v>31.904734470020561</v>
      </c>
      <c r="AB79" s="25">
        <f t="shared" si="9"/>
        <v>31.870051154645747</v>
      </c>
      <c r="AC79" s="25">
        <f t="shared" si="9"/>
        <v>31.854642488789395</v>
      </c>
      <c r="AD79" s="25">
        <f t="shared" si="9"/>
        <v>31.862299593152162</v>
      </c>
      <c r="AE79" s="25">
        <f t="shared" si="9"/>
        <v>31.889079125673547</v>
      </c>
      <c r="AF79" s="25">
        <f t="shared" si="9"/>
        <v>31.913601221189296</v>
      </c>
      <c r="AG79" s="25">
        <f t="shared" si="9"/>
        <v>31.935234118156885</v>
      </c>
      <c r="AH79" s="25">
        <f t="shared" si="9"/>
        <v>31.953249845802972</v>
      </c>
      <c r="AI79" s="25">
        <f t="shared" si="9"/>
        <v>31.958547489895807</v>
      </c>
      <c r="AJ79" s="25">
        <f t="shared" si="9"/>
        <v>31.948665781296405</v>
      </c>
      <c r="AK79" s="25">
        <f t="shared" si="9"/>
        <v>31.920801055514506</v>
      </c>
      <c r="AL79" s="25">
        <f t="shared" si="9"/>
        <v>31.910082394921574</v>
      </c>
      <c r="AM79" s="25">
        <f t="shared" si="9"/>
        <v>31.910568569912574</v>
      </c>
      <c r="AN79" s="25">
        <f t="shared" si="9"/>
        <v>31.914251971300462</v>
      </c>
      <c r="AO79" s="25">
        <f t="shared" si="9"/>
        <v>31.919671015165111</v>
      </c>
      <c r="AP79" s="25">
        <f t="shared" si="9"/>
        <v>31.924886598984472</v>
      </c>
      <c r="AQ79" s="25">
        <f t="shared" si="9"/>
        <v>31.928141823830916</v>
      </c>
      <c r="AR79" s="25">
        <f t="shared" si="9"/>
        <v>31.929463696798337</v>
      </c>
      <c r="AS79" s="25">
        <f t="shared" si="9"/>
        <v>31.928939113038464</v>
      </c>
      <c r="AT79" s="25">
        <f t="shared" si="9"/>
        <v>31.92672904642351</v>
      </c>
      <c r="AU79" s="25">
        <f t="shared" si="9"/>
        <v>31.923836460653298</v>
      </c>
      <c r="AV79" s="25">
        <f t="shared" si="9"/>
        <v>31.921579249685749</v>
      </c>
      <c r="AW79" s="25">
        <f t="shared" si="9"/>
        <v>31.921649994610405</v>
      </c>
      <c r="AX79" s="25">
        <f t="shared" si="9"/>
        <v>31.922701594582119</v>
      </c>
      <c r="AY79" s="25">
        <f t="shared" si="9"/>
        <v>31.923804596824802</v>
      </c>
      <c r="AZ79" s="25">
        <f t="shared" si="9"/>
        <v>31.924673017327017</v>
      </c>
      <c r="BA79" s="25">
        <f t="shared" si="9"/>
        <v>31.925127744796281</v>
      </c>
      <c r="BB79" s="25">
        <f t="shared" si="9"/>
        <v>31.925149667142808</v>
      </c>
      <c r="BC79" s="25">
        <f t="shared" si="9"/>
        <v>31.924877652898434</v>
      </c>
      <c r="BD79" s="25">
        <f t="shared" si="9"/>
        <v>31.924460739816627</v>
      </c>
      <c r="BE79" s="25">
        <f t="shared" si="9"/>
        <v>31.924053614978277</v>
      </c>
      <c r="BF79" s="25">
        <f t="shared" si="9"/>
        <v>31.923810393937803</v>
      </c>
      <c r="BG79" s="25">
        <f t="shared" si="9"/>
        <v>31.923808024236394</v>
      </c>
      <c r="BH79" s="25">
        <f t="shared" si="9"/>
        <v>31.924010640104633</v>
      </c>
      <c r="BI79" s="25">
        <f t="shared" si="9"/>
        <v>31.924225244240475</v>
      </c>
      <c r="BJ79" s="25">
        <f t="shared" si="9"/>
        <v>31.924363757845779</v>
      </c>
      <c r="BK79" s="25">
        <f t="shared" si="9"/>
        <v>31.924414590665865</v>
      </c>
    </row>
    <row r="80" spans="2:63">
      <c r="B80" s="20" t="s">
        <v>105</v>
      </c>
      <c r="C80" s="24">
        <v>55</v>
      </c>
      <c r="D80" s="24">
        <v>55</v>
      </c>
      <c r="E80" s="24">
        <v>52</v>
      </c>
      <c r="F80" s="24">
        <v>41</v>
      </c>
      <c r="G80" s="24">
        <v>40</v>
      </c>
      <c r="H80" s="24">
        <v>36</v>
      </c>
      <c r="I80" s="24">
        <v>37</v>
      </c>
      <c r="J80" s="24">
        <v>37</v>
      </c>
      <c r="K80" s="24">
        <v>36</v>
      </c>
      <c r="L80" s="26">
        <v>36</v>
      </c>
      <c r="M80" s="26">
        <v>35</v>
      </c>
      <c r="N80" s="25">
        <f t="shared" ref="N80:BK80" si="10">AVERAGE(C80:M80)</f>
        <v>41.81818181818182</v>
      </c>
      <c r="O80" s="25">
        <f t="shared" si="10"/>
        <v>40.619834710743802</v>
      </c>
      <c r="P80" s="25">
        <f t="shared" si="10"/>
        <v>39.312546957175059</v>
      </c>
      <c r="Q80" s="25">
        <f t="shared" si="10"/>
        <v>38.159142135100062</v>
      </c>
      <c r="R80" s="25">
        <f t="shared" si="10"/>
        <v>37.900882329200073</v>
      </c>
      <c r="S80" s="25">
        <f t="shared" si="10"/>
        <v>37.71005345003644</v>
      </c>
      <c r="T80" s="25">
        <f t="shared" si="10"/>
        <v>37.865512854585205</v>
      </c>
      <c r="U80" s="25">
        <f t="shared" si="10"/>
        <v>37.944195841365676</v>
      </c>
      <c r="V80" s="25">
        <f t="shared" si="10"/>
        <v>38.030031826944374</v>
      </c>
      <c r="W80" s="25">
        <f t="shared" si="10"/>
        <v>38.214580174848408</v>
      </c>
      <c r="X80" s="25">
        <f t="shared" si="10"/>
        <v>38.415905645289172</v>
      </c>
      <c r="Y80" s="25">
        <f t="shared" si="10"/>
        <v>38.726442522133645</v>
      </c>
      <c r="Z80" s="25">
        <f t="shared" si="10"/>
        <v>38.445375313401996</v>
      </c>
      <c r="AA80" s="25">
        <f t="shared" si="10"/>
        <v>38.247697186370921</v>
      </c>
      <c r="AB80" s="25">
        <f t="shared" si="10"/>
        <v>38.150892661752366</v>
      </c>
      <c r="AC80" s="25">
        <f t="shared" si="10"/>
        <v>38.150142709629847</v>
      </c>
      <c r="AD80" s="25">
        <f t="shared" si="10"/>
        <v>38.172802744214373</v>
      </c>
      <c r="AE80" s="25">
        <f t="shared" si="10"/>
        <v>38.214870861866913</v>
      </c>
      <c r="AF80" s="25">
        <f t="shared" si="10"/>
        <v>38.246630680710702</v>
      </c>
      <c r="AG80" s="25">
        <f t="shared" si="10"/>
        <v>38.274124757014796</v>
      </c>
      <c r="AH80" s="25">
        <f t="shared" si="10"/>
        <v>38.296315023384835</v>
      </c>
      <c r="AI80" s="25">
        <f t="shared" si="10"/>
        <v>38.303745464160876</v>
      </c>
      <c r="AJ80" s="25">
        <f t="shared" si="10"/>
        <v>38.293549084058306</v>
      </c>
      <c r="AK80" s="25">
        <f t="shared" si="10"/>
        <v>38.254195135142368</v>
      </c>
      <c r="AL80" s="25">
        <f t="shared" si="10"/>
        <v>38.236815118936939</v>
      </c>
      <c r="AM80" s="25">
        <f t="shared" si="10"/>
        <v>38.235825840079301</v>
      </c>
      <c r="AN80" s="25">
        <f t="shared" si="10"/>
        <v>38.243547038109028</v>
      </c>
      <c r="AO80" s="25">
        <f t="shared" si="10"/>
        <v>38.252038340698043</v>
      </c>
      <c r="AP80" s="25">
        <f t="shared" si="10"/>
        <v>38.259241576742014</v>
      </c>
      <c r="AQ80" s="25">
        <f t="shared" si="10"/>
        <v>38.263275278094291</v>
      </c>
      <c r="AR80" s="25">
        <f t="shared" si="10"/>
        <v>38.264788423310975</v>
      </c>
      <c r="AS80" s="25">
        <f t="shared" si="10"/>
        <v>38.263939665701542</v>
      </c>
      <c r="AT80" s="25">
        <f t="shared" si="10"/>
        <v>38.260996451366694</v>
      </c>
      <c r="AU80" s="25">
        <f t="shared" si="10"/>
        <v>38.257110177476314</v>
      </c>
      <c r="AV80" s="25">
        <f t="shared" si="10"/>
        <v>38.253797549605217</v>
      </c>
      <c r="AW80" s="25">
        <f t="shared" si="10"/>
        <v>38.25376140546549</v>
      </c>
      <c r="AX80" s="25">
        <f t="shared" si="10"/>
        <v>38.255301976968077</v>
      </c>
      <c r="AY80" s="25">
        <f t="shared" si="10"/>
        <v>38.257072534867063</v>
      </c>
      <c r="AZ80" s="25">
        <f t="shared" si="10"/>
        <v>38.258302125481428</v>
      </c>
      <c r="BA80" s="25">
        <f t="shared" si="10"/>
        <v>38.258871560461735</v>
      </c>
      <c r="BB80" s="25">
        <f t="shared" si="10"/>
        <v>38.258837922618071</v>
      </c>
      <c r="BC80" s="25">
        <f t="shared" si="10"/>
        <v>38.258434526665688</v>
      </c>
      <c r="BD80" s="25">
        <f t="shared" si="10"/>
        <v>38.257856899697934</v>
      </c>
      <c r="BE80" s="25">
        <f t="shared" si="10"/>
        <v>38.257303920970337</v>
      </c>
      <c r="BF80" s="25">
        <f t="shared" si="10"/>
        <v>38.25696823638885</v>
      </c>
      <c r="BG80" s="25">
        <f t="shared" si="10"/>
        <v>38.256955332653625</v>
      </c>
      <c r="BH80" s="25">
        <f t="shared" si="10"/>
        <v>38.25724240383984</v>
      </c>
      <c r="BI80" s="25">
        <f t="shared" si="10"/>
        <v>38.257558858237509</v>
      </c>
      <c r="BJ80" s="25">
        <f t="shared" si="10"/>
        <v>38.257764029262006</v>
      </c>
      <c r="BK80" s="25">
        <f t="shared" si="10"/>
        <v>38.257826892388827</v>
      </c>
    </row>
    <row r="81" spans="2:63">
      <c r="B81" s="20" t="s">
        <v>106</v>
      </c>
      <c r="C81" s="24">
        <v>76</v>
      </c>
      <c r="D81" s="24">
        <v>76</v>
      </c>
      <c r="E81" s="24">
        <v>71</v>
      </c>
      <c r="F81" s="24">
        <v>61</v>
      </c>
      <c r="G81" s="24">
        <v>97</v>
      </c>
      <c r="H81" s="24">
        <v>104</v>
      </c>
      <c r="I81" s="24">
        <v>101</v>
      </c>
      <c r="J81" s="24">
        <v>104</v>
      </c>
      <c r="K81" s="24">
        <v>104</v>
      </c>
      <c r="L81" s="26">
        <v>105</v>
      </c>
      <c r="M81" s="26">
        <v>103</v>
      </c>
      <c r="N81" s="25">
        <f t="shared" ref="N81:BK81" si="11">AVERAGE(C81:M81)</f>
        <v>91.090909090909093</v>
      </c>
      <c r="O81" s="25">
        <f t="shared" si="11"/>
        <v>92.462809917355372</v>
      </c>
      <c r="P81" s="25">
        <f t="shared" si="11"/>
        <v>93.959429000751328</v>
      </c>
      <c r="Q81" s="25">
        <f t="shared" si="11"/>
        <v>96.046649819001445</v>
      </c>
      <c r="R81" s="25">
        <f t="shared" si="11"/>
        <v>99.23270889345612</v>
      </c>
      <c r="S81" s="25">
        <f t="shared" si="11"/>
        <v>99.435682429224869</v>
      </c>
      <c r="T81" s="25">
        <f t="shared" si="11"/>
        <v>99.020744468245297</v>
      </c>
      <c r="U81" s="25">
        <f t="shared" si="11"/>
        <v>98.840812147176678</v>
      </c>
      <c r="V81" s="25">
        <f t="shared" si="11"/>
        <v>98.371795069647291</v>
      </c>
      <c r="W81" s="25">
        <f t="shared" si="11"/>
        <v>97.860140075978862</v>
      </c>
      <c r="X81" s="25">
        <f t="shared" si="11"/>
        <v>97.21106190106785</v>
      </c>
      <c r="Y81" s="25">
        <f t="shared" si="11"/>
        <v>96.684794801164927</v>
      </c>
      <c r="Z81" s="25">
        <f t="shared" si="11"/>
        <v>97.193329865733645</v>
      </c>
      <c r="AA81" s="25">
        <f t="shared" si="11"/>
        <v>97.623377133768045</v>
      </c>
      <c r="AB81" s="25">
        <f t="shared" si="11"/>
        <v>97.956463327678648</v>
      </c>
      <c r="AC81" s="25">
        <f t="shared" si="11"/>
        <v>98.130082737558368</v>
      </c>
      <c r="AD81" s="25">
        <f t="shared" si="11"/>
        <v>98.029843996113129</v>
      </c>
      <c r="AE81" s="25">
        <f t="shared" si="11"/>
        <v>97.902040502193898</v>
      </c>
      <c r="AF81" s="25">
        <f t="shared" si="11"/>
        <v>97.800340141643758</v>
      </c>
      <c r="AG81" s="25">
        <f t="shared" si="11"/>
        <v>97.705751777504389</v>
      </c>
      <c r="AH81" s="25">
        <f t="shared" si="11"/>
        <v>97.645202387309595</v>
      </c>
      <c r="AI81" s="25">
        <f t="shared" si="11"/>
        <v>97.625662597430576</v>
      </c>
      <c r="AJ81" s="25">
        <f t="shared" si="11"/>
        <v>97.66335356982718</v>
      </c>
      <c r="AK81" s="25">
        <f t="shared" si="11"/>
        <v>97.752313457887382</v>
      </c>
      <c r="AL81" s="25">
        <f t="shared" si="11"/>
        <v>97.803130148083198</v>
      </c>
      <c r="AM81" s="25">
        <f t="shared" si="11"/>
        <v>97.819471331202749</v>
      </c>
      <c r="AN81" s="25">
        <f t="shared" si="11"/>
        <v>97.807017513341307</v>
      </c>
      <c r="AO81" s="25">
        <f t="shared" si="11"/>
        <v>97.777647947503382</v>
      </c>
      <c r="AP81" s="25">
        <f t="shared" si="11"/>
        <v>97.754721033993391</v>
      </c>
      <c r="AQ81" s="25">
        <f t="shared" si="11"/>
        <v>97.741328355066074</v>
      </c>
      <c r="AR81" s="25">
        <f t="shared" si="11"/>
        <v>97.735963647195376</v>
      </c>
      <c r="AS81" s="25">
        <f t="shared" si="11"/>
        <v>97.738710180803665</v>
      </c>
      <c r="AT81" s="25">
        <f t="shared" si="11"/>
        <v>97.747210889303133</v>
      </c>
      <c r="AU81" s="25">
        <f t="shared" si="11"/>
        <v>97.758260734018805</v>
      </c>
      <c r="AV81" s="25">
        <f t="shared" si="11"/>
        <v>97.766888658036223</v>
      </c>
      <c r="AW81" s="25">
        <f t="shared" si="11"/>
        <v>97.768213676231568</v>
      </c>
      <c r="AX81" s="25">
        <f t="shared" si="11"/>
        <v>97.765039451517794</v>
      </c>
      <c r="AY81" s="25">
        <f t="shared" si="11"/>
        <v>97.76009109881916</v>
      </c>
      <c r="AZ81" s="25">
        <f t="shared" si="11"/>
        <v>97.755825061135326</v>
      </c>
      <c r="BA81" s="25">
        <f t="shared" si="11"/>
        <v>97.753841162374599</v>
      </c>
      <c r="BB81" s="25">
        <f t="shared" si="11"/>
        <v>97.753761174045607</v>
      </c>
      <c r="BC81" s="25">
        <f t="shared" si="11"/>
        <v>97.754891430316462</v>
      </c>
      <c r="BD81" s="25">
        <f t="shared" si="11"/>
        <v>97.756612137872949</v>
      </c>
      <c r="BE81" s="25">
        <f t="shared" si="11"/>
        <v>97.758239588515593</v>
      </c>
      <c r="BF81" s="25">
        <f t="shared" si="11"/>
        <v>97.759242197534888</v>
      </c>
      <c r="BG81" s="25">
        <f t="shared" si="11"/>
        <v>97.759331421490927</v>
      </c>
      <c r="BH81" s="25">
        <f t="shared" si="11"/>
        <v>97.758644399986807</v>
      </c>
      <c r="BI81" s="25">
        <f t="shared" si="11"/>
        <v>97.757774465782759</v>
      </c>
      <c r="BJ81" s="25">
        <f t="shared" si="11"/>
        <v>97.757114012534103</v>
      </c>
      <c r="BK81" s="25">
        <f t="shared" si="11"/>
        <v>97.756843368326372</v>
      </c>
    </row>
    <row r="82" spans="2:63">
      <c r="B82" s="20" t="s">
        <v>107</v>
      </c>
      <c r="C82" s="24">
        <v>96</v>
      </c>
      <c r="D82" s="24">
        <v>95</v>
      </c>
      <c r="E82" s="24">
        <v>136</v>
      </c>
      <c r="F82" s="24">
        <v>129</v>
      </c>
      <c r="G82" s="24">
        <v>124</v>
      </c>
      <c r="H82" s="24">
        <v>104</v>
      </c>
      <c r="I82" s="24">
        <v>93</v>
      </c>
      <c r="J82" s="24">
        <v>108</v>
      </c>
      <c r="K82" s="24">
        <v>115</v>
      </c>
      <c r="L82" s="26">
        <v>116</v>
      </c>
      <c r="M82" s="26">
        <v>114</v>
      </c>
      <c r="N82" s="25">
        <f t="shared" ref="N82:BK82" si="12">AVERAGE(C82:M82)</f>
        <v>111.81818181818181</v>
      </c>
      <c r="O82" s="25">
        <f t="shared" si="12"/>
        <v>113.25619834710743</v>
      </c>
      <c r="P82" s="25">
        <f t="shared" si="12"/>
        <v>114.91585274229901</v>
      </c>
      <c r="Q82" s="25">
        <f t="shared" si="12"/>
        <v>112.99911208250801</v>
      </c>
      <c r="R82" s="25">
        <f t="shared" si="12"/>
        <v>111.54448590819057</v>
      </c>
      <c r="S82" s="25">
        <f t="shared" si="12"/>
        <v>110.41216644529881</v>
      </c>
      <c r="T82" s="25">
        <f t="shared" si="12"/>
        <v>110.99509066759869</v>
      </c>
      <c r="U82" s="25">
        <f t="shared" si="12"/>
        <v>112.63100800101675</v>
      </c>
      <c r="V82" s="25">
        <f t="shared" si="12"/>
        <v>113.05200872838191</v>
      </c>
      <c r="W82" s="25">
        <f t="shared" si="12"/>
        <v>112.87491861278026</v>
      </c>
      <c r="X82" s="25">
        <f t="shared" si="12"/>
        <v>112.59082030485119</v>
      </c>
      <c r="Y82" s="25">
        <f t="shared" si="12"/>
        <v>112.46271305983768</v>
      </c>
      <c r="Z82" s="25">
        <f t="shared" si="12"/>
        <v>112.52130680907909</v>
      </c>
      <c r="AA82" s="25">
        <f t="shared" si="12"/>
        <v>112.45449848744016</v>
      </c>
      <c r="AB82" s="25">
        <f t="shared" si="12"/>
        <v>112.23073900972572</v>
      </c>
      <c r="AC82" s="25">
        <f t="shared" si="12"/>
        <v>112.16088691220007</v>
      </c>
      <c r="AD82" s="25">
        <f t="shared" si="12"/>
        <v>112.21692336711003</v>
      </c>
      <c r="AE82" s="25">
        <f t="shared" si="12"/>
        <v>112.38099217818377</v>
      </c>
      <c r="AF82" s="25">
        <f t="shared" si="12"/>
        <v>112.50698322460062</v>
      </c>
      <c r="AG82" s="25">
        <f t="shared" si="12"/>
        <v>112.4957082449264</v>
      </c>
      <c r="AH82" s="25">
        <f t="shared" si="12"/>
        <v>112.44513547370319</v>
      </c>
      <c r="AI82" s="25">
        <f t="shared" si="12"/>
        <v>112.40606427924163</v>
      </c>
      <c r="AJ82" s="25">
        <f t="shared" si="12"/>
        <v>112.38926827691348</v>
      </c>
      <c r="AK82" s="25">
        <f t="shared" si="12"/>
        <v>112.38259147846584</v>
      </c>
      <c r="AL82" s="25">
        <f t="shared" si="12"/>
        <v>112.36998099386462</v>
      </c>
      <c r="AM82" s="25">
        <f t="shared" si="12"/>
        <v>112.36229758535775</v>
      </c>
      <c r="AN82" s="25">
        <f t="shared" si="12"/>
        <v>112.37425745586978</v>
      </c>
      <c r="AO82" s="25">
        <f t="shared" si="12"/>
        <v>112.39365477802157</v>
      </c>
      <c r="AP82" s="25">
        <f t="shared" si="12"/>
        <v>112.4097212699226</v>
      </c>
      <c r="AQ82" s="25">
        <f t="shared" si="12"/>
        <v>112.41233300553522</v>
      </c>
      <c r="AR82" s="25">
        <f t="shared" si="12"/>
        <v>112.40372844016564</v>
      </c>
      <c r="AS82" s="25">
        <f t="shared" si="12"/>
        <v>112.39536663973284</v>
      </c>
      <c r="AT82" s="25">
        <f t="shared" si="12"/>
        <v>112.39084220028099</v>
      </c>
      <c r="AU82" s="25">
        <f t="shared" si="12"/>
        <v>112.38945837492092</v>
      </c>
      <c r="AV82" s="25">
        <f t="shared" si="12"/>
        <v>112.38947565655798</v>
      </c>
      <c r="AW82" s="25">
        <f t="shared" si="12"/>
        <v>112.39010149093001</v>
      </c>
      <c r="AX82" s="25">
        <f t="shared" si="12"/>
        <v>112.39193062702684</v>
      </c>
      <c r="AY82" s="25">
        <f t="shared" si="12"/>
        <v>112.39462453990585</v>
      </c>
      <c r="AZ82" s="25">
        <f t="shared" si="12"/>
        <v>112.39647609300003</v>
      </c>
      <c r="BA82" s="25">
        <f t="shared" si="12"/>
        <v>112.39673257617989</v>
      </c>
      <c r="BB82" s="25">
        <f t="shared" si="12"/>
        <v>112.39555178583964</v>
      </c>
      <c r="BC82" s="25">
        <f t="shared" si="12"/>
        <v>112.39402622041278</v>
      </c>
      <c r="BD82" s="25">
        <f t="shared" si="12"/>
        <v>112.39314420043524</v>
      </c>
      <c r="BE82" s="25">
        <f t="shared" si="12"/>
        <v>112.39294216049912</v>
      </c>
      <c r="BF82" s="25">
        <f t="shared" si="12"/>
        <v>112.3931330659735</v>
      </c>
      <c r="BG82" s="25">
        <f t="shared" si="12"/>
        <v>112.39346712879643</v>
      </c>
      <c r="BH82" s="25">
        <f t="shared" si="12"/>
        <v>112.39382998990904</v>
      </c>
      <c r="BI82" s="25">
        <f t="shared" si="12"/>
        <v>112.39416894436168</v>
      </c>
      <c r="BJ82" s="25">
        <f t="shared" si="12"/>
        <v>112.39437242775575</v>
      </c>
      <c r="BK82" s="25">
        <f t="shared" si="12"/>
        <v>112.39434950846939</v>
      </c>
    </row>
    <row r="83" spans="2:63">
      <c r="B83" s="23" t="s">
        <v>108</v>
      </c>
      <c r="C83" s="24">
        <f t="shared" ref="C83:M83" si="13">AVERAGE(C80:C82)</f>
        <v>75.666666666666671</v>
      </c>
      <c r="D83" s="24">
        <f t="shared" si="13"/>
        <v>75.333333333333329</v>
      </c>
      <c r="E83" s="24">
        <f t="shared" si="13"/>
        <v>86.333333333333329</v>
      </c>
      <c r="F83" s="24">
        <f t="shared" si="13"/>
        <v>77</v>
      </c>
      <c r="G83" s="24">
        <f t="shared" si="13"/>
        <v>87</v>
      </c>
      <c r="H83" s="24">
        <f t="shared" si="13"/>
        <v>81.333333333333329</v>
      </c>
      <c r="I83" s="24">
        <f t="shared" si="13"/>
        <v>77</v>
      </c>
      <c r="J83" s="24">
        <f t="shared" si="13"/>
        <v>83</v>
      </c>
      <c r="K83" s="24">
        <f t="shared" si="13"/>
        <v>85</v>
      </c>
      <c r="L83" s="25">
        <f t="shared" si="13"/>
        <v>85.666666666666671</v>
      </c>
      <c r="M83" s="25">
        <f t="shared" si="13"/>
        <v>84</v>
      </c>
      <c r="N83" s="25">
        <f t="shared" ref="N83:BK83" si="14">AVERAGE(C83:M83)</f>
        <v>81.575757575757564</v>
      </c>
      <c r="O83" s="25">
        <f t="shared" si="14"/>
        <v>82.112947658402206</v>
      </c>
      <c r="P83" s="25">
        <f t="shared" si="14"/>
        <v>82.729276233408441</v>
      </c>
      <c r="Q83" s="25">
        <f t="shared" si="14"/>
        <v>82.401634678869826</v>
      </c>
      <c r="R83" s="25">
        <f t="shared" si="14"/>
        <v>82.892692376948901</v>
      </c>
      <c r="S83" s="25">
        <f t="shared" si="14"/>
        <v>82.519300774853349</v>
      </c>
      <c r="T83" s="25">
        <f t="shared" si="14"/>
        <v>82.627115996809721</v>
      </c>
      <c r="U83" s="25">
        <f t="shared" si="14"/>
        <v>83.138671996519719</v>
      </c>
      <c r="V83" s="25">
        <f t="shared" si="14"/>
        <v>83.151278541657859</v>
      </c>
      <c r="W83" s="25">
        <f t="shared" si="14"/>
        <v>82.983212954535844</v>
      </c>
      <c r="X83" s="25">
        <f t="shared" si="14"/>
        <v>82.7392626170694</v>
      </c>
      <c r="Y83" s="25">
        <f t="shared" si="14"/>
        <v>82.624650127712073</v>
      </c>
      <c r="Z83" s="25">
        <f t="shared" si="14"/>
        <v>82.720003996071583</v>
      </c>
      <c r="AA83" s="25">
        <f t="shared" si="14"/>
        <v>82.775190935859712</v>
      </c>
      <c r="AB83" s="25">
        <f t="shared" si="14"/>
        <v>82.779364999718922</v>
      </c>
      <c r="AC83" s="25">
        <f t="shared" si="14"/>
        <v>82.813704119796114</v>
      </c>
      <c r="AD83" s="25">
        <f t="shared" si="14"/>
        <v>82.80652336914585</v>
      </c>
      <c r="AE83" s="25">
        <f t="shared" si="14"/>
        <v>82.832634514081533</v>
      </c>
      <c r="AF83" s="25">
        <f t="shared" si="14"/>
        <v>82.8513180156517</v>
      </c>
      <c r="AG83" s="25">
        <f t="shared" si="14"/>
        <v>82.825194926481885</v>
      </c>
      <c r="AH83" s="25">
        <f t="shared" si="14"/>
        <v>82.795550961465878</v>
      </c>
      <c r="AI83" s="25">
        <f t="shared" si="14"/>
        <v>82.778490780277693</v>
      </c>
      <c r="AJ83" s="25">
        <f t="shared" si="14"/>
        <v>82.782056976933006</v>
      </c>
      <c r="AK83" s="25">
        <f t="shared" si="14"/>
        <v>82.796366690498544</v>
      </c>
      <c r="AL83" s="25">
        <f t="shared" si="14"/>
        <v>82.803308753628258</v>
      </c>
      <c r="AM83" s="25">
        <f t="shared" si="14"/>
        <v>82.805864918879948</v>
      </c>
      <c r="AN83" s="25">
        <f t="shared" si="14"/>
        <v>82.808274002440044</v>
      </c>
      <c r="AO83" s="25">
        <f t="shared" si="14"/>
        <v>82.807780355407658</v>
      </c>
      <c r="AP83" s="25">
        <f t="shared" si="14"/>
        <v>82.807894626886011</v>
      </c>
      <c r="AQ83" s="25">
        <f t="shared" si="14"/>
        <v>82.805645546231872</v>
      </c>
      <c r="AR83" s="25">
        <f t="shared" si="14"/>
        <v>82.801493503557339</v>
      </c>
      <c r="AS83" s="25">
        <f t="shared" si="14"/>
        <v>82.799338828746016</v>
      </c>
      <c r="AT83" s="25">
        <f t="shared" si="14"/>
        <v>82.799683180316947</v>
      </c>
      <c r="AU83" s="25">
        <f t="shared" si="14"/>
        <v>82.801609762138696</v>
      </c>
      <c r="AV83" s="25">
        <f t="shared" si="14"/>
        <v>82.803387288066489</v>
      </c>
      <c r="AW83" s="25">
        <f t="shared" si="14"/>
        <v>82.804025524209024</v>
      </c>
      <c r="AX83" s="25">
        <f t="shared" si="14"/>
        <v>82.804090685170905</v>
      </c>
      <c r="AY83" s="25">
        <f t="shared" si="14"/>
        <v>82.803929391197357</v>
      </c>
      <c r="AZ83" s="25">
        <f t="shared" si="14"/>
        <v>82.803534426538931</v>
      </c>
      <c r="BA83" s="25">
        <f t="shared" si="14"/>
        <v>82.803148433005404</v>
      </c>
      <c r="BB83" s="25">
        <f t="shared" si="14"/>
        <v>82.802716960834445</v>
      </c>
      <c r="BC83" s="25">
        <f t="shared" si="14"/>
        <v>82.802450725798323</v>
      </c>
      <c r="BD83" s="25">
        <f t="shared" si="14"/>
        <v>82.802537746002045</v>
      </c>
      <c r="BE83" s="25">
        <f t="shared" si="14"/>
        <v>82.80282855666168</v>
      </c>
      <c r="BF83" s="25">
        <f t="shared" si="14"/>
        <v>82.803114499965758</v>
      </c>
      <c r="BG83" s="25">
        <f t="shared" si="14"/>
        <v>82.803251294313668</v>
      </c>
      <c r="BH83" s="25">
        <f t="shared" si="14"/>
        <v>82.803238931245232</v>
      </c>
      <c r="BI83" s="25">
        <f t="shared" si="14"/>
        <v>82.803167422793976</v>
      </c>
      <c r="BJ83" s="25">
        <f t="shared" si="14"/>
        <v>82.803083489850621</v>
      </c>
      <c r="BK83" s="25">
        <f t="shared" si="14"/>
        <v>82.803006589728184</v>
      </c>
    </row>
    <row r="84" spans="2:63">
      <c r="B84" s="23" t="s">
        <v>109</v>
      </c>
      <c r="C84" s="24">
        <v>79.400000000000006</v>
      </c>
      <c r="D84" s="24">
        <v>111.55</v>
      </c>
      <c r="E84" s="24">
        <v>112.73</v>
      </c>
      <c r="F84" s="24">
        <v>105.85</v>
      </c>
      <c r="G84" s="24">
        <v>96.51</v>
      </c>
      <c r="H84" s="24">
        <v>49.21</v>
      </c>
      <c r="I84" s="24">
        <v>40.130000000000003</v>
      </c>
      <c r="J84" s="24">
        <v>51.19</v>
      </c>
      <c r="K84" s="24">
        <v>67.47</v>
      </c>
      <c r="L84" s="25">
        <v>62.37</v>
      </c>
      <c r="M84" s="25">
        <v>40.39</v>
      </c>
      <c r="N84" s="25">
        <f t="shared" ref="N84:BK84" si="15">AVERAGE(C84:M84)</f>
        <v>74.25454545454545</v>
      </c>
      <c r="O84" s="25">
        <f t="shared" si="15"/>
        <v>73.786776859504144</v>
      </c>
      <c r="P84" s="25">
        <f t="shared" si="15"/>
        <v>70.353756574004493</v>
      </c>
      <c r="Q84" s="25">
        <f t="shared" si="15"/>
        <v>66.501370808004921</v>
      </c>
      <c r="R84" s="25">
        <f t="shared" si="15"/>
        <v>62.924222699641724</v>
      </c>
      <c r="S84" s="25">
        <f t="shared" si="15"/>
        <v>59.870970217790976</v>
      </c>
      <c r="T84" s="25">
        <f t="shared" si="15"/>
        <v>60.840149328499244</v>
      </c>
      <c r="U84" s="25">
        <f t="shared" si="15"/>
        <v>62.722890176544631</v>
      </c>
      <c r="V84" s="25">
        <f t="shared" si="15"/>
        <v>63.771334738048694</v>
      </c>
      <c r="W84" s="25">
        <f t="shared" si="15"/>
        <v>63.435092441507663</v>
      </c>
      <c r="X84" s="25">
        <f t="shared" si="15"/>
        <v>63.531919027099271</v>
      </c>
      <c r="Y84" s="25">
        <f t="shared" si="15"/>
        <v>65.635729847744656</v>
      </c>
      <c r="Z84" s="25">
        <f t="shared" si="15"/>
        <v>64.852201156217319</v>
      </c>
      <c r="AA84" s="25">
        <f t="shared" si="15"/>
        <v>64.039967001373057</v>
      </c>
      <c r="AB84" s="25">
        <f t="shared" si="15"/>
        <v>63.465986131133839</v>
      </c>
      <c r="AC84" s="25">
        <f t="shared" si="15"/>
        <v>63.190042069600096</v>
      </c>
      <c r="AD84" s="25">
        <f t="shared" si="15"/>
        <v>63.214207466869034</v>
      </c>
      <c r="AE84" s="25">
        <f t="shared" si="15"/>
        <v>63.518138125876135</v>
      </c>
      <c r="AF84" s="25">
        <f t="shared" si="15"/>
        <v>63.761591652910397</v>
      </c>
      <c r="AG84" s="25">
        <f t="shared" si="15"/>
        <v>63.856019059852741</v>
      </c>
      <c r="AH84" s="25">
        <f t="shared" si="15"/>
        <v>63.8637176345622</v>
      </c>
      <c r="AI84" s="25">
        <f t="shared" si="15"/>
        <v>63.902683561203531</v>
      </c>
      <c r="AJ84" s="25">
        <f t="shared" si="15"/>
        <v>63.936389427940277</v>
      </c>
      <c r="AK84" s="25">
        <f t="shared" si="15"/>
        <v>63.781903935230794</v>
      </c>
      <c r="AL84" s="25">
        <f t="shared" si="15"/>
        <v>63.684604187868381</v>
      </c>
      <c r="AM84" s="25">
        <f t="shared" si="15"/>
        <v>63.65229847754977</v>
      </c>
      <c r="AN84" s="25">
        <f t="shared" si="15"/>
        <v>63.669235963587582</v>
      </c>
      <c r="AO84" s="25">
        <f t="shared" si="15"/>
        <v>63.71279904485916</v>
      </c>
      <c r="AP84" s="25">
        <f t="shared" si="15"/>
        <v>63.758125551949178</v>
      </c>
      <c r="AQ84" s="25">
        <f t="shared" si="15"/>
        <v>63.779942590683092</v>
      </c>
      <c r="AR84" s="25">
        <f t="shared" si="15"/>
        <v>63.781610857753343</v>
      </c>
      <c r="AS84" s="25">
        <f t="shared" si="15"/>
        <v>63.77484647574429</v>
      </c>
      <c r="AT84" s="25">
        <f t="shared" si="15"/>
        <v>63.766767279488128</v>
      </c>
      <c r="AU84" s="25">
        <f t="shared" si="15"/>
        <v>63.754411253877635</v>
      </c>
      <c r="AV84" s="25">
        <f t="shared" si="15"/>
        <v>63.7378677835083</v>
      </c>
      <c r="AW84" s="25">
        <f t="shared" si="15"/>
        <v>63.733864496988069</v>
      </c>
      <c r="AX84" s="25">
        <f t="shared" si="15"/>
        <v>63.738342706908043</v>
      </c>
      <c r="AY84" s="25">
        <f t="shared" si="15"/>
        <v>63.746164909576983</v>
      </c>
      <c r="AZ84" s="25">
        <f t="shared" si="15"/>
        <v>63.753158450121482</v>
      </c>
      <c r="BA84" s="25">
        <f t="shared" si="15"/>
        <v>63.756827486963509</v>
      </c>
      <c r="BB84" s="25">
        <f t="shared" si="15"/>
        <v>63.756709481055729</v>
      </c>
      <c r="BC84" s="25">
        <f t="shared" si="15"/>
        <v>63.754597380180506</v>
      </c>
      <c r="BD84" s="25">
        <f t="shared" si="15"/>
        <v>63.752141609492057</v>
      </c>
      <c r="BE84" s="25">
        <f t="shared" si="15"/>
        <v>63.750077530741855</v>
      </c>
      <c r="BF84" s="25">
        <f t="shared" si="15"/>
        <v>63.748560280855827</v>
      </c>
      <c r="BG84" s="25">
        <f t="shared" si="15"/>
        <v>63.748028374217483</v>
      </c>
      <c r="BH84" s="25">
        <f t="shared" si="15"/>
        <v>63.748952064281958</v>
      </c>
      <c r="BI84" s="25">
        <f t="shared" si="15"/>
        <v>63.750323661308677</v>
      </c>
      <c r="BJ84" s="25">
        <f t="shared" si="15"/>
        <v>63.751412838981466</v>
      </c>
      <c r="BK84" s="25">
        <f t="shared" si="15"/>
        <v>63.751889923472774</v>
      </c>
    </row>
    <row r="85" spans="2:63">
      <c r="B85" s="3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</row>
    <row r="86" spans="2:63">
      <c r="B86" s="3"/>
      <c r="L86" s="71" t="s">
        <v>110</v>
      </c>
      <c r="M86" s="72"/>
      <c r="N86" s="72"/>
      <c r="Q86" s="71" t="s">
        <v>110</v>
      </c>
      <c r="R86" s="72"/>
      <c r="S86" s="72"/>
    </row>
    <row r="87" spans="2:63">
      <c r="B87" s="3" t="s">
        <v>111</v>
      </c>
      <c r="L87" s="30">
        <v>5799000</v>
      </c>
      <c r="M87" s="20" t="s">
        <v>112</v>
      </c>
      <c r="N87" s="20" t="s">
        <v>113</v>
      </c>
      <c r="Q87" s="30">
        <v>1000000</v>
      </c>
      <c r="R87" s="20" t="s">
        <v>114</v>
      </c>
      <c r="S87" s="20" t="s">
        <v>113</v>
      </c>
    </row>
    <row r="88" spans="2:63" ht="15.75" customHeight="1">
      <c r="B88" s="31" t="s">
        <v>115</v>
      </c>
    </row>
    <row r="89" spans="2:63" ht="15.75" customHeight="1">
      <c r="B89" s="3" t="s">
        <v>116</v>
      </c>
    </row>
    <row r="90" spans="2:63" ht="15.75" customHeight="1"/>
    <row r="91" spans="2:63" ht="15.75" customHeight="1"/>
    <row r="92" spans="2:63" ht="15.75" customHeight="1"/>
    <row r="93" spans="2:63" ht="15.75" customHeight="1"/>
    <row r="94" spans="2:63" ht="15.75" customHeight="1"/>
    <row r="95" spans="2:63" ht="15.75" customHeight="1"/>
    <row r="96" spans="2:63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spans="1:4" ht="15.75" customHeight="1"/>
    <row r="114" spans="1:4" ht="15.75" customHeight="1"/>
    <row r="115" spans="1:4" ht="15.75" customHeight="1"/>
    <row r="116" spans="1:4" ht="15.75" customHeight="1"/>
    <row r="117" spans="1:4" ht="15.75" customHeight="1"/>
    <row r="118" spans="1:4" ht="15.75" customHeight="1"/>
    <row r="119" spans="1:4" ht="15.75" customHeight="1"/>
    <row r="120" spans="1:4" ht="15.75" customHeight="1"/>
    <row r="121" spans="1:4" ht="15.75" customHeight="1"/>
    <row r="122" spans="1:4" ht="15.75" customHeight="1">
      <c r="B122" s="14">
        <v>2019</v>
      </c>
      <c r="C122" s="14">
        <v>2020</v>
      </c>
      <c r="D122" s="14">
        <v>2021</v>
      </c>
    </row>
    <row r="123" spans="1:4" ht="15.75" customHeight="1">
      <c r="A123" s="3" t="s">
        <v>117</v>
      </c>
      <c r="B123" s="14">
        <v>2.5299999999999998</v>
      </c>
      <c r="C123" s="14">
        <f>(B123+D123)/2</f>
        <v>2.99</v>
      </c>
      <c r="D123" s="14">
        <v>3.45</v>
      </c>
    </row>
    <row r="124" spans="1:4" ht="15.75" customHeight="1"/>
    <row r="125" spans="1:4" ht="15.75" customHeight="1"/>
    <row r="126" spans="1:4" ht="15.75" customHeight="1"/>
    <row r="127" spans="1:4" ht="15.75" customHeight="1"/>
    <row r="128" spans="1: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spans="1:2" ht="15.75" customHeight="1"/>
    <row r="146" spans="1:2" ht="15.75" customHeight="1"/>
    <row r="147" spans="1:2" ht="15.75" customHeight="1"/>
    <row r="148" spans="1:2" ht="15.75" customHeight="1"/>
    <row r="149" spans="1:2" ht="15.75" customHeight="1"/>
    <row r="150" spans="1:2" ht="15.75" customHeight="1"/>
    <row r="151" spans="1:2" ht="15.75" customHeight="1"/>
    <row r="152" spans="1:2" ht="15.75" customHeight="1"/>
    <row r="153" spans="1:2" ht="15.75" customHeight="1"/>
    <row r="154" spans="1:2" ht="15.75" customHeight="1"/>
    <row r="155" spans="1:2" ht="15.75" customHeight="1"/>
    <row r="156" spans="1:2" ht="15.75" customHeight="1"/>
    <row r="157" spans="1:2" ht="15.75" customHeight="1"/>
    <row r="158" spans="1:2" ht="15.75" customHeight="1"/>
    <row r="159" spans="1:2" ht="15.75" customHeight="1">
      <c r="A159" s="14">
        <v>5</v>
      </c>
      <c r="B159" s="32" t="s">
        <v>118</v>
      </c>
    </row>
    <row r="160" spans="1: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spans="1:2" ht="15.75" customHeight="1"/>
    <row r="178" spans="1:2" ht="15.75" customHeight="1">
      <c r="A178" s="14">
        <v>6</v>
      </c>
      <c r="B178" s="14" t="s">
        <v>119</v>
      </c>
    </row>
    <row r="179" spans="1:2" ht="15.75" customHeight="1"/>
    <row r="180" spans="1:2" ht="15.75" customHeight="1"/>
    <row r="181" spans="1:2" ht="15.75" customHeight="1"/>
    <row r="182" spans="1:2" ht="15.75" customHeight="1"/>
    <row r="183" spans="1:2" ht="15.75" customHeight="1"/>
    <row r="184" spans="1:2" ht="15.75" customHeight="1"/>
    <row r="185" spans="1:2" ht="15.75" customHeight="1"/>
    <row r="186" spans="1:2" ht="15.75" customHeight="1"/>
    <row r="187" spans="1:2" ht="15.75" customHeight="1"/>
    <row r="188" spans="1:2" ht="15.75" customHeight="1"/>
    <row r="189" spans="1:2" ht="15.75" customHeight="1"/>
    <row r="190" spans="1:2" ht="15.75" customHeight="1"/>
    <row r="191" spans="1:2" ht="15.75" customHeight="1"/>
    <row r="192" spans="1:2" ht="15.75" customHeight="1"/>
    <row r="193" spans="1:2" ht="15.75" customHeight="1"/>
    <row r="194" spans="1:2" ht="15.75" customHeight="1"/>
    <row r="195" spans="1:2" ht="15.75" customHeight="1"/>
    <row r="196" spans="1:2" ht="15.75" customHeight="1">
      <c r="A196" s="14">
        <v>7</v>
      </c>
      <c r="B196" s="14" t="s">
        <v>120</v>
      </c>
    </row>
    <row r="197" spans="1:2" ht="15.75" customHeight="1">
      <c r="B197" s="32" t="s">
        <v>121</v>
      </c>
    </row>
    <row r="198" spans="1:2" ht="15.75" customHeight="1">
      <c r="B198" s="14" t="s">
        <v>122</v>
      </c>
    </row>
    <row r="199" spans="1:2" ht="15.75" customHeight="1"/>
    <row r="200" spans="1:2" ht="15.75" customHeight="1"/>
    <row r="201" spans="1:2" ht="15.75" customHeight="1"/>
    <row r="202" spans="1:2" ht="15.75" customHeight="1"/>
    <row r="203" spans="1:2" ht="15.75" customHeight="1"/>
    <row r="204" spans="1:2" ht="15.75" customHeight="1"/>
    <row r="205" spans="1:2" ht="15.75" customHeight="1"/>
    <row r="206" spans="1:2" ht="15.75" customHeight="1"/>
    <row r="207" spans="1:2" ht="15.75" customHeight="1"/>
    <row r="208" spans="1:2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</sheetData>
  <mergeCells count="2">
    <mergeCell ref="L86:N86"/>
    <mergeCell ref="Q86:S86"/>
  </mergeCells>
  <hyperlinks>
    <hyperlink ref="D3" r:id="rId1" xr:uid="{00000000-0004-0000-0100-000000000000}"/>
    <hyperlink ref="C26" r:id="rId2" xr:uid="{00000000-0004-0000-0100-000001000000}"/>
    <hyperlink ref="D53" r:id="rId3" xr:uid="{00000000-0004-0000-0100-000002000000}"/>
    <hyperlink ref="B159" r:id="rId4" xr:uid="{00000000-0004-0000-0100-000003000000}"/>
    <hyperlink ref="B197" r:id="rId5" xr:uid="{00000000-0004-0000-0100-000004000000}"/>
  </hyperlinks>
  <pageMargins left="0.7" right="0.7" top="0.75" bottom="0.75" header="0" footer="0"/>
  <pageSetup orientation="landscape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939"/>
  <sheetViews>
    <sheetView workbookViewId="0">
      <selection activeCell="C29" sqref="C29"/>
    </sheetView>
  </sheetViews>
  <sheetFormatPr baseColWidth="10" defaultColWidth="14.5" defaultRowHeight="15" customHeight="1"/>
  <cols>
    <col min="1" max="1" width="26.6640625" customWidth="1"/>
    <col min="2" max="2" width="28.6640625" customWidth="1"/>
    <col min="3" max="3" width="31.33203125" customWidth="1"/>
    <col min="4" max="4" width="23.5" customWidth="1"/>
    <col min="5" max="6" width="10.6640625" customWidth="1"/>
    <col min="7" max="7" width="27" customWidth="1"/>
    <col min="8" max="8" width="34" customWidth="1"/>
    <col min="9" max="9" width="11.83203125" customWidth="1"/>
    <col min="10" max="11" width="10.6640625" customWidth="1"/>
    <col min="12" max="12" width="24.1640625" customWidth="1"/>
    <col min="13" max="13" width="27.6640625" customWidth="1"/>
    <col min="14" max="55" width="10.6640625" customWidth="1"/>
  </cols>
  <sheetData>
    <row r="1" spans="1:55">
      <c r="A1" s="1" t="s">
        <v>123</v>
      </c>
      <c r="B1" s="1" t="s">
        <v>124</v>
      </c>
      <c r="C1" s="1" t="s">
        <v>125</v>
      </c>
      <c r="F1" s="1" t="s">
        <v>123</v>
      </c>
      <c r="G1" s="1" t="s">
        <v>126</v>
      </c>
      <c r="H1" s="1" t="s">
        <v>127</v>
      </c>
      <c r="K1" s="1" t="s">
        <v>123</v>
      </c>
      <c r="L1" s="1" t="s">
        <v>126</v>
      </c>
      <c r="M1" s="1" t="s">
        <v>127</v>
      </c>
    </row>
    <row r="2" spans="1:55">
      <c r="A2" s="3">
        <v>2017</v>
      </c>
      <c r="B2" s="3">
        <v>40</v>
      </c>
      <c r="C2" s="3">
        <v>120</v>
      </c>
      <c r="F2" s="3">
        <v>2017</v>
      </c>
      <c r="G2" s="3">
        <f>B2*About!$A$158</f>
        <v>4.2707999999999999E-3</v>
      </c>
      <c r="H2" s="3">
        <f>C2*About!$A$158</f>
        <v>1.28124E-2</v>
      </c>
      <c r="K2" s="3">
        <v>2017</v>
      </c>
      <c r="L2" s="3">
        <f>G2/About!$A$161</f>
        <v>1.2516479264915273E-6</v>
      </c>
      <c r="M2" s="3">
        <f>H2/About!$A$161</f>
        <v>3.7549437794745819E-6</v>
      </c>
    </row>
    <row r="3" spans="1:55">
      <c r="A3" s="3">
        <v>2018</v>
      </c>
      <c r="B3" s="3">
        <v>41</v>
      </c>
      <c r="C3" s="3">
        <v>130</v>
      </c>
      <c r="F3" s="3">
        <v>2018</v>
      </c>
      <c r="G3" s="3">
        <f>B3*About!$A$158</f>
        <v>4.3775699999999999E-3</v>
      </c>
      <c r="H3" s="3">
        <f>C3*About!$A$158</f>
        <v>1.3880099999999999E-2</v>
      </c>
      <c r="K3" s="3">
        <v>2018</v>
      </c>
      <c r="L3" s="3">
        <f>G3/About!$A$161</f>
        <v>1.2829391246538155E-6</v>
      </c>
      <c r="M3" s="3">
        <f>H3/About!$A$161</f>
        <v>4.0678557610974634E-6</v>
      </c>
    </row>
    <row r="4" spans="1:55">
      <c r="A4" s="3">
        <v>2019</v>
      </c>
      <c r="B4" s="3">
        <v>42</v>
      </c>
      <c r="C4" s="3">
        <v>140</v>
      </c>
      <c r="F4" s="3">
        <v>2019</v>
      </c>
      <c r="G4" s="3">
        <f>B4*About!$A$158</f>
        <v>4.4843399999999999E-3</v>
      </c>
      <c r="H4" s="3">
        <f>C4*About!$A$158</f>
        <v>1.4947799999999999E-2</v>
      </c>
      <c r="K4" s="3">
        <v>2019</v>
      </c>
      <c r="L4" s="3">
        <f>G4/About!$A$161</f>
        <v>1.3142303228161037E-6</v>
      </c>
      <c r="M4" s="3">
        <f>H4/About!$A$161</f>
        <v>4.3807677427203453E-6</v>
      </c>
    </row>
    <row r="5" spans="1:55">
      <c r="A5" s="3">
        <v>2020</v>
      </c>
      <c r="B5" s="3">
        <v>43</v>
      </c>
      <c r="C5" s="3">
        <v>120</v>
      </c>
      <c r="F5" s="3">
        <v>2020</v>
      </c>
      <c r="G5" s="3">
        <f>B5*About!$A$158</f>
        <v>4.5911099999999998E-3</v>
      </c>
      <c r="H5" s="3">
        <f>C5*About!$A$158</f>
        <v>1.28124E-2</v>
      </c>
      <c r="K5" s="3">
        <v>2020</v>
      </c>
      <c r="L5" s="3">
        <f>G5/About!$A$161</f>
        <v>1.3455215209783919E-6</v>
      </c>
      <c r="M5" s="3">
        <f>H5/About!$A$161</f>
        <v>3.7549437794745819E-6</v>
      </c>
    </row>
    <row r="6" spans="1:55">
      <c r="A6" s="3">
        <v>2021</v>
      </c>
      <c r="B6" s="3">
        <v>48</v>
      </c>
      <c r="C6" s="3">
        <v>105</v>
      </c>
      <c r="F6" s="3">
        <v>2021</v>
      </c>
      <c r="G6" s="3">
        <f>B6*About!$A$158</f>
        <v>5.1249599999999996E-3</v>
      </c>
      <c r="H6" s="3">
        <f>C6*About!$A$158</f>
        <v>1.121085E-2</v>
      </c>
      <c r="K6" s="3">
        <v>2021</v>
      </c>
      <c r="L6" s="3">
        <f>G6/About!$A$161</f>
        <v>1.5019775117898326E-6</v>
      </c>
      <c r="M6" s="3">
        <f>H6/About!$A$161</f>
        <v>3.285575807040259E-6</v>
      </c>
    </row>
    <row r="7" spans="1:55">
      <c r="A7" s="3">
        <v>2022</v>
      </c>
      <c r="B7" s="3">
        <v>55</v>
      </c>
      <c r="C7" s="3">
        <v>125</v>
      </c>
      <c r="F7" s="3">
        <v>2022</v>
      </c>
      <c r="G7" s="3">
        <f>B7*About!$A$158</f>
        <v>5.8723500000000001E-3</v>
      </c>
      <c r="H7" s="3">
        <f>C7*About!$A$158</f>
        <v>1.3346249999999999E-2</v>
      </c>
      <c r="K7" s="3">
        <v>2022</v>
      </c>
      <c r="L7" s="3">
        <f>G7/About!$A$161</f>
        <v>1.7210158989258502E-6</v>
      </c>
      <c r="M7" s="3">
        <f>H7/About!$A$161</f>
        <v>3.9113997702860229E-6</v>
      </c>
    </row>
    <row r="8" spans="1:55">
      <c r="A8" s="3">
        <v>2023</v>
      </c>
      <c r="B8" s="3">
        <v>60</v>
      </c>
      <c r="C8" s="3">
        <v>130</v>
      </c>
      <c r="F8" s="3">
        <v>2023</v>
      </c>
      <c r="G8" s="3">
        <f>B8*About!$A$158</f>
        <v>6.4061999999999999E-3</v>
      </c>
      <c r="H8" s="3">
        <f>C8*About!$A$158</f>
        <v>1.3880099999999999E-2</v>
      </c>
      <c r="K8" s="3">
        <v>2023</v>
      </c>
      <c r="L8" s="3">
        <f>G8/About!$A$161</f>
        <v>1.8774718897372909E-6</v>
      </c>
      <c r="M8" s="3">
        <f>H8/About!$A$161</f>
        <v>4.0678557610974634E-6</v>
      </c>
    </row>
    <row r="9" spans="1:55">
      <c r="A9" s="7"/>
    </row>
    <row r="10" spans="1:55">
      <c r="A10" s="1" t="s">
        <v>129</v>
      </c>
      <c r="B10" s="1">
        <v>2017</v>
      </c>
      <c r="C10" s="1">
        <v>2018</v>
      </c>
      <c r="D10" s="1">
        <v>2019</v>
      </c>
      <c r="E10" s="1">
        <v>2020</v>
      </c>
      <c r="F10" s="1">
        <v>2021</v>
      </c>
      <c r="G10" s="1">
        <v>2022</v>
      </c>
      <c r="H10" s="1">
        <v>2023</v>
      </c>
      <c r="I10" s="1">
        <v>2024</v>
      </c>
      <c r="J10" s="1">
        <v>2025</v>
      </c>
      <c r="K10" s="1">
        <v>2026</v>
      </c>
      <c r="L10" s="1">
        <v>2027</v>
      </c>
      <c r="M10" s="1">
        <v>2028</v>
      </c>
      <c r="N10" s="1">
        <v>2029</v>
      </c>
      <c r="O10" s="1">
        <v>2030</v>
      </c>
      <c r="P10" s="1">
        <v>2031</v>
      </c>
      <c r="Q10" s="1">
        <v>2032</v>
      </c>
      <c r="R10" s="1">
        <v>2033</v>
      </c>
      <c r="S10" s="1">
        <v>2034</v>
      </c>
      <c r="T10" s="1">
        <v>2035</v>
      </c>
      <c r="U10" s="1">
        <v>2036</v>
      </c>
      <c r="V10" s="1">
        <v>2037</v>
      </c>
      <c r="W10" s="1">
        <v>2038</v>
      </c>
      <c r="X10" s="1">
        <v>2039</v>
      </c>
      <c r="Y10" s="1">
        <v>2040</v>
      </c>
      <c r="Z10" s="1">
        <v>2041</v>
      </c>
      <c r="AA10" s="1">
        <v>2042</v>
      </c>
      <c r="AB10" s="1">
        <v>2043</v>
      </c>
      <c r="AC10" s="1">
        <v>2044</v>
      </c>
      <c r="AD10" s="1">
        <v>2045</v>
      </c>
      <c r="AE10" s="1">
        <v>2046</v>
      </c>
      <c r="AF10" s="1">
        <v>2047</v>
      </c>
      <c r="AG10" s="1">
        <v>2048</v>
      </c>
      <c r="AH10" s="1">
        <v>2049</v>
      </c>
      <c r="AI10" s="1">
        <v>2050</v>
      </c>
      <c r="AJ10" s="1">
        <v>2051</v>
      </c>
      <c r="AK10" s="1">
        <v>2052</v>
      </c>
      <c r="AL10" s="1">
        <v>2053</v>
      </c>
      <c r="AM10" s="1">
        <v>2054</v>
      </c>
      <c r="AN10" s="1">
        <v>2055</v>
      </c>
      <c r="AO10" s="1">
        <v>2056</v>
      </c>
      <c r="AP10" s="1">
        <v>2057</v>
      </c>
      <c r="AQ10" s="1">
        <v>2058</v>
      </c>
      <c r="AR10" s="1">
        <v>2059</v>
      </c>
      <c r="AS10" s="1">
        <v>2060</v>
      </c>
      <c r="AT10" s="1">
        <v>2061</v>
      </c>
      <c r="AU10" s="1">
        <v>2062</v>
      </c>
      <c r="AV10" s="1">
        <v>2063</v>
      </c>
      <c r="AW10" s="1">
        <v>2064</v>
      </c>
      <c r="AX10" s="1">
        <v>2065</v>
      </c>
      <c r="AY10" s="1">
        <v>2066</v>
      </c>
      <c r="AZ10" s="1">
        <v>2067</v>
      </c>
      <c r="BA10" s="1">
        <v>2068</v>
      </c>
      <c r="BB10" s="1">
        <v>2069</v>
      </c>
      <c r="BC10" s="1">
        <v>2070</v>
      </c>
    </row>
    <row r="11" spans="1:55">
      <c r="A11" s="3" t="s">
        <v>130</v>
      </c>
      <c r="B11" s="14">
        <f t="array" ref="B11:H11">TRANSPOSE(L2:L8)</f>
        <v>1.2516479264915273E-6</v>
      </c>
      <c r="C11" s="14">
        <v>1.2829391246538155E-6</v>
      </c>
      <c r="D11" s="14">
        <v>1.3142303228161037E-6</v>
      </c>
      <c r="E11" s="14">
        <v>1.3455215209783919E-6</v>
      </c>
      <c r="F11" s="14">
        <v>1.5019775117898326E-6</v>
      </c>
      <c r="G11" s="14">
        <v>1.7210158989258502E-6</v>
      </c>
      <c r="H11" s="14">
        <v>1.8774718897372909E-6</v>
      </c>
      <c r="I11" s="14">
        <f t="shared" ref="I11:BC11" si="0">AVERAGE(B11:H11)</f>
        <v>1.4706863136275446E-6</v>
      </c>
      <c r="J11" s="14">
        <f t="shared" si="0"/>
        <v>1.5019775117898328E-6</v>
      </c>
      <c r="K11" s="14">
        <f t="shared" si="0"/>
        <v>1.5332687099521212E-6</v>
      </c>
      <c r="L11" s="14">
        <f t="shared" si="0"/>
        <v>1.5645599081144092E-6</v>
      </c>
      <c r="M11" s="14">
        <f t="shared" si="0"/>
        <v>1.5958511062766974E-6</v>
      </c>
      <c r="N11" s="14">
        <f t="shared" si="0"/>
        <v>1.6092616197748208E-6</v>
      </c>
      <c r="O11" s="14">
        <f t="shared" si="0"/>
        <v>1.5932967227532453E-6</v>
      </c>
      <c r="P11" s="14">
        <f t="shared" si="0"/>
        <v>1.5527002703269531E-6</v>
      </c>
      <c r="Q11" s="14">
        <f t="shared" si="0"/>
        <v>1.56441654985544E-6</v>
      </c>
      <c r="R11" s="14">
        <f t="shared" si="0"/>
        <v>1.573336412436241E-6</v>
      </c>
      <c r="S11" s="14">
        <f t="shared" si="0"/>
        <v>1.5790603699339726E-6</v>
      </c>
      <c r="T11" s="14">
        <f t="shared" si="0"/>
        <v>1.5811318644796243E-6</v>
      </c>
      <c r="U11" s="14">
        <f t="shared" si="0"/>
        <v>1.5790291156514709E-6</v>
      </c>
      <c r="V11" s="14">
        <f t="shared" si="0"/>
        <v>1.5747101864909924E-6</v>
      </c>
      <c r="W11" s="14">
        <f t="shared" si="0"/>
        <v>1.5720549670249563E-6</v>
      </c>
      <c r="X11" s="14">
        <f t="shared" si="0"/>
        <v>1.5748199236960996E-6</v>
      </c>
      <c r="Y11" s="14">
        <f t="shared" si="0"/>
        <v>1.5763061199590511E-6</v>
      </c>
      <c r="Z11" s="14">
        <f t="shared" si="0"/>
        <v>1.5767303638908809E-6</v>
      </c>
      <c r="AA11" s="14">
        <f t="shared" si="0"/>
        <v>1.5763975058847251E-6</v>
      </c>
      <c r="AB11" s="14">
        <f t="shared" si="0"/>
        <v>1.5757211689425964E-6</v>
      </c>
      <c r="AC11" s="14">
        <f t="shared" si="0"/>
        <v>1.5752486051270431E-6</v>
      </c>
      <c r="AD11" s="14">
        <f t="shared" si="0"/>
        <v>1.5753255220750505E-6</v>
      </c>
      <c r="AE11" s="14">
        <f t="shared" si="0"/>
        <v>1.575792744225064E-6</v>
      </c>
      <c r="AF11" s="14">
        <f t="shared" si="0"/>
        <v>1.5759317185863447E-6</v>
      </c>
      <c r="AG11" s="14">
        <f t="shared" si="0"/>
        <v>1.5758782326759577E-6</v>
      </c>
      <c r="AH11" s="14">
        <f t="shared" si="0"/>
        <v>1.5757564996452543E-6</v>
      </c>
      <c r="AI11" s="14">
        <f t="shared" si="0"/>
        <v>1.57566492732533E-6</v>
      </c>
      <c r="AJ11" s="14">
        <f t="shared" si="0"/>
        <v>1.5756568928085778E-6</v>
      </c>
      <c r="AK11" s="14">
        <f t="shared" si="0"/>
        <v>1.5757152196202257E-6</v>
      </c>
      <c r="AL11" s="14">
        <f t="shared" si="0"/>
        <v>1.5757708906981079E-6</v>
      </c>
      <c r="AM11" s="14">
        <f t="shared" si="0"/>
        <v>1.5757677687656856E-6</v>
      </c>
      <c r="AN11" s="14">
        <f t="shared" si="0"/>
        <v>1.5757443473627343E-6</v>
      </c>
      <c r="AO11" s="14">
        <f t="shared" si="0"/>
        <v>1.5757252208894166E-6</v>
      </c>
      <c r="AP11" s="14">
        <f t="shared" si="0"/>
        <v>1.5757207524957255E-6</v>
      </c>
      <c r="AQ11" s="14">
        <f t="shared" si="0"/>
        <v>1.5757287275200676E-6</v>
      </c>
      <c r="AR11" s="14">
        <f t="shared" si="0"/>
        <v>1.5757389896217091E-6</v>
      </c>
      <c r="AS11" s="14">
        <f t="shared" si="0"/>
        <v>1.5757423853362066E-6</v>
      </c>
      <c r="AT11" s="14">
        <f t="shared" si="0"/>
        <v>1.5757383131416493E-6</v>
      </c>
      <c r="AU11" s="14">
        <f t="shared" si="0"/>
        <v>1.5757341051953584E-6</v>
      </c>
      <c r="AV11" s="14">
        <f t="shared" si="0"/>
        <v>1.5757326420285906E-6</v>
      </c>
      <c r="AW11" s="14">
        <f t="shared" si="0"/>
        <v>1.5757337021913296E-6</v>
      </c>
      <c r="AX11" s="14">
        <f t="shared" si="0"/>
        <v>1.5757355521478443E-6</v>
      </c>
      <c r="AY11" s="14">
        <f t="shared" si="0"/>
        <v>1.5757365270946698E-6</v>
      </c>
      <c r="AZ11" s="14">
        <f t="shared" si="0"/>
        <v>1.5757361753050926E-6</v>
      </c>
      <c r="BA11" s="14">
        <f t="shared" si="0"/>
        <v>1.5757352881577907E-6</v>
      </c>
      <c r="BB11" s="14">
        <f t="shared" si="0"/>
        <v>1.5757348560172395E-6</v>
      </c>
      <c r="BC11" s="14">
        <f t="shared" si="0"/>
        <v>1.5757349632775084E-6</v>
      </c>
    </row>
    <row r="12" spans="1:55">
      <c r="A12" s="3" t="s">
        <v>131</v>
      </c>
      <c r="B12" s="14">
        <f t="array" ref="B12:H12">TRANSPOSE(M2:M8)</f>
        <v>3.7549437794745819E-6</v>
      </c>
      <c r="C12" s="14">
        <v>4.0678557610974634E-6</v>
      </c>
      <c r="D12" s="14">
        <v>4.3807677427203453E-6</v>
      </c>
      <c r="E12" s="14">
        <v>3.7549437794745819E-6</v>
      </c>
      <c r="F12" s="14">
        <v>3.285575807040259E-6</v>
      </c>
      <c r="G12" s="14">
        <v>3.9113997702860229E-6</v>
      </c>
      <c r="H12" s="14">
        <v>4.0678557610974634E-6</v>
      </c>
      <c r="I12" s="14">
        <f t="shared" ref="I12:BC12" si="1">AVERAGE(B12:H12)</f>
        <v>3.8890489144558169E-6</v>
      </c>
      <c r="J12" s="14">
        <f t="shared" si="1"/>
        <v>3.9082067908817066E-6</v>
      </c>
      <c r="K12" s="14">
        <f t="shared" si="1"/>
        <v>3.8853997951365988E-6</v>
      </c>
      <c r="L12" s="14">
        <f t="shared" si="1"/>
        <v>3.8146329454817782E-6</v>
      </c>
      <c r="M12" s="14">
        <f t="shared" si="1"/>
        <v>3.8231599691970919E-6</v>
      </c>
      <c r="N12" s="14">
        <f t="shared" si="1"/>
        <v>3.8999577066480688E-6</v>
      </c>
      <c r="O12" s="14">
        <f t="shared" si="1"/>
        <v>3.8983231261283609E-6</v>
      </c>
      <c r="P12" s="14">
        <f t="shared" si="1"/>
        <v>3.8741041782756317E-6</v>
      </c>
      <c r="Q12" s="14">
        <f t="shared" si="1"/>
        <v>3.8719692159641778E-6</v>
      </c>
      <c r="R12" s="14">
        <f t="shared" si="1"/>
        <v>3.8667924195473871E-6</v>
      </c>
      <c r="S12" s="14">
        <f t="shared" si="1"/>
        <v>3.8641342230346421E-6</v>
      </c>
      <c r="T12" s="14">
        <f t="shared" si="1"/>
        <v>3.8712058341136228E-6</v>
      </c>
      <c r="U12" s="14">
        <f t="shared" si="1"/>
        <v>3.8780695291016991E-6</v>
      </c>
      <c r="V12" s="14">
        <f t="shared" si="1"/>
        <v>3.8749426465950752E-6</v>
      </c>
      <c r="W12" s="14">
        <f t="shared" si="1"/>
        <v>3.8716025780903193E-6</v>
      </c>
      <c r="X12" s="14">
        <f t="shared" si="1"/>
        <v>3.8712452066352749E-6</v>
      </c>
      <c r="Y12" s="14">
        <f t="shared" si="1"/>
        <v>3.8711417767311461E-6</v>
      </c>
      <c r="Z12" s="14">
        <f t="shared" si="1"/>
        <v>3.8717631134716833E-6</v>
      </c>
      <c r="AA12" s="14">
        <f t="shared" si="1"/>
        <v>3.8728529549626885E-6</v>
      </c>
      <c r="AB12" s="14">
        <f t="shared" si="1"/>
        <v>3.8730882579411268E-6</v>
      </c>
      <c r="AC12" s="14">
        <f t="shared" si="1"/>
        <v>3.8723766477753308E-6</v>
      </c>
      <c r="AD12" s="14">
        <f t="shared" si="1"/>
        <v>3.8720100765153671E-6</v>
      </c>
      <c r="AE12" s="14">
        <f t="shared" si="1"/>
        <v>3.872068290576088E-6</v>
      </c>
      <c r="AF12" s="14">
        <f t="shared" si="1"/>
        <v>3.8721858739962046E-6</v>
      </c>
      <c r="AG12" s="14">
        <f t="shared" si="1"/>
        <v>3.8723350307483549E-6</v>
      </c>
      <c r="AH12" s="14">
        <f t="shared" si="1"/>
        <v>3.8724167332164516E-6</v>
      </c>
      <c r="AI12" s="14">
        <f t="shared" si="1"/>
        <v>3.8723544158241325E-6</v>
      </c>
      <c r="AJ12" s="14">
        <f t="shared" si="1"/>
        <v>3.8722495812359903E-6</v>
      </c>
      <c r="AK12" s="14">
        <f t="shared" si="1"/>
        <v>3.8722314288732275E-6</v>
      </c>
      <c r="AL12" s="14">
        <f t="shared" si="1"/>
        <v>3.8722630506386355E-6</v>
      </c>
      <c r="AM12" s="14">
        <f t="shared" si="1"/>
        <v>3.8722908735047135E-6</v>
      </c>
      <c r="AN12" s="14">
        <f t="shared" si="1"/>
        <v>3.8723058734344997E-6</v>
      </c>
      <c r="AO12" s="14">
        <f t="shared" si="1"/>
        <v>3.8723017081039504E-6</v>
      </c>
      <c r="AP12" s="14">
        <f t="shared" si="1"/>
        <v>3.8722852759450213E-6</v>
      </c>
      <c r="AQ12" s="14">
        <f t="shared" si="1"/>
        <v>3.8722753988194342E-6</v>
      </c>
      <c r="AR12" s="14">
        <f t="shared" si="1"/>
        <v>3.8722790870456401E-6</v>
      </c>
      <c r="AS12" s="14">
        <f t="shared" si="1"/>
        <v>3.8722858953559854E-6</v>
      </c>
      <c r="AT12" s="14">
        <f t="shared" si="1"/>
        <v>3.8722891588870349E-6</v>
      </c>
      <c r="AU12" s="14">
        <f t="shared" si="1"/>
        <v>3.8722889139416525E-6</v>
      </c>
      <c r="AV12" s="14">
        <f t="shared" si="1"/>
        <v>3.8722864911569598E-6</v>
      </c>
      <c r="AW12" s="14">
        <f t="shared" si="1"/>
        <v>3.8722843173073899E-6</v>
      </c>
      <c r="AX12" s="14">
        <f t="shared" si="1"/>
        <v>3.8722841803591563E-6</v>
      </c>
      <c r="AY12" s="14">
        <f t="shared" si="1"/>
        <v>3.8722854348648313E-6</v>
      </c>
      <c r="AZ12" s="14">
        <f t="shared" si="1"/>
        <v>3.8722863416961438E-6</v>
      </c>
      <c r="BA12" s="14">
        <f t="shared" si="1"/>
        <v>3.8722864054590231E-6</v>
      </c>
      <c r="BB12" s="14">
        <f t="shared" si="1"/>
        <v>3.8722860121121648E-6</v>
      </c>
      <c r="BC12" s="14">
        <f t="shared" si="1"/>
        <v>3.872285597565095E-6</v>
      </c>
    </row>
    <row r="14" spans="1:55">
      <c r="A14" s="7"/>
    </row>
    <row r="15" spans="1:55">
      <c r="A15" s="1" t="s">
        <v>133</v>
      </c>
      <c r="B15" s="1">
        <v>2017</v>
      </c>
      <c r="C15" s="1">
        <v>2018</v>
      </c>
      <c r="D15" s="1">
        <v>2019</v>
      </c>
      <c r="E15" s="1">
        <v>2020</v>
      </c>
      <c r="F15" s="1">
        <v>2021</v>
      </c>
      <c r="G15" s="1">
        <v>2022</v>
      </c>
      <c r="H15" s="1">
        <v>2023</v>
      </c>
      <c r="I15" s="1">
        <v>2024</v>
      </c>
      <c r="J15" s="1">
        <v>2025</v>
      </c>
      <c r="K15" s="1">
        <v>2026</v>
      </c>
      <c r="L15" s="1">
        <v>2027</v>
      </c>
      <c r="M15" s="1">
        <v>2028</v>
      </c>
      <c r="N15" s="1">
        <v>2029</v>
      </c>
      <c r="O15" s="1">
        <v>2030</v>
      </c>
      <c r="P15" s="1">
        <v>2031</v>
      </c>
      <c r="Q15" s="1">
        <v>2032</v>
      </c>
      <c r="R15" s="1">
        <v>2033</v>
      </c>
      <c r="S15" s="1">
        <v>2034</v>
      </c>
      <c r="T15" s="1">
        <v>2035</v>
      </c>
      <c r="U15" s="1">
        <v>2036</v>
      </c>
      <c r="V15" s="1">
        <v>2037</v>
      </c>
      <c r="W15" s="1">
        <v>2038</v>
      </c>
      <c r="X15" s="1">
        <v>2039</v>
      </c>
      <c r="Y15" s="1">
        <v>2040</v>
      </c>
      <c r="Z15" s="1">
        <v>2041</v>
      </c>
      <c r="AA15" s="1">
        <v>2042</v>
      </c>
      <c r="AB15" s="1">
        <v>2043</v>
      </c>
      <c r="AC15" s="1">
        <v>2044</v>
      </c>
      <c r="AD15" s="1">
        <v>2045</v>
      </c>
      <c r="AE15" s="1">
        <v>2046</v>
      </c>
      <c r="AF15" s="1">
        <v>2047</v>
      </c>
      <c r="AG15" s="1">
        <v>2048</v>
      </c>
      <c r="AH15" s="1">
        <v>2049</v>
      </c>
      <c r="AI15" s="1">
        <v>2050</v>
      </c>
      <c r="AJ15" s="1">
        <v>2051</v>
      </c>
      <c r="AK15" s="1">
        <v>2052</v>
      </c>
      <c r="AL15" s="1">
        <v>2053</v>
      </c>
      <c r="AM15" s="1">
        <v>2054</v>
      </c>
      <c r="AN15" s="1">
        <v>2055</v>
      </c>
      <c r="AO15" s="1">
        <v>2056</v>
      </c>
      <c r="AP15" s="1">
        <v>2057</v>
      </c>
      <c r="AQ15" s="1">
        <v>2058</v>
      </c>
      <c r="AR15" s="1">
        <v>2059</v>
      </c>
      <c r="AS15" s="1">
        <v>2060</v>
      </c>
      <c r="AT15" s="1">
        <v>2061</v>
      </c>
      <c r="AU15" s="1">
        <v>2062</v>
      </c>
      <c r="AV15" s="1">
        <v>2063</v>
      </c>
      <c r="AW15" s="1">
        <v>2064</v>
      </c>
      <c r="AX15" s="1">
        <v>2065</v>
      </c>
      <c r="AY15" s="1">
        <v>2066</v>
      </c>
      <c r="AZ15" s="1">
        <v>2067</v>
      </c>
      <c r="BA15" s="1">
        <v>2068</v>
      </c>
      <c r="BB15" s="1">
        <v>2069</v>
      </c>
      <c r="BC15" s="1">
        <v>2070</v>
      </c>
    </row>
    <row r="16" spans="1:55">
      <c r="A16" s="3" t="s">
        <v>134</v>
      </c>
      <c r="B16" s="14">
        <v>93.02</v>
      </c>
      <c r="C16" s="14">
        <v>86.65</v>
      </c>
      <c r="D16" s="14">
        <v>89.31</v>
      </c>
      <c r="E16" s="14">
        <v>85.3</v>
      </c>
      <c r="F16" s="14">
        <v>86.36</v>
      </c>
      <c r="G16" s="14">
        <v>84.52</v>
      </c>
      <c r="H16" s="14">
        <v>82.7</v>
      </c>
      <c r="I16" s="14">
        <f t="shared" ref="I16:BC16" si="2">ROUND(AVERAGE(B16:H16),2)</f>
        <v>86.84</v>
      </c>
      <c r="J16" s="14">
        <f t="shared" si="2"/>
        <v>85.95</v>
      </c>
      <c r="K16" s="14">
        <f t="shared" si="2"/>
        <v>85.85</v>
      </c>
      <c r="L16" s="14">
        <f t="shared" si="2"/>
        <v>85.36</v>
      </c>
      <c r="M16" s="14">
        <f t="shared" si="2"/>
        <v>85.37</v>
      </c>
      <c r="N16" s="14">
        <f t="shared" si="2"/>
        <v>85.23</v>
      </c>
      <c r="O16" s="14">
        <f t="shared" si="2"/>
        <v>85.33</v>
      </c>
      <c r="P16" s="14">
        <f t="shared" si="2"/>
        <v>85.7</v>
      </c>
      <c r="Q16" s="14">
        <f t="shared" si="2"/>
        <v>85.54</v>
      </c>
      <c r="R16" s="14">
        <f t="shared" si="2"/>
        <v>85.48</v>
      </c>
      <c r="S16" s="14">
        <f t="shared" si="2"/>
        <v>85.43</v>
      </c>
      <c r="T16" s="14">
        <f t="shared" si="2"/>
        <v>85.44</v>
      </c>
      <c r="U16" s="14">
        <f t="shared" si="2"/>
        <v>85.45</v>
      </c>
      <c r="V16" s="14">
        <f t="shared" si="2"/>
        <v>85.48</v>
      </c>
      <c r="W16" s="14">
        <f t="shared" si="2"/>
        <v>85.5</v>
      </c>
      <c r="X16" s="14">
        <f t="shared" si="2"/>
        <v>85.47</v>
      </c>
      <c r="Y16" s="14">
        <f t="shared" si="2"/>
        <v>85.46</v>
      </c>
      <c r="Z16" s="14">
        <f t="shared" si="2"/>
        <v>85.46</v>
      </c>
      <c r="AA16" s="14">
        <f t="shared" si="2"/>
        <v>85.47</v>
      </c>
      <c r="AB16" s="14">
        <f t="shared" si="2"/>
        <v>85.47</v>
      </c>
      <c r="AC16" s="14">
        <f t="shared" si="2"/>
        <v>85.47</v>
      </c>
      <c r="AD16" s="14">
        <f t="shared" si="2"/>
        <v>85.47</v>
      </c>
      <c r="AE16" s="14">
        <f t="shared" si="2"/>
        <v>85.47</v>
      </c>
      <c r="AF16" s="14">
        <f t="shared" si="2"/>
        <v>85.47</v>
      </c>
      <c r="AG16" s="14">
        <f t="shared" si="2"/>
        <v>85.47</v>
      </c>
      <c r="AH16" s="14">
        <f t="shared" si="2"/>
        <v>85.47</v>
      </c>
      <c r="AI16" s="14">
        <f t="shared" si="2"/>
        <v>85.47</v>
      </c>
      <c r="AJ16" s="14">
        <f t="shared" si="2"/>
        <v>85.47</v>
      </c>
      <c r="AK16" s="14">
        <f t="shared" si="2"/>
        <v>85.47</v>
      </c>
      <c r="AL16" s="14">
        <f t="shared" si="2"/>
        <v>85.47</v>
      </c>
      <c r="AM16" s="14">
        <f t="shared" si="2"/>
        <v>85.47</v>
      </c>
      <c r="AN16" s="14">
        <f t="shared" si="2"/>
        <v>85.47</v>
      </c>
      <c r="AO16" s="14">
        <f t="shared" si="2"/>
        <v>85.47</v>
      </c>
      <c r="AP16" s="14">
        <f t="shared" si="2"/>
        <v>85.47</v>
      </c>
      <c r="AQ16" s="14">
        <f t="shared" si="2"/>
        <v>85.47</v>
      </c>
      <c r="AR16" s="14">
        <f t="shared" si="2"/>
        <v>85.47</v>
      </c>
      <c r="AS16" s="14">
        <f t="shared" si="2"/>
        <v>85.47</v>
      </c>
      <c r="AT16" s="14">
        <f t="shared" si="2"/>
        <v>85.47</v>
      </c>
      <c r="AU16" s="14">
        <f t="shared" si="2"/>
        <v>85.47</v>
      </c>
      <c r="AV16" s="14">
        <f t="shared" si="2"/>
        <v>85.47</v>
      </c>
      <c r="AW16" s="14">
        <f t="shared" si="2"/>
        <v>85.47</v>
      </c>
      <c r="AX16" s="14">
        <f t="shared" si="2"/>
        <v>85.47</v>
      </c>
      <c r="AY16" s="14">
        <f t="shared" si="2"/>
        <v>85.47</v>
      </c>
      <c r="AZ16" s="14">
        <f t="shared" si="2"/>
        <v>85.47</v>
      </c>
      <c r="BA16" s="14">
        <f t="shared" si="2"/>
        <v>85.47</v>
      </c>
      <c r="BB16" s="14">
        <f t="shared" si="2"/>
        <v>85.47</v>
      </c>
      <c r="BC16" s="14">
        <f t="shared" si="2"/>
        <v>85.47</v>
      </c>
    </row>
    <row r="17" spans="1:55">
      <c r="A17" s="3" t="s">
        <v>135</v>
      </c>
      <c r="B17" s="14">
        <v>84.38</v>
      </c>
      <c r="C17" s="14">
        <v>81</v>
      </c>
      <c r="D17" s="14">
        <v>81.61</v>
      </c>
      <c r="E17" s="14">
        <v>76.22</v>
      </c>
      <c r="F17" s="14">
        <v>77.989999999999995</v>
      </c>
      <c r="G17" s="14">
        <v>77.739999999999995</v>
      </c>
      <c r="H17" s="14">
        <v>76.47</v>
      </c>
      <c r="I17" s="14">
        <f t="shared" ref="I17:BC17" si="3">ROUND(AVERAGE(B17:H17),2)</f>
        <v>79.34</v>
      </c>
      <c r="J17" s="14">
        <f t="shared" si="3"/>
        <v>78.62</v>
      </c>
      <c r="K17" s="14">
        <f t="shared" si="3"/>
        <v>78.28</v>
      </c>
      <c r="L17" s="14">
        <f t="shared" si="3"/>
        <v>77.81</v>
      </c>
      <c r="M17" s="14">
        <f t="shared" si="3"/>
        <v>78.040000000000006</v>
      </c>
      <c r="N17" s="14">
        <f t="shared" si="3"/>
        <v>78.040000000000006</v>
      </c>
      <c r="O17" s="14">
        <f t="shared" si="3"/>
        <v>78.09</v>
      </c>
      <c r="P17" s="14">
        <f t="shared" si="3"/>
        <v>78.319999999999993</v>
      </c>
      <c r="Q17" s="14">
        <f t="shared" si="3"/>
        <v>78.17</v>
      </c>
      <c r="R17" s="14">
        <f t="shared" si="3"/>
        <v>78.11</v>
      </c>
      <c r="S17" s="14">
        <f t="shared" si="3"/>
        <v>78.08</v>
      </c>
      <c r="T17" s="14">
        <f t="shared" si="3"/>
        <v>78.12</v>
      </c>
      <c r="U17" s="14">
        <f t="shared" si="3"/>
        <v>78.13</v>
      </c>
      <c r="V17" s="14">
        <f t="shared" si="3"/>
        <v>78.150000000000006</v>
      </c>
      <c r="W17" s="14">
        <f t="shared" si="3"/>
        <v>78.150000000000006</v>
      </c>
      <c r="X17" s="14">
        <f t="shared" si="3"/>
        <v>78.13</v>
      </c>
      <c r="Y17" s="14">
        <f t="shared" si="3"/>
        <v>78.12</v>
      </c>
      <c r="Z17" s="14">
        <f t="shared" si="3"/>
        <v>78.13</v>
      </c>
      <c r="AA17" s="14">
        <f t="shared" si="3"/>
        <v>78.13</v>
      </c>
      <c r="AB17" s="14">
        <f t="shared" si="3"/>
        <v>78.13</v>
      </c>
      <c r="AC17" s="14">
        <f t="shared" si="3"/>
        <v>78.13</v>
      </c>
      <c r="AD17" s="14">
        <f t="shared" si="3"/>
        <v>78.13</v>
      </c>
      <c r="AE17" s="14">
        <f t="shared" si="3"/>
        <v>78.13</v>
      </c>
      <c r="AF17" s="14">
        <f t="shared" si="3"/>
        <v>78.13</v>
      </c>
      <c r="AG17" s="14">
        <f t="shared" si="3"/>
        <v>78.13</v>
      </c>
      <c r="AH17" s="14">
        <f t="shared" si="3"/>
        <v>78.13</v>
      </c>
      <c r="AI17" s="14">
        <f t="shared" si="3"/>
        <v>78.13</v>
      </c>
      <c r="AJ17" s="14">
        <f t="shared" si="3"/>
        <v>78.13</v>
      </c>
      <c r="AK17" s="14">
        <f t="shared" si="3"/>
        <v>78.13</v>
      </c>
      <c r="AL17" s="14">
        <f t="shared" si="3"/>
        <v>78.13</v>
      </c>
      <c r="AM17" s="14">
        <f t="shared" si="3"/>
        <v>78.13</v>
      </c>
      <c r="AN17" s="14">
        <f t="shared" si="3"/>
        <v>78.13</v>
      </c>
      <c r="AO17" s="14">
        <f t="shared" si="3"/>
        <v>78.13</v>
      </c>
      <c r="AP17" s="14">
        <f t="shared" si="3"/>
        <v>78.13</v>
      </c>
      <c r="AQ17" s="14">
        <f t="shared" si="3"/>
        <v>78.13</v>
      </c>
      <c r="AR17" s="14">
        <f t="shared" si="3"/>
        <v>78.13</v>
      </c>
      <c r="AS17" s="14">
        <f t="shared" si="3"/>
        <v>78.13</v>
      </c>
      <c r="AT17" s="14">
        <f t="shared" si="3"/>
        <v>78.13</v>
      </c>
      <c r="AU17" s="14">
        <f t="shared" si="3"/>
        <v>78.13</v>
      </c>
      <c r="AV17" s="14">
        <f t="shared" si="3"/>
        <v>78.13</v>
      </c>
      <c r="AW17" s="14">
        <f t="shared" si="3"/>
        <v>78.13</v>
      </c>
      <c r="AX17" s="14">
        <f t="shared" si="3"/>
        <v>78.13</v>
      </c>
      <c r="AY17" s="14">
        <f t="shared" si="3"/>
        <v>78.13</v>
      </c>
      <c r="AZ17" s="14">
        <f t="shared" si="3"/>
        <v>78.13</v>
      </c>
      <c r="BA17" s="14">
        <f t="shared" si="3"/>
        <v>78.13</v>
      </c>
      <c r="BB17" s="14">
        <f t="shared" si="3"/>
        <v>78.13</v>
      </c>
      <c r="BC17" s="14">
        <f t="shared" si="3"/>
        <v>78.13</v>
      </c>
    </row>
    <row r="18" spans="1:55">
      <c r="A18" s="3" t="s">
        <v>136</v>
      </c>
      <c r="B18" s="14">
        <v>81.290000000000006</v>
      </c>
      <c r="C18" s="14">
        <v>77.7</v>
      </c>
      <c r="D18" s="14">
        <v>78.28</v>
      </c>
      <c r="E18" s="14">
        <v>75.08</v>
      </c>
      <c r="F18" s="14">
        <v>75.98</v>
      </c>
      <c r="G18" s="14">
        <v>75.959999999999994</v>
      </c>
      <c r="H18" s="14">
        <v>75.84</v>
      </c>
      <c r="I18" s="14">
        <f t="shared" ref="I18:BC18" si="4">ROUND(AVERAGE(B18:H18),2)</f>
        <v>77.16</v>
      </c>
      <c r="J18" s="14">
        <f t="shared" si="4"/>
        <v>76.569999999999993</v>
      </c>
      <c r="K18" s="14">
        <f t="shared" si="4"/>
        <v>76.41</v>
      </c>
      <c r="L18" s="14">
        <f t="shared" si="4"/>
        <v>76.14</v>
      </c>
      <c r="M18" s="14">
        <f t="shared" si="4"/>
        <v>76.290000000000006</v>
      </c>
      <c r="N18" s="14">
        <f t="shared" si="4"/>
        <v>76.34</v>
      </c>
      <c r="O18" s="14">
        <f t="shared" si="4"/>
        <v>76.39</v>
      </c>
      <c r="P18" s="14">
        <f t="shared" si="4"/>
        <v>76.47</v>
      </c>
      <c r="Q18" s="14">
        <f t="shared" si="4"/>
        <v>76.37</v>
      </c>
      <c r="R18" s="14">
        <f t="shared" si="4"/>
        <v>76.34</v>
      </c>
      <c r="S18" s="14">
        <f t="shared" si="4"/>
        <v>76.33</v>
      </c>
      <c r="T18" s="14">
        <f t="shared" si="4"/>
        <v>76.36</v>
      </c>
      <c r="U18" s="14">
        <f t="shared" si="4"/>
        <v>76.37</v>
      </c>
      <c r="V18" s="14">
        <f t="shared" si="4"/>
        <v>76.38</v>
      </c>
      <c r="W18" s="14">
        <f t="shared" si="4"/>
        <v>76.37</v>
      </c>
      <c r="X18" s="14">
        <f t="shared" si="4"/>
        <v>76.36</v>
      </c>
      <c r="Y18" s="14">
        <f t="shared" si="4"/>
        <v>76.36</v>
      </c>
      <c r="Z18" s="14">
        <f t="shared" si="4"/>
        <v>76.36</v>
      </c>
      <c r="AA18" s="14">
        <f t="shared" si="4"/>
        <v>76.37</v>
      </c>
      <c r="AB18" s="14">
        <f t="shared" si="4"/>
        <v>76.37</v>
      </c>
      <c r="AC18" s="14">
        <f t="shared" si="4"/>
        <v>76.37</v>
      </c>
      <c r="AD18" s="14">
        <f t="shared" si="4"/>
        <v>76.37</v>
      </c>
      <c r="AE18" s="14">
        <f t="shared" si="4"/>
        <v>76.37</v>
      </c>
      <c r="AF18" s="14">
        <f t="shared" si="4"/>
        <v>76.37</v>
      </c>
      <c r="AG18" s="14">
        <f t="shared" si="4"/>
        <v>76.37</v>
      </c>
      <c r="AH18" s="14">
        <f t="shared" si="4"/>
        <v>76.37</v>
      </c>
      <c r="AI18" s="14">
        <f t="shared" si="4"/>
        <v>76.37</v>
      </c>
      <c r="AJ18" s="14">
        <f t="shared" si="4"/>
        <v>76.37</v>
      </c>
      <c r="AK18" s="14">
        <f t="shared" si="4"/>
        <v>76.37</v>
      </c>
      <c r="AL18" s="14">
        <f t="shared" si="4"/>
        <v>76.37</v>
      </c>
      <c r="AM18" s="14">
        <f t="shared" si="4"/>
        <v>76.37</v>
      </c>
      <c r="AN18" s="14">
        <f t="shared" si="4"/>
        <v>76.37</v>
      </c>
      <c r="AO18" s="14">
        <f t="shared" si="4"/>
        <v>76.37</v>
      </c>
      <c r="AP18" s="14">
        <f t="shared" si="4"/>
        <v>76.37</v>
      </c>
      <c r="AQ18" s="14">
        <f t="shared" si="4"/>
        <v>76.37</v>
      </c>
      <c r="AR18" s="14">
        <f t="shared" si="4"/>
        <v>76.37</v>
      </c>
      <c r="AS18" s="14">
        <f t="shared" si="4"/>
        <v>76.37</v>
      </c>
      <c r="AT18" s="14">
        <f t="shared" si="4"/>
        <v>76.37</v>
      </c>
      <c r="AU18" s="14">
        <f t="shared" si="4"/>
        <v>76.37</v>
      </c>
      <c r="AV18" s="14">
        <f t="shared" si="4"/>
        <v>76.37</v>
      </c>
      <c r="AW18" s="14">
        <f t="shared" si="4"/>
        <v>76.37</v>
      </c>
      <c r="AX18" s="14">
        <f t="shared" si="4"/>
        <v>76.37</v>
      </c>
      <c r="AY18" s="14">
        <f t="shared" si="4"/>
        <v>76.37</v>
      </c>
      <c r="AZ18" s="14">
        <f t="shared" si="4"/>
        <v>76.37</v>
      </c>
      <c r="BA18" s="14">
        <f t="shared" si="4"/>
        <v>76.37</v>
      </c>
      <c r="BB18" s="14">
        <f t="shared" si="4"/>
        <v>76.37</v>
      </c>
      <c r="BC18" s="14">
        <f t="shared" si="4"/>
        <v>76.37</v>
      </c>
    </row>
    <row r="19" spans="1:55">
      <c r="A19" s="3" t="s">
        <v>137</v>
      </c>
      <c r="B19" s="14">
        <v>78.83</v>
      </c>
      <c r="C19" s="14">
        <v>76.650000000000006</v>
      </c>
      <c r="D19" s="14">
        <v>77.22</v>
      </c>
      <c r="E19" s="14">
        <v>68.27</v>
      </c>
      <c r="F19" s="14">
        <v>71.62</v>
      </c>
      <c r="G19" s="14">
        <v>72.75</v>
      </c>
      <c r="H19" s="14">
        <v>70.87</v>
      </c>
      <c r="I19" s="14">
        <f t="shared" ref="I19:BC19" si="5">ROUND(AVERAGE(B19:H19),2)</f>
        <v>73.739999999999995</v>
      </c>
      <c r="J19" s="14">
        <f t="shared" si="5"/>
        <v>73.02</v>
      </c>
      <c r="K19" s="14">
        <f t="shared" si="5"/>
        <v>72.5</v>
      </c>
      <c r="L19" s="14">
        <f t="shared" si="5"/>
        <v>71.819999999999993</v>
      </c>
      <c r="M19" s="14">
        <f t="shared" si="5"/>
        <v>72.33</v>
      </c>
      <c r="N19" s="14">
        <f t="shared" si="5"/>
        <v>72.430000000000007</v>
      </c>
      <c r="O19" s="14">
        <f t="shared" si="5"/>
        <v>72.39</v>
      </c>
      <c r="P19" s="14">
        <f t="shared" si="5"/>
        <v>72.599999999999994</v>
      </c>
      <c r="Q19" s="14">
        <f t="shared" si="5"/>
        <v>72.44</v>
      </c>
      <c r="R19" s="14">
        <f t="shared" si="5"/>
        <v>72.36</v>
      </c>
      <c r="S19" s="14">
        <f t="shared" si="5"/>
        <v>72.34</v>
      </c>
      <c r="T19" s="14">
        <f t="shared" si="5"/>
        <v>72.41</v>
      </c>
      <c r="U19" s="14">
        <f t="shared" si="5"/>
        <v>72.42</v>
      </c>
      <c r="V19" s="14">
        <f t="shared" si="5"/>
        <v>72.42</v>
      </c>
      <c r="W19" s="14">
        <f t="shared" si="5"/>
        <v>72.430000000000007</v>
      </c>
      <c r="X19" s="14">
        <f t="shared" si="5"/>
        <v>72.400000000000006</v>
      </c>
      <c r="Y19" s="14">
        <f t="shared" si="5"/>
        <v>72.400000000000006</v>
      </c>
      <c r="Z19" s="14">
        <f t="shared" si="5"/>
        <v>72.400000000000006</v>
      </c>
      <c r="AA19" s="14">
        <f t="shared" si="5"/>
        <v>72.41</v>
      </c>
      <c r="AB19" s="14">
        <f t="shared" si="5"/>
        <v>72.41</v>
      </c>
      <c r="AC19" s="14">
        <f t="shared" si="5"/>
        <v>72.41</v>
      </c>
      <c r="AD19" s="14">
        <f t="shared" si="5"/>
        <v>72.41</v>
      </c>
      <c r="AE19" s="14">
        <f t="shared" si="5"/>
        <v>72.41</v>
      </c>
      <c r="AF19" s="14">
        <f t="shared" si="5"/>
        <v>72.41</v>
      </c>
      <c r="AG19" s="14">
        <f t="shared" si="5"/>
        <v>72.41</v>
      </c>
      <c r="AH19" s="14">
        <f t="shared" si="5"/>
        <v>72.41</v>
      </c>
      <c r="AI19" s="14">
        <f t="shared" si="5"/>
        <v>72.41</v>
      </c>
      <c r="AJ19" s="14">
        <f t="shared" si="5"/>
        <v>72.41</v>
      </c>
      <c r="AK19" s="14">
        <f t="shared" si="5"/>
        <v>72.41</v>
      </c>
      <c r="AL19" s="14">
        <f t="shared" si="5"/>
        <v>72.41</v>
      </c>
      <c r="AM19" s="14">
        <f t="shared" si="5"/>
        <v>72.41</v>
      </c>
      <c r="AN19" s="14">
        <f t="shared" si="5"/>
        <v>72.41</v>
      </c>
      <c r="AO19" s="14">
        <f t="shared" si="5"/>
        <v>72.41</v>
      </c>
      <c r="AP19" s="14">
        <f t="shared" si="5"/>
        <v>72.41</v>
      </c>
      <c r="AQ19" s="14">
        <f t="shared" si="5"/>
        <v>72.41</v>
      </c>
      <c r="AR19" s="14">
        <f t="shared" si="5"/>
        <v>72.41</v>
      </c>
      <c r="AS19" s="14">
        <f t="shared" si="5"/>
        <v>72.41</v>
      </c>
      <c r="AT19" s="14">
        <f t="shared" si="5"/>
        <v>72.41</v>
      </c>
      <c r="AU19" s="14">
        <f t="shared" si="5"/>
        <v>72.41</v>
      </c>
      <c r="AV19" s="14">
        <f t="shared" si="5"/>
        <v>72.41</v>
      </c>
      <c r="AW19" s="14">
        <f t="shared" si="5"/>
        <v>72.41</v>
      </c>
      <c r="AX19" s="14">
        <f t="shared" si="5"/>
        <v>72.41</v>
      </c>
      <c r="AY19" s="14">
        <f t="shared" si="5"/>
        <v>72.41</v>
      </c>
      <c r="AZ19" s="14">
        <f t="shared" si="5"/>
        <v>72.41</v>
      </c>
      <c r="BA19" s="14">
        <f t="shared" si="5"/>
        <v>72.41</v>
      </c>
      <c r="BB19" s="14">
        <f t="shared" si="5"/>
        <v>72.41</v>
      </c>
      <c r="BC19" s="14">
        <f t="shared" si="5"/>
        <v>72.41</v>
      </c>
    </row>
    <row r="20" spans="1:55" ht="15.75" customHeight="1"/>
    <row r="21" spans="1:55" ht="15.75" customHeight="1">
      <c r="A21" s="1" t="s">
        <v>138</v>
      </c>
      <c r="B21" s="1">
        <v>2017</v>
      </c>
      <c r="C21" s="1">
        <v>2018</v>
      </c>
      <c r="D21" s="1">
        <v>2019</v>
      </c>
      <c r="E21" s="1">
        <v>2020</v>
      </c>
      <c r="F21" s="1">
        <v>2021</v>
      </c>
      <c r="G21" s="1">
        <v>2022</v>
      </c>
      <c r="H21" s="1">
        <v>2023</v>
      </c>
      <c r="I21" s="1">
        <v>2024</v>
      </c>
      <c r="J21" s="1">
        <v>2025</v>
      </c>
      <c r="K21" s="1">
        <v>2026</v>
      </c>
      <c r="L21" s="1">
        <v>2027</v>
      </c>
      <c r="M21" s="1">
        <v>2028</v>
      </c>
      <c r="N21" s="1">
        <v>2029</v>
      </c>
      <c r="O21" s="1">
        <v>2030</v>
      </c>
      <c r="P21" s="1">
        <v>2031</v>
      </c>
      <c r="Q21" s="1">
        <v>2032</v>
      </c>
      <c r="R21" s="1">
        <v>2033</v>
      </c>
      <c r="S21" s="1">
        <v>2034</v>
      </c>
      <c r="T21" s="1">
        <v>2035</v>
      </c>
      <c r="U21" s="1">
        <v>2036</v>
      </c>
      <c r="V21" s="1">
        <v>2037</v>
      </c>
      <c r="W21" s="1">
        <v>2038</v>
      </c>
      <c r="X21" s="1">
        <v>2039</v>
      </c>
      <c r="Y21" s="1">
        <v>2040</v>
      </c>
      <c r="Z21" s="1">
        <v>2041</v>
      </c>
      <c r="AA21" s="1">
        <v>2042</v>
      </c>
      <c r="AB21" s="1">
        <v>2043</v>
      </c>
      <c r="AC21" s="1">
        <v>2044</v>
      </c>
      <c r="AD21" s="1">
        <v>2045</v>
      </c>
      <c r="AE21" s="1">
        <v>2046</v>
      </c>
      <c r="AF21" s="1">
        <v>2047</v>
      </c>
      <c r="AG21" s="1">
        <v>2048</v>
      </c>
      <c r="AH21" s="1">
        <v>2049</v>
      </c>
      <c r="AI21" s="1">
        <v>2050</v>
      </c>
      <c r="AJ21" s="1">
        <v>2051</v>
      </c>
      <c r="AK21" s="1">
        <v>2052</v>
      </c>
      <c r="AL21" s="1">
        <v>2053</v>
      </c>
      <c r="AM21" s="1">
        <v>2054</v>
      </c>
      <c r="AN21" s="1">
        <v>2055</v>
      </c>
      <c r="AO21" s="1">
        <v>2056</v>
      </c>
      <c r="AP21" s="1">
        <v>2057</v>
      </c>
      <c r="AQ21" s="1">
        <v>2058</v>
      </c>
      <c r="AR21" s="1">
        <v>2059</v>
      </c>
      <c r="AS21" s="1">
        <v>2060</v>
      </c>
      <c r="AT21" s="1">
        <v>2061</v>
      </c>
      <c r="AU21" s="1">
        <v>2062</v>
      </c>
      <c r="AV21" s="1">
        <v>2063</v>
      </c>
      <c r="AW21" s="1">
        <v>2064</v>
      </c>
      <c r="AX21" s="1">
        <v>2065</v>
      </c>
      <c r="AY21" s="1">
        <v>2066</v>
      </c>
      <c r="AZ21" s="1">
        <v>2067</v>
      </c>
      <c r="BA21" s="1">
        <v>2068</v>
      </c>
      <c r="BB21" s="1">
        <v>2069</v>
      </c>
      <c r="BC21" s="1">
        <v>2070</v>
      </c>
    </row>
    <row r="22" spans="1:55" ht="15.75" customHeight="1">
      <c r="A22" s="3" t="s">
        <v>134</v>
      </c>
      <c r="B22" s="14">
        <f>B16/About!$A$163</f>
        <v>2.7261470947419648E-5</v>
      </c>
      <c r="C22" s="14">
        <f>C16/About!$A$163</f>
        <v>2.5394608230422626E-5</v>
      </c>
      <c r="D22" s="14">
        <f>D16/About!$A$163</f>
        <v>2.6174177277080721E-5</v>
      </c>
      <c r="E22" s="14">
        <f>E16/About!$A$163</f>
        <v>2.499896228569013E-5</v>
      </c>
      <c r="F22" s="14">
        <f>F16/About!$A$163</f>
        <v>2.530961762007268E-5</v>
      </c>
      <c r="G22" s="14">
        <f>G16/About!$A$163</f>
        <v>2.47703668509558E-5</v>
      </c>
      <c r="H22" s="14">
        <f>H16/About!$A$163</f>
        <v>2.4236977503242368E-5</v>
      </c>
      <c r="I22" s="14">
        <f>I16/About!$A$163</f>
        <v>2.5450291733755346E-5</v>
      </c>
      <c r="J22" s="14">
        <f>J16/About!$A$163</f>
        <v>2.5189458481302073E-5</v>
      </c>
      <c r="K22" s="14">
        <f>K16/About!$A$163</f>
        <v>2.5160151374284848E-5</v>
      </c>
      <c r="L22" s="14">
        <f>L16/About!$A$163</f>
        <v>2.5016546549900463E-5</v>
      </c>
      <c r="M22" s="14">
        <f>M16/About!$A$163</f>
        <v>2.5019477260602185E-5</v>
      </c>
      <c r="N22" s="14">
        <f>N16/About!$A$163</f>
        <v>2.4978447310778075E-5</v>
      </c>
      <c r="O22" s="14">
        <f>O16/About!$A$163</f>
        <v>2.5007754417795297E-5</v>
      </c>
      <c r="P22" s="14">
        <f>P16/About!$A$163</f>
        <v>2.5116190713759019E-5</v>
      </c>
      <c r="Q22" s="14">
        <f>Q16/About!$A$163</f>
        <v>2.5069299342531465E-5</v>
      </c>
      <c r="R22" s="14">
        <f>R16/About!$A$163</f>
        <v>2.5051715078321132E-5</v>
      </c>
      <c r="S22" s="14">
        <f>S16/About!$A$163</f>
        <v>2.5037061524812522E-5</v>
      </c>
      <c r="T22" s="14">
        <f>T16/About!$A$163</f>
        <v>2.503999223551424E-5</v>
      </c>
      <c r="U22" s="14">
        <f>U16/About!$A$163</f>
        <v>2.5042922946215962E-5</v>
      </c>
      <c r="V22" s="14">
        <f>V16/About!$A$163</f>
        <v>2.5051715078321132E-5</v>
      </c>
      <c r="W22" s="14">
        <f>W16/About!$A$163</f>
        <v>2.5057576499724573E-5</v>
      </c>
      <c r="X22" s="14">
        <f>X16/About!$A$163</f>
        <v>2.5048784367619407E-5</v>
      </c>
      <c r="Y22" s="14">
        <f>Y16/About!$A$163</f>
        <v>2.5045853656917685E-5</v>
      </c>
      <c r="Z22" s="14">
        <f>Z16/About!$A$163</f>
        <v>2.5045853656917685E-5</v>
      </c>
      <c r="AA22" s="14">
        <f>AA16/About!$A$163</f>
        <v>2.5048784367619407E-5</v>
      </c>
      <c r="AB22" s="14">
        <f>AB16/About!$A$163</f>
        <v>2.5048784367619407E-5</v>
      </c>
      <c r="AC22" s="14">
        <f>AC16/About!$A$163</f>
        <v>2.5048784367619407E-5</v>
      </c>
      <c r="AD22" s="14">
        <f>AD16/About!$A$163</f>
        <v>2.5048784367619407E-5</v>
      </c>
      <c r="AE22" s="14">
        <f>AE16/About!$A$163</f>
        <v>2.5048784367619407E-5</v>
      </c>
      <c r="AF22" s="14">
        <f>AF16/About!$A$163</f>
        <v>2.5048784367619407E-5</v>
      </c>
      <c r="AG22" s="14">
        <f>AG16/About!$A$163</f>
        <v>2.5048784367619407E-5</v>
      </c>
      <c r="AH22" s="14">
        <f>AH16/About!$A$163</f>
        <v>2.5048784367619407E-5</v>
      </c>
      <c r="AI22" s="14">
        <f>AI16/About!$A$163</f>
        <v>2.5048784367619407E-5</v>
      </c>
      <c r="AJ22" s="14">
        <f>AJ16/About!$A$163</f>
        <v>2.5048784367619407E-5</v>
      </c>
      <c r="AK22" s="14">
        <f>AK16/About!$A$163</f>
        <v>2.5048784367619407E-5</v>
      </c>
      <c r="AL22" s="14">
        <f>AL16/About!$A$163</f>
        <v>2.5048784367619407E-5</v>
      </c>
      <c r="AM22" s="14">
        <f>AM16/About!$A$163</f>
        <v>2.5048784367619407E-5</v>
      </c>
      <c r="AN22" s="14">
        <f>AN16/About!$A$163</f>
        <v>2.5048784367619407E-5</v>
      </c>
      <c r="AO22" s="14">
        <f>AO16/About!$A$163</f>
        <v>2.5048784367619407E-5</v>
      </c>
      <c r="AP22" s="14">
        <f>AP16/About!$A$163</f>
        <v>2.5048784367619407E-5</v>
      </c>
      <c r="AQ22" s="14">
        <f>AQ16/About!$A$163</f>
        <v>2.5048784367619407E-5</v>
      </c>
      <c r="AR22" s="14">
        <f>AR16/About!$A$163</f>
        <v>2.5048784367619407E-5</v>
      </c>
      <c r="AS22" s="14">
        <f>AS16/About!$A$163</f>
        <v>2.5048784367619407E-5</v>
      </c>
      <c r="AT22" s="14">
        <f>AT16/About!$A$163</f>
        <v>2.5048784367619407E-5</v>
      </c>
      <c r="AU22" s="14">
        <f>AU16/About!$A$163</f>
        <v>2.5048784367619407E-5</v>
      </c>
      <c r="AV22" s="14">
        <f>AV16/About!$A$163</f>
        <v>2.5048784367619407E-5</v>
      </c>
      <c r="AW22" s="14">
        <f>AW16/About!$A$163</f>
        <v>2.5048784367619407E-5</v>
      </c>
      <c r="AX22" s="14">
        <f>AX16/About!$A$163</f>
        <v>2.5048784367619407E-5</v>
      </c>
      <c r="AY22" s="14">
        <f>AY16/About!$A$163</f>
        <v>2.5048784367619407E-5</v>
      </c>
      <c r="AZ22" s="14">
        <f>AZ16/About!$A$163</f>
        <v>2.5048784367619407E-5</v>
      </c>
      <c r="BA22" s="14">
        <f>BA16/About!$A$163</f>
        <v>2.5048784367619407E-5</v>
      </c>
      <c r="BB22" s="14">
        <f>BB16/About!$A$163</f>
        <v>2.5048784367619407E-5</v>
      </c>
      <c r="BC22" s="14">
        <f>BC16/About!$A$163</f>
        <v>2.5048784367619407E-5</v>
      </c>
    </row>
    <row r="23" spans="1:55" ht="15.75" customHeight="1">
      <c r="A23" s="3" t="s">
        <v>135</v>
      </c>
      <c r="B23" s="14">
        <f>B17/About!$A$163</f>
        <v>2.472933690113169E-5</v>
      </c>
      <c r="C23" s="14">
        <f>C17/About!$A$163</f>
        <v>2.3738756683949598E-5</v>
      </c>
      <c r="D23" s="14">
        <f>D17/About!$A$163</f>
        <v>2.3917530036754648E-5</v>
      </c>
      <c r="E23" s="14">
        <f>E17/About!$A$163</f>
        <v>2.2337876968526399E-5</v>
      </c>
      <c r="F23" s="14">
        <f>F17/About!$A$163</f>
        <v>2.2856612762731221E-5</v>
      </c>
      <c r="G23" s="14">
        <f>G17/About!$A$163</f>
        <v>2.2783344995188167E-5</v>
      </c>
      <c r="H23" s="14">
        <f>H17/About!$A$163</f>
        <v>2.2411144736069453E-5</v>
      </c>
      <c r="I23" s="14">
        <f>I17/About!$A$163</f>
        <v>2.3252258707463716E-5</v>
      </c>
      <c r="J23" s="14">
        <f>J17/About!$A$163</f>
        <v>2.3041247536939719E-5</v>
      </c>
      <c r="K23" s="14">
        <f>K17/About!$A$163</f>
        <v>2.2941603373081166E-5</v>
      </c>
      <c r="L23" s="14">
        <f>L17/About!$A$163</f>
        <v>2.2803859970100222E-5</v>
      </c>
      <c r="M23" s="14">
        <f>M17/About!$A$163</f>
        <v>2.2871266316239835E-5</v>
      </c>
      <c r="N23" s="14">
        <f>N17/About!$A$163</f>
        <v>2.2871266316239835E-5</v>
      </c>
      <c r="O23" s="14">
        <f>O17/About!$A$163</f>
        <v>2.2885919869748446E-5</v>
      </c>
      <c r="P23" s="14">
        <f>P17/About!$A$163</f>
        <v>2.2953326215888051E-5</v>
      </c>
      <c r="Q23" s="14">
        <f>Q17/About!$A$163</f>
        <v>2.2909365555362223E-5</v>
      </c>
      <c r="R23" s="14">
        <f>R17/About!$A$163</f>
        <v>2.289178129115189E-5</v>
      </c>
      <c r="S23" s="14">
        <f>S17/About!$A$163</f>
        <v>2.288298915904672E-5</v>
      </c>
      <c r="T23" s="14">
        <f>T17/About!$A$163</f>
        <v>2.2894712001853612E-5</v>
      </c>
      <c r="U23" s="14">
        <f>U17/About!$A$163</f>
        <v>2.2897642712555331E-5</v>
      </c>
      <c r="V23" s="14">
        <f>V17/About!$A$163</f>
        <v>2.2903504133958778E-5</v>
      </c>
      <c r="W23" s="14">
        <f>W17/About!$A$163</f>
        <v>2.2903504133958778E-5</v>
      </c>
      <c r="X23" s="14">
        <f>X17/About!$A$163</f>
        <v>2.2897642712555331E-5</v>
      </c>
      <c r="Y23" s="14">
        <f>Y17/About!$A$163</f>
        <v>2.2894712001853612E-5</v>
      </c>
      <c r="Z23" s="14">
        <f>Z17/About!$A$163</f>
        <v>2.2897642712555331E-5</v>
      </c>
      <c r="AA23" s="14">
        <f>AA17/About!$A$163</f>
        <v>2.2897642712555331E-5</v>
      </c>
      <c r="AB23" s="14">
        <f>AB17/About!$A$163</f>
        <v>2.2897642712555331E-5</v>
      </c>
      <c r="AC23" s="14">
        <f>AC17/About!$A$163</f>
        <v>2.2897642712555331E-5</v>
      </c>
      <c r="AD23" s="14">
        <f>AD17/About!$A$163</f>
        <v>2.2897642712555331E-5</v>
      </c>
      <c r="AE23" s="14">
        <f>AE17/About!$A$163</f>
        <v>2.2897642712555331E-5</v>
      </c>
      <c r="AF23" s="14">
        <f>AF17/About!$A$163</f>
        <v>2.2897642712555331E-5</v>
      </c>
      <c r="AG23" s="14">
        <f>AG17/About!$A$163</f>
        <v>2.2897642712555331E-5</v>
      </c>
      <c r="AH23" s="14">
        <f>AH17/About!$A$163</f>
        <v>2.2897642712555331E-5</v>
      </c>
      <c r="AI23" s="14">
        <f>AI17/About!$A$163</f>
        <v>2.2897642712555331E-5</v>
      </c>
      <c r="AJ23" s="14">
        <f>AJ17/About!$A$163</f>
        <v>2.2897642712555331E-5</v>
      </c>
      <c r="AK23" s="14">
        <f>AK17/About!$A$163</f>
        <v>2.2897642712555331E-5</v>
      </c>
      <c r="AL23" s="14">
        <f>AL17/About!$A$163</f>
        <v>2.2897642712555331E-5</v>
      </c>
      <c r="AM23" s="14">
        <f>AM17/About!$A$163</f>
        <v>2.2897642712555331E-5</v>
      </c>
      <c r="AN23" s="14">
        <f>AN17/About!$A$163</f>
        <v>2.2897642712555331E-5</v>
      </c>
      <c r="AO23" s="14">
        <f>AO17/About!$A$163</f>
        <v>2.2897642712555331E-5</v>
      </c>
      <c r="AP23" s="14">
        <f>AP17/About!$A$163</f>
        <v>2.2897642712555331E-5</v>
      </c>
      <c r="AQ23" s="14">
        <f>AQ17/About!$A$163</f>
        <v>2.2897642712555331E-5</v>
      </c>
      <c r="AR23" s="14">
        <f>AR17/About!$A$163</f>
        <v>2.2897642712555331E-5</v>
      </c>
      <c r="AS23" s="14">
        <f>AS17/About!$A$163</f>
        <v>2.2897642712555331E-5</v>
      </c>
      <c r="AT23" s="14">
        <f>AT17/About!$A$163</f>
        <v>2.2897642712555331E-5</v>
      </c>
      <c r="AU23" s="14">
        <f>AU17/About!$A$163</f>
        <v>2.2897642712555331E-5</v>
      </c>
      <c r="AV23" s="14">
        <f>AV17/About!$A$163</f>
        <v>2.2897642712555331E-5</v>
      </c>
      <c r="AW23" s="14">
        <f>AW17/About!$A$163</f>
        <v>2.2897642712555331E-5</v>
      </c>
      <c r="AX23" s="14">
        <f>AX17/About!$A$163</f>
        <v>2.2897642712555331E-5</v>
      </c>
      <c r="AY23" s="14">
        <f>AY17/About!$A$163</f>
        <v>2.2897642712555331E-5</v>
      </c>
      <c r="AZ23" s="14">
        <f>AZ17/About!$A$163</f>
        <v>2.2897642712555331E-5</v>
      </c>
      <c r="BA23" s="14">
        <f>BA17/About!$A$163</f>
        <v>2.2897642712555331E-5</v>
      </c>
      <c r="BB23" s="14">
        <f>BB17/About!$A$163</f>
        <v>2.2897642712555331E-5</v>
      </c>
      <c r="BC23" s="14">
        <f>BC17/About!$A$163</f>
        <v>2.2897642712555331E-5</v>
      </c>
    </row>
    <row r="24" spans="1:55" ht="15.75" customHeight="1">
      <c r="A24" s="3" t="s">
        <v>136</v>
      </c>
      <c r="B24" s="14">
        <f>B18/About!$A$163</f>
        <v>2.382374729429954E-5</v>
      </c>
      <c r="C24" s="14">
        <f>C18/About!$A$163</f>
        <v>2.2771622152381279E-5</v>
      </c>
      <c r="D24" s="14">
        <f>D18/About!$A$163</f>
        <v>2.2941603373081166E-5</v>
      </c>
      <c r="E24" s="14">
        <f>E18/About!$A$163</f>
        <v>2.2003775948530069E-5</v>
      </c>
      <c r="F24" s="14">
        <f>F18/About!$A$163</f>
        <v>2.2267539911685068E-5</v>
      </c>
      <c r="G24" s="14">
        <f>G18/About!$A$163</f>
        <v>2.226167849028162E-5</v>
      </c>
      <c r="H24" s="14">
        <f>H18/About!$A$163</f>
        <v>2.2226509961860958E-5</v>
      </c>
      <c r="I24" s="14">
        <f>I18/About!$A$163</f>
        <v>2.261336377448828E-5</v>
      </c>
      <c r="J24" s="14">
        <f>J18/About!$A$163</f>
        <v>2.2440451843086671E-5</v>
      </c>
      <c r="K24" s="14">
        <f>K18/About!$A$163</f>
        <v>2.239356047185912E-5</v>
      </c>
      <c r="L24" s="14">
        <f>L18/About!$A$163</f>
        <v>2.2314431282912622E-5</v>
      </c>
      <c r="M24" s="14">
        <f>M18/About!$A$163</f>
        <v>2.2358391943438454E-5</v>
      </c>
      <c r="N24" s="14">
        <f>N18/About!$A$163</f>
        <v>2.2373045496947065E-5</v>
      </c>
      <c r="O24" s="14">
        <f>O18/About!$A$163</f>
        <v>2.2387699050455675E-5</v>
      </c>
      <c r="P24" s="14">
        <f>P18/About!$A$163</f>
        <v>2.2411144736069453E-5</v>
      </c>
      <c r="Q24" s="14">
        <f>Q18/About!$A$163</f>
        <v>2.2381837629052231E-5</v>
      </c>
      <c r="R24" s="14">
        <f>R18/About!$A$163</f>
        <v>2.2373045496947065E-5</v>
      </c>
      <c r="S24" s="14">
        <f>S18/About!$A$163</f>
        <v>2.2370114786245343E-5</v>
      </c>
      <c r="T24" s="14">
        <f>T18/About!$A$163</f>
        <v>2.2378906918350509E-5</v>
      </c>
      <c r="U24" s="14">
        <f>U18/About!$A$163</f>
        <v>2.2381837629052231E-5</v>
      </c>
      <c r="V24" s="14">
        <f>V18/About!$A$163</f>
        <v>2.238476833975395E-5</v>
      </c>
      <c r="W24" s="14">
        <f>W18/About!$A$163</f>
        <v>2.2381837629052231E-5</v>
      </c>
      <c r="X24" s="14">
        <f>X18/About!$A$163</f>
        <v>2.2378906918350509E-5</v>
      </c>
      <c r="Y24" s="14">
        <f>Y18/About!$A$163</f>
        <v>2.2378906918350509E-5</v>
      </c>
      <c r="Z24" s="14">
        <f>Z18/About!$A$163</f>
        <v>2.2378906918350509E-5</v>
      </c>
      <c r="AA24" s="14">
        <f>AA18/About!$A$163</f>
        <v>2.2381837629052231E-5</v>
      </c>
      <c r="AB24" s="14">
        <f>AB18/About!$A$163</f>
        <v>2.2381837629052231E-5</v>
      </c>
      <c r="AC24" s="14">
        <f>AC18/About!$A$163</f>
        <v>2.2381837629052231E-5</v>
      </c>
      <c r="AD24" s="14">
        <f>AD18/About!$A$163</f>
        <v>2.2381837629052231E-5</v>
      </c>
      <c r="AE24" s="14">
        <f>AE18/About!$A$163</f>
        <v>2.2381837629052231E-5</v>
      </c>
      <c r="AF24" s="14">
        <f>AF18/About!$A$163</f>
        <v>2.2381837629052231E-5</v>
      </c>
      <c r="AG24" s="14">
        <f>AG18/About!$A$163</f>
        <v>2.2381837629052231E-5</v>
      </c>
      <c r="AH24" s="14">
        <f>AH18/About!$A$163</f>
        <v>2.2381837629052231E-5</v>
      </c>
      <c r="AI24" s="14">
        <f>AI18/About!$A$163</f>
        <v>2.2381837629052231E-5</v>
      </c>
      <c r="AJ24" s="14">
        <f>AJ18/About!$A$163</f>
        <v>2.2381837629052231E-5</v>
      </c>
      <c r="AK24" s="14">
        <f>AK18/About!$A$163</f>
        <v>2.2381837629052231E-5</v>
      </c>
      <c r="AL24" s="14">
        <f>AL18/About!$A$163</f>
        <v>2.2381837629052231E-5</v>
      </c>
      <c r="AM24" s="14">
        <f>AM18/About!$A$163</f>
        <v>2.2381837629052231E-5</v>
      </c>
      <c r="AN24" s="14">
        <f>AN18/About!$A$163</f>
        <v>2.2381837629052231E-5</v>
      </c>
      <c r="AO24" s="14">
        <f>AO18/About!$A$163</f>
        <v>2.2381837629052231E-5</v>
      </c>
      <c r="AP24" s="14">
        <f>AP18/About!$A$163</f>
        <v>2.2381837629052231E-5</v>
      </c>
      <c r="AQ24" s="14">
        <f>AQ18/About!$A$163</f>
        <v>2.2381837629052231E-5</v>
      </c>
      <c r="AR24" s="14">
        <f>AR18/About!$A$163</f>
        <v>2.2381837629052231E-5</v>
      </c>
      <c r="AS24" s="14">
        <f>AS18/About!$A$163</f>
        <v>2.2381837629052231E-5</v>
      </c>
      <c r="AT24" s="14">
        <f>AT18/About!$A$163</f>
        <v>2.2381837629052231E-5</v>
      </c>
      <c r="AU24" s="14">
        <f>AU18/About!$A$163</f>
        <v>2.2381837629052231E-5</v>
      </c>
      <c r="AV24" s="14">
        <f>AV18/About!$A$163</f>
        <v>2.2381837629052231E-5</v>
      </c>
      <c r="AW24" s="14">
        <f>AW18/About!$A$163</f>
        <v>2.2381837629052231E-5</v>
      </c>
      <c r="AX24" s="14">
        <f>AX18/About!$A$163</f>
        <v>2.2381837629052231E-5</v>
      </c>
      <c r="AY24" s="14">
        <f>AY18/About!$A$163</f>
        <v>2.2381837629052231E-5</v>
      </c>
      <c r="AZ24" s="14">
        <f>AZ18/About!$A$163</f>
        <v>2.2381837629052231E-5</v>
      </c>
      <c r="BA24" s="14">
        <f>BA18/About!$A$163</f>
        <v>2.2381837629052231E-5</v>
      </c>
      <c r="BB24" s="14">
        <f>BB18/About!$A$163</f>
        <v>2.2381837629052231E-5</v>
      </c>
      <c r="BC24" s="14">
        <f>BC18/About!$A$163</f>
        <v>2.2381837629052231E-5</v>
      </c>
    </row>
    <row r="25" spans="1:55" ht="15.75" customHeight="1">
      <c r="A25" s="3" t="s">
        <v>137</v>
      </c>
      <c r="B25" s="14">
        <f>B19/About!$A$163</f>
        <v>2.3102792461675884E-5</v>
      </c>
      <c r="C25" s="14">
        <f>C19/About!$A$163</f>
        <v>2.2463897528700454E-5</v>
      </c>
      <c r="D25" s="14">
        <f>D19/About!$A$163</f>
        <v>2.2630948038698616E-5</v>
      </c>
      <c r="E25" s="14">
        <f>E19/About!$A$163</f>
        <v>2.0007961960657269E-5</v>
      </c>
      <c r="F25" s="14">
        <f>F19/About!$A$163</f>
        <v>2.0989750045734199E-5</v>
      </c>
      <c r="G25" s="14">
        <f>G19/About!$A$163</f>
        <v>2.1320920355028804E-5</v>
      </c>
      <c r="H25" s="14">
        <f>H19/About!$A$163</f>
        <v>2.0769946743105035E-5</v>
      </c>
      <c r="I25" s="14">
        <f>I19/About!$A$163</f>
        <v>2.1611060714499299E-5</v>
      </c>
      <c r="J25" s="14">
        <f>J19/About!$A$163</f>
        <v>2.1400049543975302E-5</v>
      </c>
      <c r="K25" s="14">
        <f>K19/About!$A$163</f>
        <v>2.124765258748575E-5</v>
      </c>
      <c r="L25" s="14">
        <f>L19/About!$A$163</f>
        <v>2.1048364259768638E-5</v>
      </c>
      <c r="M25" s="14">
        <f>M19/About!$A$163</f>
        <v>2.1197830505556471E-5</v>
      </c>
      <c r="N25" s="14">
        <f>N19/About!$A$163</f>
        <v>2.1227137612573695E-5</v>
      </c>
      <c r="O25" s="14">
        <f>O19/About!$A$163</f>
        <v>2.1215414769766807E-5</v>
      </c>
      <c r="P25" s="14">
        <f>P19/About!$A$163</f>
        <v>2.1276959694502968E-5</v>
      </c>
      <c r="Q25" s="14">
        <f>Q19/About!$A$163</f>
        <v>2.1230068323275418E-5</v>
      </c>
      <c r="R25" s="14">
        <f>R19/About!$A$163</f>
        <v>2.1206622637661641E-5</v>
      </c>
      <c r="S25" s="14">
        <f>S19/About!$A$163</f>
        <v>2.1200761216258196E-5</v>
      </c>
      <c r="T25" s="14">
        <f>T19/About!$A$163</f>
        <v>2.1221276191170248E-5</v>
      </c>
      <c r="U25" s="14">
        <f>U19/About!$A$163</f>
        <v>2.1224206901871973E-5</v>
      </c>
      <c r="V25" s="14">
        <f>V19/About!$A$163</f>
        <v>2.1224206901871973E-5</v>
      </c>
      <c r="W25" s="14">
        <f>W19/About!$A$163</f>
        <v>2.1227137612573695E-5</v>
      </c>
      <c r="X25" s="14">
        <f>X19/About!$A$163</f>
        <v>2.1218345480468529E-5</v>
      </c>
      <c r="Y25" s="14">
        <f>Y19/About!$A$163</f>
        <v>2.1218345480468529E-5</v>
      </c>
      <c r="Z25" s="14">
        <f>Z19/About!$A$163</f>
        <v>2.1218345480468529E-5</v>
      </c>
      <c r="AA25" s="14">
        <f>AA19/About!$A$163</f>
        <v>2.1221276191170248E-5</v>
      </c>
      <c r="AB25" s="14">
        <f>AB19/About!$A$163</f>
        <v>2.1221276191170248E-5</v>
      </c>
      <c r="AC25" s="14">
        <f>AC19/About!$A$163</f>
        <v>2.1221276191170248E-5</v>
      </c>
      <c r="AD25" s="14">
        <f>AD19/About!$A$163</f>
        <v>2.1221276191170248E-5</v>
      </c>
      <c r="AE25" s="14">
        <f>AE19/About!$A$163</f>
        <v>2.1221276191170248E-5</v>
      </c>
      <c r="AF25" s="14">
        <f>AF19/About!$A$163</f>
        <v>2.1221276191170248E-5</v>
      </c>
      <c r="AG25" s="14">
        <f>AG19/About!$A$163</f>
        <v>2.1221276191170248E-5</v>
      </c>
      <c r="AH25" s="14">
        <f>AH19/About!$A$163</f>
        <v>2.1221276191170248E-5</v>
      </c>
      <c r="AI25" s="14">
        <f>AI19/About!$A$163</f>
        <v>2.1221276191170248E-5</v>
      </c>
      <c r="AJ25" s="14">
        <f>AJ19/About!$A$163</f>
        <v>2.1221276191170248E-5</v>
      </c>
      <c r="AK25" s="14">
        <f>AK19/About!$A$163</f>
        <v>2.1221276191170248E-5</v>
      </c>
      <c r="AL25" s="14">
        <f>AL19/About!$A$163</f>
        <v>2.1221276191170248E-5</v>
      </c>
      <c r="AM25" s="14">
        <f>AM19/About!$A$163</f>
        <v>2.1221276191170248E-5</v>
      </c>
      <c r="AN25" s="14">
        <f>AN19/About!$A$163</f>
        <v>2.1221276191170248E-5</v>
      </c>
      <c r="AO25" s="14">
        <f>AO19/About!$A$163</f>
        <v>2.1221276191170248E-5</v>
      </c>
      <c r="AP25" s="14">
        <f>AP19/About!$A$163</f>
        <v>2.1221276191170248E-5</v>
      </c>
      <c r="AQ25" s="14">
        <f>AQ19/About!$A$163</f>
        <v>2.1221276191170248E-5</v>
      </c>
      <c r="AR25" s="14">
        <f>AR19/About!$A$163</f>
        <v>2.1221276191170248E-5</v>
      </c>
      <c r="AS25" s="14">
        <f>AS19/About!$A$163</f>
        <v>2.1221276191170248E-5</v>
      </c>
      <c r="AT25" s="14">
        <f>AT19/About!$A$163</f>
        <v>2.1221276191170248E-5</v>
      </c>
      <c r="AU25" s="14">
        <f>AU19/About!$A$163</f>
        <v>2.1221276191170248E-5</v>
      </c>
      <c r="AV25" s="14">
        <f>AV19/About!$A$163</f>
        <v>2.1221276191170248E-5</v>
      </c>
      <c r="AW25" s="14">
        <f>AW19/About!$A$163</f>
        <v>2.1221276191170248E-5</v>
      </c>
      <c r="AX25" s="14">
        <f>AX19/About!$A$163</f>
        <v>2.1221276191170248E-5</v>
      </c>
      <c r="AY25" s="14">
        <f>AY19/About!$A$163</f>
        <v>2.1221276191170248E-5</v>
      </c>
      <c r="AZ25" s="14">
        <f>AZ19/About!$A$163</f>
        <v>2.1221276191170248E-5</v>
      </c>
      <c r="BA25" s="14">
        <f>BA19/About!$A$163</f>
        <v>2.1221276191170248E-5</v>
      </c>
      <c r="BB25" s="14">
        <f>BB19/About!$A$163</f>
        <v>2.1221276191170248E-5</v>
      </c>
      <c r="BC25" s="14">
        <f>BC19/About!$A$163</f>
        <v>2.1221276191170248E-5</v>
      </c>
    </row>
    <row r="26" spans="1:55" ht="15.75" customHeight="1"/>
    <row r="27" spans="1:55" ht="15.75" customHeight="1">
      <c r="A27" s="14" t="s">
        <v>284</v>
      </c>
      <c r="B27">
        <v>2019</v>
      </c>
    </row>
    <row r="28" spans="1:55" ht="15.75" customHeight="1">
      <c r="A28" s="14" t="s">
        <v>285</v>
      </c>
      <c r="B28" s="70">
        <v>1.6300000000000001E-11</v>
      </c>
    </row>
    <row r="29" spans="1:55" ht="15.75" customHeight="1"/>
    <row r="30" spans="1:55" ht="15.75" customHeight="1"/>
    <row r="31" spans="1:55" ht="15.75" customHeight="1"/>
    <row r="32" spans="1:55" ht="15.75" customHeight="1"/>
    <row r="33" spans="1:4" ht="15.75" customHeight="1">
      <c r="A33" s="45" t="s">
        <v>203</v>
      </c>
      <c r="B33" s="45" t="s">
        <v>204</v>
      </c>
      <c r="C33" s="45" t="s">
        <v>205</v>
      </c>
      <c r="D33" s="45" t="s">
        <v>206</v>
      </c>
    </row>
    <row r="34" spans="1:4" ht="15.75" customHeight="1">
      <c r="A34" s="45" t="s">
        <v>207</v>
      </c>
      <c r="B34" s="14">
        <v>2211</v>
      </c>
      <c r="C34" s="14">
        <f>B34-D34</f>
        <v>1961</v>
      </c>
      <c r="D34" s="14">
        <v>250</v>
      </c>
    </row>
    <row r="35" spans="1:4" ht="15.75" customHeight="1">
      <c r="A35" s="45" t="s">
        <v>208</v>
      </c>
      <c r="B35" s="14">
        <v>1402.6</v>
      </c>
      <c r="C35" s="14">
        <v>1302.5999999999999</v>
      </c>
      <c r="D35" s="14">
        <v>100</v>
      </c>
    </row>
    <row r="36" spans="1:4" ht="15.75" customHeight="1">
      <c r="A36" s="45" t="s">
        <v>130</v>
      </c>
      <c r="B36" s="14">
        <v>526.1</v>
      </c>
      <c r="C36" s="14">
        <v>476.1</v>
      </c>
      <c r="D36" s="14">
        <v>50</v>
      </c>
    </row>
    <row r="37" spans="1:4" ht="15.75" customHeight="1">
      <c r="A37" s="45" t="s">
        <v>209</v>
      </c>
      <c r="B37" s="14">
        <v>1013.8</v>
      </c>
      <c r="C37" s="14">
        <f>B37-D37</f>
        <v>963.8</v>
      </c>
      <c r="D37" s="14">
        <v>50</v>
      </c>
    </row>
    <row r="38" spans="1:4" ht="15.75" customHeight="1">
      <c r="A38" s="45" t="s">
        <v>210</v>
      </c>
      <c r="B38" s="14">
        <v>924</v>
      </c>
      <c r="C38" s="14">
        <v>0</v>
      </c>
      <c r="D38" s="14">
        <v>924</v>
      </c>
    </row>
    <row r="39" spans="1:4" ht="15.75" customHeight="1">
      <c r="A39" s="45" t="s">
        <v>211</v>
      </c>
      <c r="B39" s="14">
        <v>104.2</v>
      </c>
      <c r="C39" s="14">
        <v>0</v>
      </c>
      <c r="D39" s="14">
        <v>104.2</v>
      </c>
    </row>
    <row r="40" spans="1:4" ht="15.75" customHeight="1">
      <c r="A40" s="45" t="s">
        <v>212</v>
      </c>
      <c r="B40" s="14">
        <v>1351.6</v>
      </c>
      <c r="C40" s="14">
        <v>0</v>
      </c>
      <c r="D40" s="14">
        <v>1351.6</v>
      </c>
    </row>
    <row r="41" spans="1:4" ht="15.75" customHeight="1"/>
    <row r="42" spans="1:4" ht="15.75" customHeight="1"/>
    <row r="43" spans="1:4" ht="15.75" customHeight="1">
      <c r="A43" s="45" t="s">
        <v>203</v>
      </c>
      <c r="B43" s="46" t="s">
        <v>205</v>
      </c>
      <c r="C43" s="46" t="s">
        <v>213</v>
      </c>
    </row>
    <row r="44" spans="1:4" ht="15.75" customHeight="1">
      <c r="A44" s="45" t="s">
        <v>207</v>
      </c>
      <c r="B44" s="14">
        <f t="shared" ref="B44:B50" si="6">C34</f>
        <v>1961</v>
      </c>
      <c r="C44">
        <f>(B44*About!$A$158)/About!$A$161</f>
        <v>6.1362039596247125E-5</v>
      </c>
    </row>
    <row r="45" spans="1:4" ht="15.75" customHeight="1">
      <c r="A45" s="45" t="s">
        <v>208</v>
      </c>
      <c r="B45" s="14">
        <f t="shared" si="6"/>
        <v>1302.5999999999999</v>
      </c>
      <c r="C45">
        <f>(B45*About!$A$158)/About!$A$161</f>
        <v>4.0759914726196583E-5</v>
      </c>
    </row>
    <row r="46" spans="1:4" ht="15.75" customHeight="1">
      <c r="A46" s="45" t="s">
        <v>130</v>
      </c>
      <c r="B46" s="14">
        <f t="shared" si="6"/>
        <v>476.1</v>
      </c>
      <c r="C46">
        <f>(B46*About!$A$158)/About!$A$161</f>
        <v>1.4897739445065405E-5</v>
      </c>
    </row>
    <row r="47" spans="1:4" ht="15.75" customHeight="1">
      <c r="A47" s="45" t="s">
        <v>209</v>
      </c>
      <c r="B47" s="14">
        <f t="shared" si="6"/>
        <v>963.8</v>
      </c>
      <c r="C47">
        <f>(B47*About!$A$158)/About!$A$161</f>
        <v>3.015845678881335E-5</v>
      </c>
    </row>
    <row r="48" spans="1:4" ht="15.75" customHeight="1">
      <c r="A48" s="45" t="s">
        <v>210</v>
      </c>
      <c r="B48" s="14">
        <f t="shared" si="6"/>
        <v>0</v>
      </c>
      <c r="C48">
        <f>(B48*About!$A$158)/About!$A$161</f>
        <v>0</v>
      </c>
    </row>
    <row r="49" spans="1:55" ht="15.75" customHeight="1">
      <c r="A49" s="45" t="s">
        <v>211</v>
      </c>
      <c r="B49" s="14">
        <f t="shared" si="6"/>
        <v>0</v>
      </c>
      <c r="C49">
        <f>(B49*About!$A$158)/About!$A$161</f>
        <v>0</v>
      </c>
    </row>
    <row r="50" spans="1:55" ht="15.75" customHeight="1">
      <c r="A50" s="45" t="s">
        <v>212</v>
      </c>
      <c r="B50" s="14">
        <f t="shared" si="6"/>
        <v>0</v>
      </c>
      <c r="C50">
        <f>(B50*About!$A$158)/About!$A$161</f>
        <v>0</v>
      </c>
    </row>
    <row r="51" spans="1:55" ht="15.75" customHeight="1"/>
    <row r="52" spans="1:55" ht="15.75" customHeight="1"/>
    <row r="53" spans="1:55" ht="15.75" customHeight="1">
      <c r="A53" s="45" t="s">
        <v>214</v>
      </c>
      <c r="B53" s="45">
        <v>2017</v>
      </c>
      <c r="C53" s="45">
        <v>2018</v>
      </c>
      <c r="D53" s="45">
        <v>2019</v>
      </c>
      <c r="E53" s="45">
        <v>2020</v>
      </c>
      <c r="F53" s="45">
        <v>2021</v>
      </c>
      <c r="G53" s="45">
        <v>2022</v>
      </c>
      <c r="H53" s="45">
        <v>2023</v>
      </c>
      <c r="I53" s="45">
        <v>2024</v>
      </c>
      <c r="J53" s="45">
        <v>2025</v>
      </c>
      <c r="K53" s="45">
        <v>2026</v>
      </c>
      <c r="L53" s="45">
        <v>2027</v>
      </c>
      <c r="M53" s="45">
        <v>2028</v>
      </c>
      <c r="N53" s="45">
        <v>2029</v>
      </c>
      <c r="O53" s="45">
        <v>2030</v>
      </c>
      <c r="P53" s="45">
        <v>2031</v>
      </c>
      <c r="Q53" s="45">
        <v>2032</v>
      </c>
      <c r="R53" s="45">
        <v>2033</v>
      </c>
      <c r="S53" s="45">
        <v>2034</v>
      </c>
      <c r="T53" s="45">
        <v>2035</v>
      </c>
      <c r="U53" s="45">
        <v>2036</v>
      </c>
      <c r="V53" s="45">
        <v>2037</v>
      </c>
      <c r="W53" s="45">
        <v>2038</v>
      </c>
      <c r="X53" s="45">
        <v>2039</v>
      </c>
      <c r="Y53" s="45">
        <v>2040</v>
      </c>
      <c r="Z53" s="45">
        <v>2041</v>
      </c>
      <c r="AA53" s="45">
        <v>2042</v>
      </c>
      <c r="AB53" s="45">
        <v>2043</v>
      </c>
      <c r="AC53" s="45">
        <v>2044</v>
      </c>
      <c r="AD53" s="45">
        <v>2045</v>
      </c>
      <c r="AE53" s="45">
        <v>2046</v>
      </c>
      <c r="AF53" s="45">
        <v>2047</v>
      </c>
      <c r="AG53" s="45">
        <v>2048</v>
      </c>
      <c r="AH53" s="45">
        <v>2049</v>
      </c>
      <c r="AI53" s="45">
        <v>2050</v>
      </c>
      <c r="AJ53" s="45">
        <v>2051</v>
      </c>
      <c r="AK53" s="45">
        <v>2052</v>
      </c>
      <c r="AL53" s="45">
        <v>2053</v>
      </c>
      <c r="AM53" s="45">
        <v>2054</v>
      </c>
      <c r="AN53" s="45">
        <v>2055</v>
      </c>
      <c r="AO53" s="45">
        <v>2056</v>
      </c>
      <c r="AP53" s="45">
        <v>2057</v>
      </c>
      <c r="AQ53" s="45">
        <v>2058</v>
      </c>
      <c r="AR53" s="45">
        <v>2059</v>
      </c>
      <c r="AS53" s="45">
        <v>2060</v>
      </c>
      <c r="AT53" s="45">
        <v>2061</v>
      </c>
      <c r="AU53" s="45">
        <v>2062</v>
      </c>
      <c r="AV53" s="45">
        <v>2063</v>
      </c>
      <c r="AW53" s="45">
        <v>2064</v>
      </c>
      <c r="AX53" s="45">
        <v>2065</v>
      </c>
      <c r="AY53" s="45">
        <v>2066</v>
      </c>
      <c r="AZ53" s="45">
        <v>2067</v>
      </c>
      <c r="BA53" s="45">
        <v>2068</v>
      </c>
      <c r="BB53" s="45">
        <v>2069</v>
      </c>
      <c r="BC53" s="45">
        <v>2070</v>
      </c>
    </row>
    <row r="54" spans="1:55" ht="15.75" customHeight="1">
      <c r="A54" s="45" t="s">
        <v>130</v>
      </c>
      <c r="B54" s="47">
        <f t="shared" ref="B54:AG54" si="7">(C11-B11)/B11</f>
        <v>2.5000000000000008E-2</v>
      </c>
      <c r="C54" s="47">
        <f t="shared" si="7"/>
        <v>2.4390243902439032E-2</v>
      </c>
      <c r="D54" s="47">
        <f t="shared" si="7"/>
        <v>2.3809523809523819E-2</v>
      </c>
      <c r="E54" s="47">
        <f t="shared" si="7"/>
        <v>0.11627906976744173</v>
      </c>
      <c r="F54" s="47">
        <f t="shared" si="7"/>
        <v>0.14583333333333354</v>
      </c>
      <c r="G54" s="47">
        <f t="shared" si="7"/>
        <v>9.0909090909090814E-2</v>
      </c>
      <c r="H54" s="47">
        <f t="shared" si="7"/>
        <v>-0.21666666666666662</v>
      </c>
      <c r="I54" s="47">
        <f t="shared" si="7"/>
        <v>2.1276595744680857E-2</v>
      </c>
      <c r="J54" s="47">
        <f t="shared" si="7"/>
        <v>2.0833333333333481E-2</v>
      </c>
      <c r="K54" s="47">
        <f t="shared" si="7"/>
        <v>2.0408163265305986E-2</v>
      </c>
      <c r="L54" s="47">
        <f t="shared" si="7"/>
        <v>2.0000000000000004E-2</v>
      </c>
      <c r="M54" s="47">
        <f t="shared" si="7"/>
        <v>8.403361344537761E-3</v>
      </c>
      <c r="N54" s="47">
        <f t="shared" si="7"/>
        <v>-9.9206349206349131E-3</v>
      </c>
      <c r="O54" s="47">
        <f t="shared" si="7"/>
        <v>-2.5479530489550449E-2</v>
      </c>
      <c r="P54" s="47">
        <f t="shared" si="7"/>
        <v>7.5457445022661905E-3</v>
      </c>
      <c r="Q54" s="47">
        <f t="shared" si="7"/>
        <v>5.7017183701011656E-3</v>
      </c>
      <c r="R54" s="47">
        <f t="shared" si="7"/>
        <v>3.6381014590949972E-3</v>
      </c>
      <c r="S54" s="47">
        <f t="shared" si="7"/>
        <v>1.3118526594004417E-3</v>
      </c>
      <c r="T54" s="47">
        <f t="shared" si="7"/>
        <v>-1.3299009876354872E-3</v>
      </c>
      <c r="U54" s="47">
        <f t="shared" si="7"/>
        <v>-2.7351801924796106E-3</v>
      </c>
      <c r="V54" s="47">
        <f t="shared" si="7"/>
        <v>-1.6861638978489621E-3</v>
      </c>
      <c r="W54" s="47">
        <f t="shared" si="7"/>
        <v>1.7588167902143192E-3</v>
      </c>
      <c r="X54" s="47">
        <f t="shared" si="7"/>
        <v>9.4372457484747816E-4</v>
      </c>
      <c r="Y54" s="47">
        <f t="shared" si="7"/>
        <v>2.6913803509234985E-4</v>
      </c>
      <c r="Z54" s="47">
        <f t="shared" si="7"/>
        <v>-2.1110648578772631E-4</v>
      </c>
      <c r="AA54" s="47">
        <f t="shared" si="7"/>
        <v>-4.2903959160293936E-4</v>
      </c>
      <c r="AB54" s="47">
        <f t="shared" si="7"/>
        <v>-2.9990319662357557E-4</v>
      </c>
      <c r="AC54" s="47">
        <f t="shared" si="7"/>
        <v>4.8828450161518963E-5</v>
      </c>
      <c r="AD54" s="47">
        <f t="shared" si="7"/>
        <v>2.9658768519033189E-4</v>
      </c>
      <c r="AE54" s="47">
        <f t="shared" si="7"/>
        <v>8.8193299398013747E-5</v>
      </c>
      <c r="AF54" s="47">
        <f t="shared" si="7"/>
        <v>-3.3939230841109508E-5</v>
      </c>
      <c r="AG54" s="47">
        <f t="shared" si="7"/>
        <v>-7.7247739183956002E-5</v>
      </c>
      <c r="AH54" s="47">
        <f t="shared" ref="AH54:BC54" si="8">(AI11-AH11)/AH11</f>
        <v>-5.8113242715411792E-5</v>
      </c>
      <c r="AI54" s="47">
        <f t="shared" si="8"/>
        <v>-5.099127747873324E-6</v>
      </c>
      <c r="AJ54" s="47">
        <f t="shared" si="8"/>
        <v>3.7017457235882384E-5</v>
      </c>
      <c r="AK54" s="47">
        <f t="shared" si="8"/>
        <v>3.5330672185543022E-5</v>
      </c>
      <c r="AL54" s="47">
        <f t="shared" si="8"/>
        <v>-1.9812096039849494E-6</v>
      </c>
      <c r="AM54" s="47">
        <f t="shared" si="8"/>
        <v>-1.4863486495630961E-5</v>
      </c>
      <c r="AN54" s="47">
        <f t="shared" si="8"/>
        <v>-1.2138056119134924E-5</v>
      </c>
      <c r="AO54" s="47">
        <f t="shared" si="8"/>
        <v>-2.8357696074402377E-6</v>
      </c>
      <c r="AP54" s="47">
        <f t="shared" si="8"/>
        <v>5.0611914131522076E-6</v>
      </c>
      <c r="AQ54" s="47">
        <f t="shared" si="8"/>
        <v>6.5126068100129427E-6</v>
      </c>
      <c r="AR54" s="47">
        <f t="shared" si="8"/>
        <v>2.1549980801280671E-6</v>
      </c>
      <c r="AS54" s="47">
        <f t="shared" si="8"/>
        <v>-2.5843022280613553E-6</v>
      </c>
      <c r="AT54" s="47">
        <f t="shared" si="8"/>
        <v>-2.6704600985043103E-6</v>
      </c>
      <c r="AU54" s="47">
        <f t="shared" si="8"/>
        <v>-9.285619718155734E-7</v>
      </c>
      <c r="AV54" s="47">
        <f t="shared" si="8"/>
        <v>6.7280623039356156E-7</v>
      </c>
      <c r="AW54" s="47">
        <f t="shared" si="8"/>
        <v>1.1740286522860505E-6</v>
      </c>
      <c r="AX54" s="47">
        <f t="shared" si="8"/>
        <v>6.1872490222298049E-7</v>
      </c>
      <c r="AY54" s="47">
        <f t="shared" si="8"/>
        <v>-2.2325405997002742E-7</v>
      </c>
      <c r="AZ54" s="47">
        <f t="shared" si="8"/>
        <v>-5.6300497242675053E-7</v>
      </c>
      <c r="BA54" s="47">
        <f t="shared" si="8"/>
        <v>-2.7424692108757877E-7</v>
      </c>
      <c r="BB54" s="47">
        <f t="shared" si="8"/>
        <v>6.8069998282645716E-8</v>
      </c>
      <c r="BC54" s="47">
        <f t="shared" si="8"/>
        <v>-1</v>
      </c>
    </row>
    <row r="55" spans="1:55" ht="15.75" customHeight="1">
      <c r="A55" s="45" t="s">
        <v>117</v>
      </c>
      <c r="B55" s="47">
        <f t="shared" ref="B55:AG55" si="9">(C12-B12)/B12</f>
        <v>8.3333333333333245E-2</v>
      </c>
      <c r="C55" s="47">
        <f t="shared" si="9"/>
        <v>7.6923076923076955E-2</v>
      </c>
      <c r="D55" s="47">
        <f t="shared" si="9"/>
        <v>-0.14285714285714282</v>
      </c>
      <c r="E55" s="47">
        <f t="shared" si="9"/>
        <v>-0.12500000000000006</v>
      </c>
      <c r="F55" s="47">
        <f t="shared" si="9"/>
        <v>0.19047619047619055</v>
      </c>
      <c r="G55" s="47">
        <f t="shared" si="9"/>
        <v>3.9999999999999904E-2</v>
      </c>
      <c r="H55" s="47">
        <f t="shared" si="9"/>
        <v>-4.3956043956043883E-2</v>
      </c>
      <c r="I55" s="47">
        <f t="shared" si="9"/>
        <v>4.9261083743839711E-3</v>
      </c>
      <c r="J55" s="47">
        <f t="shared" si="9"/>
        <v>-5.835667600373449E-3</v>
      </c>
      <c r="K55" s="47">
        <f t="shared" si="9"/>
        <v>-1.8213531009962033E-2</v>
      </c>
      <c r="L55" s="47">
        <f t="shared" si="9"/>
        <v>2.2353457953047579E-3</v>
      </c>
      <c r="M55" s="47">
        <f t="shared" si="9"/>
        <v>2.0087503026221861E-2</v>
      </c>
      <c r="N55" s="47">
        <f t="shared" si="9"/>
        <v>-4.1912775539115733E-4</v>
      </c>
      <c r="O55" s="47">
        <f t="shared" si="9"/>
        <v>-6.2126578708682724E-3</v>
      </c>
      <c r="P55" s="47">
        <f t="shared" si="9"/>
        <v>-5.510854156751707E-4</v>
      </c>
      <c r="Q55" s="47">
        <f t="shared" si="9"/>
        <v>-1.3369931753193405E-3</v>
      </c>
      <c r="R55" s="47">
        <f t="shared" si="9"/>
        <v>-6.8744225816397807E-4</v>
      </c>
      <c r="S55" s="47">
        <f t="shared" si="9"/>
        <v>1.8300635202643375E-3</v>
      </c>
      <c r="T55" s="47">
        <f t="shared" si="9"/>
        <v>1.7730121523357027E-3</v>
      </c>
      <c r="U55" s="47">
        <f t="shared" si="9"/>
        <v>-8.0629872238215702E-4</v>
      </c>
      <c r="V55" s="47">
        <f t="shared" si="9"/>
        <v>-8.6196592037068539E-4</v>
      </c>
      <c r="W55" s="47">
        <f t="shared" si="9"/>
        <v>-9.2305821126058903E-5</v>
      </c>
      <c r="X55" s="47">
        <f t="shared" si="9"/>
        <v>-2.6717476834447455E-5</v>
      </c>
      <c r="Y55" s="47">
        <f t="shared" si="9"/>
        <v>1.6050477517302227E-4</v>
      </c>
      <c r="Z55" s="47">
        <f t="shared" si="9"/>
        <v>2.8148454827032322E-4</v>
      </c>
      <c r="AA55" s="47">
        <f t="shared" si="9"/>
        <v>6.0757013285694594E-5</v>
      </c>
      <c r="AB55" s="47">
        <f t="shared" si="9"/>
        <v>-1.8373197779236988E-4</v>
      </c>
      <c r="AC55" s="47">
        <f t="shared" si="9"/>
        <v>-9.4663121206022444E-5</v>
      </c>
      <c r="AD55" s="47">
        <f t="shared" si="9"/>
        <v>1.5034583993971766E-5</v>
      </c>
      <c r="AE55" s="47">
        <f t="shared" si="9"/>
        <v>3.0367083246650502E-5</v>
      </c>
      <c r="AF55" s="47">
        <f t="shared" si="9"/>
        <v>3.8520039327633961E-5</v>
      </c>
      <c r="AG55" s="47">
        <f t="shared" si="9"/>
        <v>2.1099018408280348E-5</v>
      </c>
      <c r="AH55" s="47">
        <f t="shared" ref="AH55:BC55" si="10">(AI12-AH12)/AH12</f>
        <v>-1.6092635842793918E-5</v>
      </c>
      <c r="AI55" s="47">
        <f t="shared" si="10"/>
        <v>-2.7072570556497699E-5</v>
      </c>
      <c r="AJ55" s="47">
        <f t="shared" si="10"/>
        <v>-4.6878080511068446E-6</v>
      </c>
      <c r="AK55" s="47">
        <f t="shared" si="10"/>
        <v>8.1662901582360911E-6</v>
      </c>
      <c r="AL55" s="47">
        <f t="shared" si="10"/>
        <v>7.1851694252502565E-6</v>
      </c>
      <c r="AM55" s="47">
        <f t="shared" si="10"/>
        <v>3.8736578103899273E-6</v>
      </c>
      <c r="AN55" s="47">
        <f t="shared" si="10"/>
        <v>-1.0756718827036027E-6</v>
      </c>
      <c r="AO55" s="47">
        <f t="shared" si="10"/>
        <v>-4.2435120421317775E-6</v>
      </c>
      <c r="AP55" s="47">
        <f t="shared" si="10"/>
        <v>-2.5507226052117237E-6</v>
      </c>
      <c r="AQ55" s="47">
        <f t="shared" si="10"/>
        <v>9.5247001466577462E-7</v>
      </c>
      <c r="AR55" s="47">
        <f t="shared" si="10"/>
        <v>1.7582178846966859E-6</v>
      </c>
      <c r="AS55" s="47">
        <f t="shared" si="10"/>
        <v>8.4279186446995847E-7</v>
      </c>
      <c r="AT55" s="47">
        <f t="shared" si="10"/>
        <v>-6.3255963682927453E-8</v>
      </c>
      <c r="AU55" s="47">
        <f t="shared" si="10"/>
        <v>-6.2567250185637729E-7</v>
      </c>
      <c r="AV55" s="47">
        <f t="shared" si="10"/>
        <v>-5.6138655415312457E-7</v>
      </c>
      <c r="AW55" s="47">
        <f t="shared" si="10"/>
        <v>-3.5366265058818605E-8</v>
      </c>
      <c r="AX55" s="47">
        <f t="shared" si="10"/>
        <v>3.2397045684892392E-7</v>
      </c>
      <c r="AY55" s="47">
        <f t="shared" si="10"/>
        <v>2.3418503821660036E-7</v>
      </c>
      <c r="AZ55" s="47">
        <f t="shared" si="10"/>
        <v>1.6466468040139019E-8</v>
      </c>
      <c r="BA55" s="47">
        <f t="shared" si="10"/>
        <v>-1.015800013636604E-7</v>
      </c>
      <c r="BB55" s="47">
        <f t="shared" si="10"/>
        <v>-1.0705486849481673E-7</v>
      </c>
      <c r="BC55" s="47">
        <f t="shared" si="10"/>
        <v>-1</v>
      </c>
    </row>
    <row r="56" spans="1:55" ht="15.75" customHeight="1">
      <c r="A56" s="45" t="s">
        <v>215</v>
      </c>
      <c r="B56" s="47">
        <f t="shared" ref="B56:AG56" si="11">(C23-B23)/B23</f>
        <v>-4.0056885517895172E-2</v>
      </c>
      <c r="C56" s="47">
        <f t="shared" si="11"/>
        <v>7.5308641975307738E-3</v>
      </c>
      <c r="D56" s="47">
        <f t="shared" si="11"/>
        <v>-6.6045827717191447E-2</v>
      </c>
      <c r="E56" s="47">
        <f t="shared" si="11"/>
        <v>2.3222251377591058E-2</v>
      </c>
      <c r="F56" s="47">
        <f t="shared" si="11"/>
        <v>-3.2055391716886402E-3</v>
      </c>
      <c r="G56" s="47">
        <f t="shared" si="11"/>
        <v>-1.6336506303061441E-2</v>
      </c>
      <c r="H56" s="47">
        <f t="shared" si="11"/>
        <v>3.7531057931214862E-2</v>
      </c>
      <c r="I56" s="47">
        <f t="shared" si="11"/>
        <v>-9.074867658180023E-3</v>
      </c>
      <c r="J56" s="47">
        <f t="shared" si="11"/>
        <v>-4.3245993385906374E-3</v>
      </c>
      <c r="K56" s="47">
        <f t="shared" si="11"/>
        <v>-6.004087889627056E-3</v>
      </c>
      <c r="L56" s="47">
        <f t="shared" si="11"/>
        <v>2.955918262434248E-3</v>
      </c>
      <c r="M56" s="47">
        <f t="shared" si="11"/>
        <v>0</v>
      </c>
      <c r="N56" s="47">
        <f t="shared" si="11"/>
        <v>6.4069707842131466E-4</v>
      </c>
      <c r="O56" s="47">
        <f t="shared" si="11"/>
        <v>2.9453195031372221E-3</v>
      </c>
      <c r="P56" s="47">
        <f t="shared" si="11"/>
        <v>-1.9152196118486552E-3</v>
      </c>
      <c r="Q56" s="47">
        <f t="shared" si="11"/>
        <v>-7.6755788665727623E-4</v>
      </c>
      <c r="R56" s="47">
        <f t="shared" si="11"/>
        <v>-3.8407374215863784E-4</v>
      </c>
      <c r="S56" s="47">
        <f t="shared" si="11"/>
        <v>5.1229508196735506E-4</v>
      </c>
      <c r="T56" s="47">
        <f t="shared" si="11"/>
        <v>1.2800819252417204E-4</v>
      </c>
      <c r="U56" s="47">
        <f t="shared" si="11"/>
        <v>2.5598361704865381E-4</v>
      </c>
      <c r="V56" s="47">
        <f t="shared" si="11"/>
        <v>0</v>
      </c>
      <c r="W56" s="47">
        <f t="shared" si="11"/>
        <v>-2.5591810620615894E-4</v>
      </c>
      <c r="X56" s="47">
        <f t="shared" si="11"/>
        <v>-1.2799180852410497E-4</v>
      </c>
      <c r="Y56" s="47">
        <f t="shared" si="11"/>
        <v>1.2800819252417204E-4</v>
      </c>
      <c r="Z56" s="47">
        <f t="shared" si="11"/>
        <v>0</v>
      </c>
      <c r="AA56" s="47">
        <f t="shared" si="11"/>
        <v>0</v>
      </c>
      <c r="AB56" s="47">
        <f t="shared" si="11"/>
        <v>0</v>
      </c>
      <c r="AC56" s="47">
        <f t="shared" si="11"/>
        <v>0</v>
      </c>
      <c r="AD56" s="47">
        <f t="shared" si="11"/>
        <v>0</v>
      </c>
      <c r="AE56" s="47">
        <f t="shared" si="11"/>
        <v>0</v>
      </c>
      <c r="AF56" s="47">
        <f t="shared" si="11"/>
        <v>0</v>
      </c>
      <c r="AG56" s="47">
        <f t="shared" si="11"/>
        <v>0</v>
      </c>
      <c r="AH56" s="47">
        <f t="shared" ref="AH56:BC56" si="12">(AI23-AH23)/AH23</f>
        <v>0</v>
      </c>
      <c r="AI56" s="47">
        <f t="shared" si="12"/>
        <v>0</v>
      </c>
      <c r="AJ56" s="47">
        <f t="shared" si="12"/>
        <v>0</v>
      </c>
      <c r="AK56" s="47">
        <f t="shared" si="12"/>
        <v>0</v>
      </c>
      <c r="AL56" s="47">
        <f t="shared" si="12"/>
        <v>0</v>
      </c>
      <c r="AM56" s="47">
        <f t="shared" si="12"/>
        <v>0</v>
      </c>
      <c r="AN56" s="47">
        <f t="shared" si="12"/>
        <v>0</v>
      </c>
      <c r="AO56" s="47">
        <f t="shared" si="12"/>
        <v>0</v>
      </c>
      <c r="AP56" s="47">
        <f t="shared" si="12"/>
        <v>0</v>
      </c>
      <c r="AQ56" s="47">
        <f t="shared" si="12"/>
        <v>0</v>
      </c>
      <c r="AR56" s="47">
        <f t="shared" si="12"/>
        <v>0</v>
      </c>
      <c r="AS56" s="47">
        <f t="shared" si="12"/>
        <v>0</v>
      </c>
      <c r="AT56" s="47">
        <f t="shared" si="12"/>
        <v>0</v>
      </c>
      <c r="AU56" s="47">
        <f t="shared" si="12"/>
        <v>0</v>
      </c>
      <c r="AV56" s="47">
        <f t="shared" si="12"/>
        <v>0</v>
      </c>
      <c r="AW56" s="47">
        <f t="shared" si="12"/>
        <v>0</v>
      </c>
      <c r="AX56" s="47">
        <f t="shared" si="12"/>
        <v>0</v>
      </c>
      <c r="AY56" s="47">
        <f t="shared" si="12"/>
        <v>0</v>
      </c>
      <c r="AZ56" s="47">
        <f t="shared" si="12"/>
        <v>0</v>
      </c>
      <c r="BA56" s="47">
        <f t="shared" si="12"/>
        <v>0</v>
      </c>
      <c r="BB56" s="47">
        <f t="shared" si="12"/>
        <v>0</v>
      </c>
      <c r="BC56" s="47">
        <f t="shared" si="12"/>
        <v>-1</v>
      </c>
    </row>
    <row r="57" spans="1:55" ht="15.75" customHeight="1"/>
    <row r="58" spans="1:55" s="45" customFormat="1" ht="15.75" customHeight="1">
      <c r="A58" s="45" t="s">
        <v>216</v>
      </c>
      <c r="B58" s="45">
        <v>2019</v>
      </c>
      <c r="C58" s="45">
        <v>2020</v>
      </c>
      <c r="D58" s="45">
        <v>2021</v>
      </c>
      <c r="E58" s="45">
        <v>2022</v>
      </c>
      <c r="F58" s="45">
        <v>2023</v>
      </c>
      <c r="G58" s="45">
        <v>2024</v>
      </c>
      <c r="H58" s="45">
        <v>2025</v>
      </c>
      <c r="I58" s="45">
        <v>2026</v>
      </c>
      <c r="J58" s="45">
        <v>2027</v>
      </c>
      <c r="K58" s="45">
        <v>2028</v>
      </c>
      <c r="L58" s="45">
        <v>2029</v>
      </c>
      <c r="M58" s="45">
        <v>2030</v>
      </c>
      <c r="N58" s="45">
        <v>2031</v>
      </c>
      <c r="O58" s="45">
        <v>2032</v>
      </c>
      <c r="P58" s="45">
        <v>2033</v>
      </c>
      <c r="Q58" s="45">
        <v>2034</v>
      </c>
      <c r="R58" s="45">
        <v>2035</v>
      </c>
      <c r="S58" s="45">
        <v>2036</v>
      </c>
      <c r="T58" s="45">
        <v>2037</v>
      </c>
      <c r="U58" s="45">
        <v>2038</v>
      </c>
      <c r="V58" s="45">
        <v>2039</v>
      </c>
      <c r="W58" s="45">
        <v>2040</v>
      </c>
      <c r="X58" s="45">
        <v>2041</v>
      </c>
      <c r="Y58" s="45">
        <v>2042</v>
      </c>
      <c r="Z58" s="45">
        <v>2043</v>
      </c>
      <c r="AA58" s="45">
        <v>2044</v>
      </c>
      <c r="AB58" s="45">
        <v>2045</v>
      </c>
      <c r="AC58" s="45">
        <v>2046</v>
      </c>
      <c r="AD58" s="45">
        <v>2047</v>
      </c>
      <c r="AE58" s="45">
        <v>2048</v>
      </c>
      <c r="AF58" s="45">
        <v>2049</v>
      </c>
      <c r="AG58" s="45">
        <v>2050</v>
      </c>
      <c r="AH58" s="45">
        <v>2051</v>
      </c>
      <c r="AI58" s="45">
        <v>2052</v>
      </c>
      <c r="AJ58" s="45">
        <v>2053</v>
      </c>
      <c r="AK58" s="45">
        <v>2054</v>
      </c>
      <c r="AL58" s="45">
        <v>2055</v>
      </c>
      <c r="AM58" s="45">
        <v>2056</v>
      </c>
      <c r="AN58" s="45">
        <v>2057</v>
      </c>
      <c r="AO58" s="45">
        <v>2058</v>
      </c>
      <c r="AP58" s="45">
        <v>2059</v>
      </c>
      <c r="AQ58" s="45">
        <v>2060</v>
      </c>
      <c r="AR58" s="45">
        <v>2061</v>
      </c>
      <c r="AS58" s="45">
        <v>2062</v>
      </c>
      <c r="AT58" s="45">
        <v>2063</v>
      </c>
      <c r="AU58" s="45">
        <v>2064</v>
      </c>
      <c r="AV58" s="45">
        <v>2065</v>
      </c>
      <c r="AW58" s="45">
        <v>2066</v>
      </c>
      <c r="AX58" s="45">
        <v>2067</v>
      </c>
      <c r="AY58" s="45">
        <v>2068</v>
      </c>
      <c r="AZ58" s="45">
        <v>2069</v>
      </c>
      <c r="BA58" s="45">
        <v>2070</v>
      </c>
    </row>
    <row r="59" spans="1:55" ht="15.75" customHeight="1">
      <c r="A59" s="45" t="s">
        <v>130</v>
      </c>
      <c r="B59">
        <f>C47</f>
        <v>3.015845678881335E-5</v>
      </c>
      <c r="C59">
        <f>B59</f>
        <v>3.015845678881335E-5</v>
      </c>
      <c r="D59">
        <f t="shared" ref="D59:E59" si="13">C59</f>
        <v>3.015845678881335E-5</v>
      </c>
      <c r="E59">
        <f t="shared" si="13"/>
        <v>3.015845678881335E-5</v>
      </c>
      <c r="F59" s="47">
        <f>(E59+E59*G54)</f>
        <v>3.2900134678705471E-5</v>
      </c>
      <c r="G59" s="47">
        <f t="shared" ref="G59:BA61" si="14">(F59+F59*H54)</f>
        <v>2.5771772164985955E-5</v>
      </c>
      <c r="H59" s="47">
        <f t="shared" si="14"/>
        <v>2.632010774296438E-5</v>
      </c>
      <c r="I59" s="47">
        <f t="shared" si="14"/>
        <v>2.6868443320942809E-5</v>
      </c>
      <c r="J59" s="47">
        <f t="shared" si="14"/>
        <v>2.7416778898921231E-5</v>
      </c>
      <c r="K59" s="47">
        <f t="shared" si="14"/>
        <v>2.7965114476899657E-5</v>
      </c>
      <c r="L59" s="47">
        <f t="shared" si="14"/>
        <v>2.8200115438890409E-5</v>
      </c>
      <c r="M59" s="47">
        <f t="shared" si="14"/>
        <v>2.7920352388901415E-5</v>
      </c>
      <c r="N59" s="47">
        <f t="shared" si="14"/>
        <v>2.7208954918929409E-5</v>
      </c>
      <c r="O59" s="47">
        <f t="shared" si="14"/>
        <v>2.7414266740921328E-5</v>
      </c>
      <c r="P59" s="47">
        <f t="shared" si="14"/>
        <v>2.7570575169200894E-5</v>
      </c>
      <c r="Q59" s="47">
        <f t="shared" si="14"/>
        <v>2.7670879718952051E-5</v>
      </c>
      <c r="R59" s="47">
        <f t="shared" si="14"/>
        <v>2.7707179836099308E-5</v>
      </c>
      <c r="S59" s="47">
        <f t="shared" si="14"/>
        <v>2.7670332030270687E-5</v>
      </c>
      <c r="T59" s="47">
        <f t="shared" si="14"/>
        <v>2.7594648686182156E-5</v>
      </c>
      <c r="U59" s="47">
        <f t="shared" si="14"/>
        <v>2.7548119585793692E-5</v>
      </c>
      <c r="V59" s="47">
        <f t="shared" si="14"/>
        <v>2.7596571681060019E-5</v>
      </c>
      <c r="W59" s="47">
        <f t="shared" si="14"/>
        <v>2.7622615243936974E-5</v>
      </c>
      <c r="X59" s="47">
        <f t="shared" si="14"/>
        <v>2.7630049540327838E-5</v>
      </c>
      <c r="Y59" s="47">
        <f t="shared" si="14"/>
        <v>2.7624216657667239E-5</v>
      </c>
      <c r="Z59" s="47">
        <f t="shared" si="14"/>
        <v>2.7612364775034081E-5</v>
      </c>
      <c r="AA59" s="47">
        <f t="shared" si="14"/>
        <v>2.7604083738571712E-5</v>
      </c>
      <c r="AB59" s="47">
        <f t="shared" si="14"/>
        <v>2.7605431603198796E-5</v>
      </c>
      <c r="AC59" s="47">
        <f t="shared" si="14"/>
        <v>2.761361903425667E-5</v>
      </c>
      <c r="AD59" s="47">
        <f t="shared" si="14"/>
        <v>2.7616054370427622E-5</v>
      </c>
      <c r="AE59" s="47">
        <f t="shared" si="14"/>
        <v>2.7615117102783422E-5</v>
      </c>
      <c r="AF59" s="47">
        <f t="shared" si="14"/>
        <v>2.7612983897419934E-5</v>
      </c>
      <c r="AG59" s="47">
        <f t="shared" si="14"/>
        <v>2.7611379217384606E-5</v>
      </c>
      <c r="AH59" s="47">
        <f t="shared" si="14"/>
        <v>2.7611238423434682E-5</v>
      </c>
      <c r="AI59" s="47">
        <f t="shared" si="14"/>
        <v>2.7612260521272252E-5</v>
      </c>
      <c r="AJ59" s="47">
        <f t="shared" si="14"/>
        <v>2.7613236080997031E-5</v>
      </c>
      <c r="AK59" s="47">
        <f t="shared" si="14"/>
        <v>2.7613181373388511E-5</v>
      </c>
      <c r="AL59" s="47">
        <f t="shared" si="14"/>
        <v>2.7612770945240067E-5</v>
      </c>
      <c r="AM59" s="47">
        <f t="shared" si="14"/>
        <v>2.7612435779876729E-5</v>
      </c>
      <c r="AN59" s="47">
        <f t="shared" si="14"/>
        <v>2.7612357477370556E-5</v>
      </c>
      <c r="AO59" s="47">
        <f t="shared" si="14"/>
        <v>2.7612497228797116E-5</v>
      </c>
      <c r="AP59" s="47">
        <f t="shared" si="14"/>
        <v>2.761267705813461E-5</v>
      </c>
      <c r="AQ59" s="47">
        <f t="shared" si="14"/>
        <v>2.7612736563400657E-5</v>
      </c>
      <c r="AR59" s="47">
        <f t="shared" si="14"/>
        <v>2.7612665203744033E-5</v>
      </c>
      <c r="AS59" s="47">
        <f t="shared" si="14"/>
        <v>2.7612591465223393E-5</v>
      </c>
      <c r="AT59" s="47">
        <f t="shared" si="14"/>
        <v>2.7612565825221013E-5</v>
      </c>
      <c r="AU59" s="47">
        <f t="shared" si="14"/>
        <v>2.7612584403127337E-5</v>
      </c>
      <c r="AV59" s="47">
        <f t="shared" si="14"/>
        <v>2.7612616821092591E-5</v>
      </c>
      <c r="AW59" s="47">
        <f t="shared" si="14"/>
        <v>2.7612633905706233E-5</v>
      </c>
      <c r="AX59" s="47">
        <f t="shared" si="14"/>
        <v>2.7612627741073606E-5</v>
      </c>
      <c r="AY59" s="47">
        <f t="shared" si="14"/>
        <v>2.7612612195026887E-5</v>
      </c>
      <c r="AZ59" s="47">
        <f t="shared" si="14"/>
        <v>2.7612604622353007E-5</v>
      </c>
      <c r="BA59" s="47">
        <f t="shared" si="14"/>
        <v>2.7612606501942956E-5</v>
      </c>
    </row>
    <row r="60" spans="1:55" ht="15.75" customHeight="1">
      <c r="A60" s="45" t="s">
        <v>117</v>
      </c>
      <c r="B60">
        <f>C45</f>
        <v>4.0759914726196583E-5</v>
      </c>
      <c r="C60">
        <f t="shared" ref="C60:E61" si="15">B60</f>
        <v>4.0759914726196583E-5</v>
      </c>
      <c r="D60">
        <f t="shared" si="15"/>
        <v>4.0759914726196583E-5</v>
      </c>
      <c r="E60">
        <f t="shared" si="15"/>
        <v>4.0759914726196583E-5</v>
      </c>
      <c r="F60" s="47">
        <f t="shared" ref="F60:U61" si="16">(E60+E60*G55)</f>
        <v>4.2390311315244443E-5</v>
      </c>
      <c r="G60" s="47">
        <f t="shared" si="16"/>
        <v>4.0527000927761171E-5</v>
      </c>
      <c r="H60" s="47">
        <f t="shared" si="16"/>
        <v>4.072664132642008E-5</v>
      </c>
      <c r="I60" s="47">
        <f t="shared" si="16"/>
        <v>4.0488974185159458E-5</v>
      </c>
      <c r="J60" s="47">
        <f t="shared" si="16"/>
        <v>3.9751526998276506E-5</v>
      </c>
      <c r="K60" s="47">
        <f t="shared" si="16"/>
        <v>3.9840385407009046E-5</v>
      </c>
      <c r="L60" s="47">
        <f t="shared" si="16"/>
        <v>4.0640679269438187E-5</v>
      </c>
      <c r="M60" s="47">
        <f t="shared" si="16"/>
        <v>4.0623645632758418E-5</v>
      </c>
      <c r="N60" s="47">
        <f t="shared" si="16"/>
        <v>4.0371264820974696E-5</v>
      </c>
      <c r="O60" s="47">
        <f t="shared" si="16"/>
        <v>4.0349016805719498E-5</v>
      </c>
      <c r="P60" s="47">
        <f t="shared" si="16"/>
        <v>4.0295070445619403E-5</v>
      </c>
      <c r="Q60" s="47">
        <f t="shared" si="16"/>
        <v>4.0267369911399389E-5</v>
      </c>
      <c r="R60" s="47">
        <f t="shared" si="16"/>
        <v>4.0341061756131234E-5</v>
      </c>
      <c r="S60" s="47">
        <f t="shared" si="16"/>
        <v>4.0412586948862979E-5</v>
      </c>
      <c r="T60" s="47">
        <f t="shared" si="16"/>
        <v>4.0380002331637951E-5</v>
      </c>
      <c r="U60" s="47">
        <f t="shared" si="16"/>
        <v>4.0345196145763593E-5</v>
      </c>
      <c r="V60" s="47">
        <f t="shared" si="14"/>
        <v>4.0341472049304863E-5</v>
      </c>
      <c r="W60" s="47">
        <f t="shared" si="14"/>
        <v>4.0340394226959918E-5</v>
      </c>
      <c r="X60" s="47">
        <f t="shared" si="14"/>
        <v>4.0346869052865705E-5</v>
      </c>
      <c r="Y60" s="47">
        <f t="shared" si="14"/>
        <v>4.0358226073075173E-5</v>
      </c>
      <c r="Z60" s="47">
        <f t="shared" si="14"/>
        <v>4.0360678118352879E-5</v>
      </c>
      <c r="AA60" s="47">
        <f t="shared" si="14"/>
        <v>4.0353262571137154E-5</v>
      </c>
      <c r="AB60" s="47">
        <f t="shared" si="14"/>
        <v>4.0349442605351325E-5</v>
      </c>
      <c r="AC60" s="47">
        <f t="shared" si="14"/>
        <v>4.0350049242435282E-5</v>
      </c>
      <c r="AD60" s="47">
        <f t="shared" si="14"/>
        <v>4.0351274555739635E-5</v>
      </c>
      <c r="AE60" s="47">
        <f t="shared" si="14"/>
        <v>4.0352828888422441E-5</v>
      </c>
      <c r="AF60" s="47">
        <f t="shared" si="14"/>
        <v>4.0353680293501983E-5</v>
      </c>
      <c r="AG60" s="47">
        <f t="shared" si="14"/>
        <v>4.0353030896420105E-5</v>
      </c>
      <c r="AH60" s="47">
        <f t="shared" si="14"/>
        <v>4.0351938436143993E-5</v>
      </c>
      <c r="AI60" s="47">
        <f t="shared" si="14"/>
        <v>4.0351749274002117E-5</v>
      </c>
      <c r="AJ60" s="47">
        <f t="shared" si="14"/>
        <v>4.0352078798095079E-5</v>
      </c>
      <c r="AK60" s="47">
        <f t="shared" si="14"/>
        <v>4.0352368734617902E-5</v>
      </c>
      <c r="AL60" s="47">
        <f t="shared" si="14"/>
        <v>4.035252504588622E-5</v>
      </c>
      <c r="AM60" s="47">
        <f t="shared" si="14"/>
        <v>4.0352481639809635E-5</v>
      </c>
      <c r="AN60" s="47">
        <f t="shared" si="14"/>
        <v>4.0352310403567869E-5</v>
      </c>
      <c r="AO60" s="47">
        <f t="shared" si="14"/>
        <v>4.035220747601755E-5</v>
      </c>
      <c r="AP60" s="47">
        <f t="shared" si="14"/>
        <v>4.0352245910285193E-5</v>
      </c>
      <c r="AQ60" s="47">
        <f t="shared" si="14"/>
        <v>4.0352316858325638E-5</v>
      </c>
      <c r="AR60" s="47">
        <f t="shared" si="14"/>
        <v>4.0352350866930002E-5</v>
      </c>
      <c r="AS60" s="47">
        <f t="shared" si="14"/>
        <v>4.0352348314403161E-5</v>
      </c>
      <c r="AT60" s="47">
        <f t="shared" si="14"/>
        <v>4.0352323067048437E-5</v>
      </c>
      <c r="AU60" s="47">
        <f t="shared" si="14"/>
        <v>4.0352300413796842E-5</v>
      </c>
      <c r="AV60" s="47">
        <f t="shared" si="14"/>
        <v>4.0352298986686689E-5</v>
      </c>
      <c r="AW60" s="47">
        <f t="shared" si="14"/>
        <v>4.035231205963943E-5</v>
      </c>
      <c r="AX60" s="47">
        <f t="shared" si="14"/>
        <v>4.0352321509547171E-5</v>
      </c>
      <c r="AY60" s="47">
        <f t="shared" si="14"/>
        <v>4.0352322174007384E-5</v>
      </c>
      <c r="AZ60" s="47">
        <f t="shared" si="14"/>
        <v>4.0352318075018441E-5</v>
      </c>
      <c r="BA60" s="47">
        <f t="shared" si="14"/>
        <v>4.0352313755106337E-5</v>
      </c>
    </row>
    <row r="61" spans="1:55" ht="15.75" customHeight="1">
      <c r="A61" s="45" t="s">
        <v>207</v>
      </c>
      <c r="B61">
        <f>C44</f>
        <v>6.1362039596247125E-5</v>
      </c>
      <c r="C61">
        <f t="shared" si="15"/>
        <v>6.1362039596247125E-5</v>
      </c>
      <c r="D61">
        <f t="shared" si="15"/>
        <v>6.1362039596247125E-5</v>
      </c>
      <c r="E61">
        <f t="shared" si="15"/>
        <v>6.1362039596247125E-5</v>
      </c>
      <c r="F61" s="47">
        <f t="shared" si="16"/>
        <v>6.0359598249614326E-5</v>
      </c>
      <c r="G61" s="47">
        <f t="shared" si="14"/>
        <v>6.2624957828225455E-5</v>
      </c>
      <c r="H61" s="47">
        <f t="shared" si="14"/>
        <v>6.2056644623835204E-5</v>
      </c>
      <c r="I61" s="47">
        <f t="shared" si="14"/>
        <v>6.178827449953981E-5</v>
      </c>
      <c r="J61" s="47">
        <f t="shared" si="14"/>
        <v>6.1417292268896176E-5</v>
      </c>
      <c r="K61" s="47">
        <f t="shared" si="14"/>
        <v>6.1598836764743069E-5</v>
      </c>
      <c r="L61" s="47">
        <f t="shared" si="14"/>
        <v>6.1598836764743069E-5</v>
      </c>
      <c r="M61" s="47">
        <f t="shared" si="14"/>
        <v>6.1638302959492395E-5</v>
      </c>
      <c r="N61" s="47">
        <f t="shared" si="14"/>
        <v>6.1819847455339274E-5</v>
      </c>
      <c r="O61" s="47">
        <f t="shared" si="14"/>
        <v>6.1701448871091322E-5</v>
      </c>
      <c r="P61" s="47">
        <f t="shared" si="14"/>
        <v>6.1654089437392133E-5</v>
      </c>
      <c r="Q61" s="47">
        <f t="shared" si="14"/>
        <v>6.1630409720542532E-5</v>
      </c>
      <c r="R61" s="47">
        <f t="shared" si="14"/>
        <v>6.1661982676341996E-5</v>
      </c>
      <c r="S61" s="47">
        <f t="shared" si="14"/>
        <v>6.1669875915291845E-5</v>
      </c>
      <c r="T61" s="47">
        <f t="shared" si="14"/>
        <v>6.1685662393191584E-5</v>
      </c>
      <c r="U61" s="47">
        <f t="shared" si="14"/>
        <v>6.1685662393191584E-5</v>
      </c>
      <c r="V61" s="47">
        <f t="shared" si="14"/>
        <v>6.1669875915291845E-5</v>
      </c>
      <c r="W61" s="47">
        <f t="shared" si="14"/>
        <v>6.1661982676341996E-5</v>
      </c>
      <c r="X61" s="47">
        <f t="shared" si="14"/>
        <v>6.1669875915291845E-5</v>
      </c>
      <c r="Y61" s="47">
        <f t="shared" si="14"/>
        <v>6.1669875915291845E-5</v>
      </c>
      <c r="Z61" s="47">
        <f t="shared" si="14"/>
        <v>6.1669875915291845E-5</v>
      </c>
      <c r="AA61" s="47">
        <f t="shared" si="14"/>
        <v>6.1669875915291845E-5</v>
      </c>
      <c r="AB61" s="47">
        <f t="shared" si="14"/>
        <v>6.1669875915291845E-5</v>
      </c>
      <c r="AC61" s="47">
        <f t="shared" si="14"/>
        <v>6.1669875915291845E-5</v>
      </c>
      <c r="AD61" s="47">
        <f t="shared" si="14"/>
        <v>6.1669875915291845E-5</v>
      </c>
      <c r="AE61" s="47">
        <f t="shared" si="14"/>
        <v>6.1669875915291845E-5</v>
      </c>
      <c r="AF61" s="47">
        <f t="shared" si="14"/>
        <v>6.1669875915291845E-5</v>
      </c>
      <c r="AG61" s="47">
        <f t="shared" si="14"/>
        <v>6.1669875915291845E-5</v>
      </c>
      <c r="AH61" s="47">
        <f t="shared" si="14"/>
        <v>6.1669875915291845E-5</v>
      </c>
      <c r="AI61" s="47">
        <f t="shared" si="14"/>
        <v>6.1669875915291845E-5</v>
      </c>
      <c r="AJ61" s="47">
        <f t="shared" si="14"/>
        <v>6.1669875915291845E-5</v>
      </c>
      <c r="AK61" s="47">
        <f t="shared" si="14"/>
        <v>6.1669875915291845E-5</v>
      </c>
      <c r="AL61" s="47">
        <f t="shared" si="14"/>
        <v>6.1669875915291845E-5</v>
      </c>
      <c r="AM61" s="47">
        <f t="shared" si="14"/>
        <v>6.1669875915291845E-5</v>
      </c>
      <c r="AN61" s="47">
        <f t="shared" si="14"/>
        <v>6.1669875915291845E-5</v>
      </c>
      <c r="AO61" s="47">
        <f t="shared" si="14"/>
        <v>6.1669875915291845E-5</v>
      </c>
      <c r="AP61" s="47">
        <f t="shared" si="14"/>
        <v>6.1669875915291845E-5</v>
      </c>
      <c r="AQ61" s="47">
        <f t="shared" si="14"/>
        <v>6.1669875915291845E-5</v>
      </c>
      <c r="AR61" s="47">
        <f t="shared" si="14"/>
        <v>6.1669875915291845E-5</v>
      </c>
      <c r="AS61" s="47">
        <f t="shared" si="14"/>
        <v>6.1669875915291845E-5</v>
      </c>
      <c r="AT61" s="47">
        <f t="shared" si="14"/>
        <v>6.1669875915291845E-5</v>
      </c>
      <c r="AU61" s="47">
        <f t="shared" si="14"/>
        <v>6.1669875915291845E-5</v>
      </c>
      <c r="AV61" s="47">
        <f t="shared" si="14"/>
        <v>6.1669875915291845E-5</v>
      </c>
      <c r="AW61" s="47">
        <f t="shared" si="14"/>
        <v>6.1669875915291845E-5</v>
      </c>
      <c r="AX61" s="47">
        <f t="shared" si="14"/>
        <v>6.1669875915291845E-5</v>
      </c>
      <c r="AY61" s="47">
        <f t="shared" si="14"/>
        <v>6.1669875915291845E-5</v>
      </c>
      <c r="AZ61" s="47">
        <f t="shared" si="14"/>
        <v>6.1669875915291845E-5</v>
      </c>
      <c r="BA61" s="47">
        <f t="shared" si="14"/>
        <v>6.1669875915291845E-5</v>
      </c>
    </row>
    <row r="62" spans="1:55" ht="15.75" customHeight="1">
      <c r="A62" s="45" t="s">
        <v>217</v>
      </c>
      <c r="B62" s="47">
        <f>($B$70+B70*'IDN Electricity Generation Cost'!D56)</f>
        <v>3.6540945659825101E-3</v>
      </c>
      <c r="C62" s="47">
        <f>($B$70+C70*'IDN Electricity Generation Cost'!E56)</f>
        <v>3.9124987867991687E-3</v>
      </c>
      <c r="D62" s="47">
        <f>($B$70+D70*'IDN Electricity Generation Cost'!F56)</f>
        <v>3.9124987867991687E-3</v>
      </c>
      <c r="E62" s="47">
        <f>($B$70+E70*'IDN Electricity Generation Cost'!G56)</f>
        <v>3.9124987867991687E-3</v>
      </c>
      <c r="F62" s="47">
        <f>($B$70+F70*'IDN Electricity Generation Cost'!H56)</f>
        <v>3.9124987867991687E-3</v>
      </c>
      <c r="G62" s="47">
        <f>($B$70+G70*'IDN Electricity Generation Cost'!I56)</f>
        <v>3.9124987867991687E-3</v>
      </c>
      <c r="H62" s="47">
        <f>($B$70+H70*'IDN Electricity Generation Cost'!J56)</f>
        <v>3.9124987867991687E-3</v>
      </c>
      <c r="I62" s="47">
        <f>($B$70+I70*'IDN Electricity Generation Cost'!K56)</f>
        <v>3.9124987867991687E-3</v>
      </c>
      <c r="J62" s="47">
        <f>($B$70+J70*'IDN Electricity Generation Cost'!L56)</f>
        <v>3.9124987867991687E-3</v>
      </c>
      <c r="K62" s="47">
        <f>($B$70+K70*'IDN Electricity Generation Cost'!M56)</f>
        <v>3.9124987867991687E-3</v>
      </c>
      <c r="L62" s="47">
        <f>($B$70+L70*'IDN Electricity Generation Cost'!N56)</f>
        <v>3.9124987867991687E-3</v>
      </c>
      <c r="M62" s="47">
        <f>($B$70+M70*'IDN Electricity Generation Cost'!O56)</f>
        <v>3.9124987867991687E-3</v>
      </c>
      <c r="N62" s="47">
        <f>($B$70+N70*'IDN Electricity Generation Cost'!P56)</f>
        <v>3.9124987867991687E-3</v>
      </c>
      <c r="O62" s="47">
        <f>($B$70+O70*'IDN Electricity Generation Cost'!Q56)</f>
        <v>3.9124987867991687E-3</v>
      </c>
      <c r="P62" s="47">
        <f>($B$70+P70*'IDN Electricity Generation Cost'!R56)</f>
        <v>3.9124987867991687E-3</v>
      </c>
      <c r="Q62" s="47">
        <f>($B$70+Q70*'IDN Electricity Generation Cost'!S56)</f>
        <v>3.9124987867991687E-3</v>
      </c>
      <c r="R62" s="47">
        <f>($B$70+R70*'IDN Electricity Generation Cost'!T56)</f>
        <v>3.9124987867991687E-3</v>
      </c>
      <c r="S62" s="47">
        <f>($B$70+S70*'IDN Electricity Generation Cost'!U56)</f>
        <v>3.9124987867991687E-3</v>
      </c>
      <c r="T62" s="47">
        <f>($B$70+T70*'IDN Electricity Generation Cost'!V56)</f>
        <v>3.9124987867991687E-3</v>
      </c>
      <c r="U62" s="47">
        <f>($B$70+U70*'IDN Electricity Generation Cost'!W56)</f>
        <v>3.9124987867991687E-3</v>
      </c>
      <c r="V62" s="47">
        <f>($B$70+V70*'IDN Electricity Generation Cost'!X56)</f>
        <v>3.9124987867991687E-3</v>
      </c>
      <c r="W62" s="47">
        <f>($B$70+W70*'IDN Electricity Generation Cost'!Y56)</f>
        <v>3.9124987867991687E-3</v>
      </c>
      <c r="X62" s="47">
        <f>($B$70+X70*'IDN Electricity Generation Cost'!Z56)</f>
        <v>3.9124987867991687E-3</v>
      </c>
      <c r="Y62" s="47">
        <f>($B$70+Y70*'IDN Electricity Generation Cost'!AA56)</f>
        <v>3.9124987867991687E-3</v>
      </c>
      <c r="Z62" s="47">
        <f>($B$70+Z70*'IDN Electricity Generation Cost'!AB56)</f>
        <v>3.9124987867991687E-3</v>
      </c>
      <c r="AA62" s="47">
        <f>($B$70+AA70*'IDN Electricity Generation Cost'!AC56)</f>
        <v>3.9124987867991687E-3</v>
      </c>
      <c r="AB62" s="47">
        <f>($B$70+AB70*'IDN Electricity Generation Cost'!AD56)</f>
        <v>3.9124987867991687E-3</v>
      </c>
      <c r="AC62" s="47">
        <f>($B$70+AC70*'IDN Electricity Generation Cost'!AE56)</f>
        <v>3.9124987867991687E-3</v>
      </c>
      <c r="AD62" s="47">
        <f>($B$70+AD70*'IDN Electricity Generation Cost'!AF56)</f>
        <v>3.9124987867991687E-3</v>
      </c>
      <c r="AE62" s="47">
        <f>($B$70+AE70*'IDN Electricity Generation Cost'!AG56)</f>
        <v>3.9124987867991687E-3</v>
      </c>
      <c r="AF62" s="47">
        <f>($B$70+AF70*'IDN Electricity Generation Cost'!AH56)</f>
        <v>3.9124987867991687E-3</v>
      </c>
      <c r="AG62" s="47">
        <f>($B$70+AG70*'IDN Electricity Generation Cost'!AI56)</f>
        <v>3.9124987867991687E-3</v>
      </c>
      <c r="AH62" s="47">
        <f>($B$70+AH70*'IDN Electricity Generation Cost'!AJ56)</f>
        <v>3.9124987867991687E-3</v>
      </c>
      <c r="AI62" s="47">
        <f>($B$70+AI70*'IDN Electricity Generation Cost'!AK56)</f>
        <v>3.9124987867991687E-3</v>
      </c>
      <c r="AJ62" s="47">
        <f>($B$70+AJ70*'IDN Electricity Generation Cost'!AL56)</f>
        <v>3.9124987867991687E-3</v>
      </c>
      <c r="AK62" s="47">
        <f>($B$70+AK70*'IDN Electricity Generation Cost'!AM56)</f>
        <v>3.9124987867991687E-3</v>
      </c>
      <c r="AL62" s="47">
        <f>($B$70+AL70*'IDN Electricity Generation Cost'!AN56)</f>
        <v>3.9124987867991687E-3</v>
      </c>
      <c r="AM62" s="47">
        <f>($B$70+AM70*'IDN Electricity Generation Cost'!AO56)</f>
        <v>3.9124987867991687E-3</v>
      </c>
      <c r="AN62" s="47">
        <f>($B$70+AN70*'IDN Electricity Generation Cost'!AP56)</f>
        <v>3.9124987867991687E-3</v>
      </c>
      <c r="AO62" s="47">
        <f>($B$70+AO70*'IDN Electricity Generation Cost'!AQ56)</f>
        <v>3.9124987867991687E-3</v>
      </c>
      <c r="AP62" s="47">
        <f>($B$70+AP70*'IDN Electricity Generation Cost'!AR56)</f>
        <v>3.9124987867991687E-3</v>
      </c>
      <c r="AQ62" s="47">
        <f>($B$70+AQ70*'IDN Electricity Generation Cost'!AS56)</f>
        <v>3.9124987867991687E-3</v>
      </c>
      <c r="AR62" s="47">
        <f>($B$70+AR70*'IDN Electricity Generation Cost'!AT56)</f>
        <v>3.9124987867991687E-3</v>
      </c>
      <c r="AS62" s="47">
        <f>($B$70+AS70*'IDN Electricity Generation Cost'!AU56)</f>
        <v>3.9124987867991687E-3</v>
      </c>
      <c r="AT62" s="47">
        <f>($B$70+AT70*'IDN Electricity Generation Cost'!AV56)</f>
        <v>3.9124987867991687E-3</v>
      </c>
      <c r="AU62" s="47">
        <f>($B$70+AU70*'IDN Electricity Generation Cost'!AW56)</f>
        <v>3.9124987867991687E-3</v>
      </c>
      <c r="AV62" s="47">
        <f>($B$70+AV70*'IDN Electricity Generation Cost'!AX56)</f>
        <v>3.9124987867991687E-3</v>
      </c>
      <c r="AW62" s="47">
        <f>($B$70+AW70*'IDN Electricity Generation Cost'!AY56)</f>
        <v>3.9124987867991687E-3</v>
      </c>
      <c r="AX62" s="47">
        <f>($B$70+AX70*'IDN Electricity Generation Cost'!AZ56)</f>
        <v>3.9124987867991687E-3</v>
      </c>
      <c r="AY62" s="47">
        <f>($B$70+AY70*'IDN Electricity Generation Cost'!BA56)</f>
        <v>3.9124987867991687E-3</v>
      </c>
      <c r="AZ62" s="47">
        <f>($B$70+AZ70*'IDN Electricity Generation Cost'!BB56)</f>
        <v>3.9124987867991687E-3</v>
      </c>
      <c r="BA62" s="47">
        <f>($B$70+BA70*'IDN Electricity Generation Cost'!BC56)</f>
        <v>3.9124987867991687E-3</v>
      </c>
    </row>
    <row r="63" spans="1:55" ht="15.75" customHeight="1"/>
    <row r="64" spans="1:55" ht="15.75" customHeight="1">
      <c r="A64" s="45"/>
      <c r="B64" s="48" t="s">
        <v>218</v>
      </c>
    </row>
    <row r="65" spans="1:2" ht="15.75" customHeight="1">
      <c r="A65" s="45" t="s">
        <v>219</v>
      </c>
      <c r="B65">
        <v>0.11600000000000001</v>
      </c>
    </row>
    <row r="66" spans="1:2" ht="15.75" customHeight="1">
      <c r="A66" s="45" t="s">
        <v>220</v>
      </c>
      <c r="B66">
        <f>B65/About!A161</f>
        <v>3.3996244139977797E-5</v>
      </c>
    </row>
    <row r="67" spans="1:2" ht="15.75" customHeight="1"/>
    <row r="68" spans="1:2" ht="15.75" customHeight="1">
      <c r="A68" s="45"/>
      <c r="B68" s="48" t="s">
        <v>224</v>
      </c>
    </row>
    <row r="69" spans="1:2" ht="15.75" customHeight="1">
      <c r="A69" s="45" t="s">
        <v>222</v>
      </c>
      <c r="B69">
        <v>13.35</v>
      </c>
    </row>
    <row r="70" spans="1:2" ht="15.75" customHeight="1">
      <c r="A70" s="45" t="s">
        <v>223</v>
      </c>
      <c r="B70" s="47">
        <f>B69/About!A161</f>
        <v>3.9124987867991687E-3</v>
      </c>
    </row>
    <row r="71" spans="1:2" ht="15.75" customHeight="1"/>
    <row r="72" spans="1:2" ht="15.75" customHeight="1">
      <c r="B72" s="48" t="s">
        <v>218</v>
      </c>
    </row>
    <row r="73" spans="1:2" ht="15.75" customHeight="1">
      <c r="A73" s="45" t="s">
        <v>227</v>
      </c>
      <c r="B73">
        <v>90</v>
      </c>
    </row>
    <row r="74" spans="1:2" ht="15.75" customHeight="1">
      <c r="A74" s="45" t="s">
        <v>225</v>
      </c>
      <c r="B74">
        <f>B73/About!A163</f>
        <v>2.6376396315499552E-5</v>
      </c>
    </row>
    <row r="75" spans="1:2" ht="15.75" customHeight="1">
      <c r="A75" s="45" t="s">
        <v>225</v>
      </c>
      <c r="B75" s="50">
        <v>2.8900000000000001E-5</v>
      </c>
    </row>
    <row r="76" spans="1:2" ht="15.75" customHeight="1">
      <c r="A76" s="49"/>
    </row>
    <row r="77" spans="1:2" ht="15.75" customHeight="1">
      <c r="A77" s="45" t="s">
        <v>225</v>
      </c>
      <c r="B77" s="41">
        <v>4.2760000000000002E-6</v>
      </c>
    </row>
    <row r="78" spans="1:2" ht="15.75" customHeight="1">
      <c r="A78" s="45"/>
      <c r="B78" s="41"/>
    </row>
    <row r="79" spans="1:2" ht="15.75" customHeight="1">
      <c r="A79" s="56" t="s">
        <v>240</v>
      </c>
      <c r="B79" s="57"/>
    </row>
    <row r="80" spans="1:2" ht="15.75" customHeight="1">
      <c r="A80" s="58" t="s">
        <v>239</v>
      </c>
      <c r="B80" s="60">
        <v>8.1362039596246999E-8</v>
      </c>
    </row>
    <row r="81" spans="1:53" ht="15.75" customHeight="1">
      <c r="A81" s="58" t="s">
        <v>238</v>
      </c>
      <c r="B81" s="61">
        <v>1.80009147261966E-6</v>
      </c>
    </row>
    <row r="82" spans="1:53" ht="15.75" customHeight="1">
      <c r="A82" s="59" t="s">
        <v>230</v>
      </c>
      <c r="B82" s="62">
        <v>2.635E-5</v>
      </c>
    </row>
    <row r="83" spans="1:53" ht="15.75" customHeight="1">
      <c r="A83" s="45" t="s">
        <v>232</v>
      </c>
      <c r="B83" s="47">
        <v>2.546E-5</v>
      </c>
    </row>
    <row r="84" spans="1:53" ht="15.75" customHeight="1">
      <c r="A84" s="45" t="s">
        <v>234</v>
      </c>
      <c r="B84" s="50">
        <v>1.7200000000000001E-5</v>
      </c>
    </row>
    <row r="85" spans="1:53" ht="15.75" customHeight="1">
      <c r="A85" s="45" t="s">
        <v>236</v>
      </c>
      <c r="B85" s="50">
        <v>1.5335500000000001E-4</v>
      </c>
    </row>
    <row r="86" spans="1:53" ht="15.75" customHeight="1"/>
    <row r="87" spans="1:53" ht="15.75" customHeight="1"/>
    <row r="88" spans="1:53" ht="15.75" customHeight="1"/>
    <row r="89" spans="1:53" ht="15.75" customHeight="1"/>
    <row r="90" spans="1:53" ht="15.75" customHeight="1">
      <c r="B90" s="47"/>
    </row>
    <row r="91" spans="1:53" ht="15.75" customHeight="1"/>
    <row r="92" spans="1:53" ht="15.75" customHeight="1">
      <c r="A92" s="14"/>
    </row>
    <row r="93" spans="1:53" ht="15.75" customHeight="1">
      <c r="A93" s="14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ht="15.75" customHeight="1">
      <c r="A94" s="14"/>
    </row>
    <row r="95" spans="1:53" ht="15.75" customHeight="1"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47"/>
      <c r="AW95" s="47"/>
      <c r="AX95" s="47"/>
      <c r="AY95" s="47"/>
      <c r="AZ95" s="47"/>
      <c r="BA95" s="47"/>
    </row>
    <row r="96" spans="1:53" ht="15.75" customHeight="1">
      <c r="B96" s="47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931B5-97C8-E443-8D13-C675C8CEB32F}">
  <dimension ref="A1:K42"/>
  <sheetViews>
    <sheetView tabSelected="1" topLeftCell="A3" workbookViewId="0">
      <selection activeCell="D24" sqref="D24"/>
    </sheetView>
  </sheetViews>
  <sheetFormatPr baseColWidth="10" defaultRowHeight="15"/>
  <cols>
    <col min="1" max="1" width="23.6640625" customWidth="1"/>
    <col min="2" max="2" width="14.5" bestFit="1" customWidth="1"/>
    <col min="4" max="4" width="12.83203125" customWidth="1"/>
    <col min="8" max="8" width="21.6640625" customWidth="1"/>
    <col min="11" max="11" width="19.83203125" customWidth="1"/>
  </cols>
  <sheetData>
    <row r="1" spans="1:11">
      <c r="A1" s="45" t="s">
        <v>251</v>
      </c>
      <c r="B1" s="46" t="s">
        <v>254</v>
      </c>
      <c r="C1" s="46" t="s">
        <v>253</v>
      </c>
      <c r="D1" s="45" t="s">
        <v>264</v>
      </c>
      <c r="E1" s="45" t="s">
        <v>265</v>
      </c>
      <c r="H1" s="45" t="s">
        <v>266</v>
      </c>
      <c r="I1" s="66">
        <v>0.71</v>
      </c>
      <c r="K1" s="45"/>
    </row>
    <row r="2" spans="1:11">
      <c r="A2" s="14" t="s">
        <v>255</v>
      </c>
      <c r="B2" s="64">
        <v>0.217</v>
      </c>
      <c r="C2" s="64">
        <v>9.0999999999999998E-2</v>
      </c>
      <c r="K2" s="14"/>
    </row>
    <row r="3" spans="1:11" ht="17">
      <c r="A3" s="14" t="s">
        <v>257</v>
      </c>
      <c r="B3" s="50">
        <v>3412.1416331279402</v>
      </c>
      <c r="C3" s="63"/>
      <c r="K3" s="14"/>
    </row>
    <row r="4" spans="1:11">
      <c r="A4" s="14" t="s">
        <v>256</v>
      </c>
      <c r="B4" s="65">
        <f>B2/B3</f>
        <v>6.3596422227372252E-5</v>
      </c>
      <c r="C4" s="65">
        <f>C2/B3</f>
        <v>2.6669467385672237E-5</v>
      </c>
      <c r="D4" s="67">
        <f>B4*I1</f>
        <v>4.5153459781434299E-5</v>
      </c>
      <c r="E4" s="67">
        <f>C4*I1</f>
        <v>1.8935321843827286E-5</v>
      </c>
    </row>
    <row r="5" spans="1:11">
      <c r="A5" s="49" t="s">
        <v>252</v>
      </c>
    </row>
    <row r="7" spans="1:11">
      <c r="A7" s="14" t="s">
        <v>255</v>
      </c>
      <c r="B7">
        <v>0.10780000000000001</v>
      </c>
    </row>
    <row r="8" spans="1:11">
      <c r="A8" s="14" t="s">
        <v>256</v>
      </c>
      <c r="B8" s="47">
        <f>B7/B3</f>
        <v>3.1593061364565577E-5</v>
      </c>
      <c r="C8" s="47"/>
      <c r="D8" s="68">
        <f>I1*B8</f>
        <v>2.243107356884156E-5</v>
      </c>
    </row>
    <row r="9" spans="1:11">
      <c r="A9" s="49" t="s">
        <v>258</v>
      </c>
    </row>
    <row r="12" spans="1:11">
      <c r="A12" s="45" t="s">
        <v>260</v>
      </c>
      <c r="B12" s="46" t="s">
        <v>251</v>
      </c>
      <c r="C12" s="45" t="s">
        <v>263</v>
      </c>
    </row>
    <row r="13" spans="1:11">
      <c r="A13" s="14" t="s">
        <v>259</v>
      </c>
      <c r="B13">
        <v>0.85</v>
      </c>
    </row>
    <row r="14" spans="1:11">
      <c r="A14" s="14" t="s">
        <v>261</v>
      </c>
      <c r="B14" s="14">
        <v>38000</v>
      </c>
    </row>
    <row r="15" spans="1:11">
      <c r="A15" s="14" t="s">
        <v>239</v>
      </c>
      <c r="B15">
        <f>B13/B14</f>
        <v>2.236842105263158E-5</v>
      </c>
      <c r="D15" s="68">
        <f>B15*I1</f>
        <v>1.5881578947368422E-5</v>
      </c>
    </row>
    <row r="16" spans="1:11">
      <c r="A16" s="49" t="s">
        <v>262</v>
      </c>
    </row>
    <row r="18" spans="1:4">
      <c r="A18" s="14" t="s">
        <v>283</v>
      </c>
      <c r="B18" s="14">
        <v>7.51E-2</v>
      </c>
    </row>
    <row r="19" spans="1:4">
      <c r="A19" s="14" t="s">
        <v>267</v>
      </c>
      <c r="B19" s="14">
        <v>55400</v>
      </c>
    </row>
    <row r="20" spans="1:4">
      <c r="A20" s="14" t="s">
        <v>268</v>
      </c>
      <c r="B20" s="14">
        <v>6.5640000000000002E-5</v>
      </c>
    </row>
    <row r="21" spans="1:4">
      <c r="A21" s="14" t="s">
        <v>269</v>
      </c>
      <c r="B21">
        <f>B19*B20</f>
        <v>3.6364559999999999</v>
      </c>
    </row>
    <row r="22" spans="1:4">
      <c r="A22" s="14" t="s">
        <v>270</v>
      </c>
      <c r="B22" s="69">
        <v>137381</v>
      </c>
    </row>
    <row r="23" spans="1:4">
      <c r="A23" s="14" t="s">
        <v>239</v>
      </c>
      <c r="B23">
        <f>B21/B22</f>
        <v>2.6469861188956261E-5</v>
      </c>
      <c r="D23" s="68">
        <f>B23*I1</f>
        <v>1.8793601444158943E-5</v>
      </c>
    </row>
    <row r="24" spans="1:4">
      <c r="A24" s="14" t="s">
        <v>239</v>
      </c>
      <c r="B24">
        <f>B18/B22</f>
        <v>5.4665492316987061E-7</v>
      </c>
      <c r="D24" s="68">
        <f>B24*I1</f>
        <v>3.8812499545060811E-7</v>
      </c>
    </row>
    <row r="25" spans="1:4">
      <c r="A25" s="49" t="s">
        <v>271</v>
      </c>
    </row>
    <row r="26" spans="1:4">
      <c r="A26" s="49" t="s">
        <v>272</v>
      </c>
    </row>
    <row r="27" spans="1:4">
      <c r="A27" s="49" t="s">
        <v>273</v>
      </c>
    </row>
    <row r="31" spans="1:4">
      <c r="A31" s="14" t="s">
        <v>274</v>
      </c>
      <c r="B31" s="14">
        <v>0.79</v>
      </c>
    </row>
    <row r="32" spans="1:4">
      <c r="A32" s="14" t="s">
        <v>275</v>
      </c>
      <c r="B32" s="14">
        <v>0.85199999999999998</v>
      </c>
    </row>
    <row r="33" spans="1:4">
      <c r="A33" s="14" t="s">
        <v>276</v>
      </c>
      <c r="B33" s="14">
        <v>8.8999999999999996E-2</v>
      </c>
    </row>
    <row r="34" spans="1:4">
      <c r="A34" s="14" t="s">
        <v>277</v>
      </c>
      <c r="B34" s="14">
        <v>6.9000000000000006E-2</v>
      </c>
    </row>
    <row r="35" spans="1:4">
      <c r="A35" s="14"/>
      <c r="B35" s="14"/>
    </row>
    <row r="36" spans="1:4">
      <c r="A36" s="14" t="s">
        <v>257</v>
      </c>
      <c r="B36" s="50">
        <v>3412.1416331279402</v>
      </c>
    </row>
    <row r="37" spans="1:4">
      <c r="A37" s="14"/>
      <c r="B37" s="50"/>
    </row>
    <row r="38" spans="1:4">
      <c r="A38" s="14" t="s">
        <v>278</v>
      </c>
      <c r="B38" s="47">
        <f>B31/$B$36</f>
        <v>2.3152614543605569E-4</v>
      </c>
      <c r="D38" s="67">
        <f>B38*$I$1</f>
        <v>1.6438356325959954E-4</v>
      </c>
    </row>
    <row r="39" spans="1:4">
      <c r="A39" s="14" t="s">
        <v>279</v>
      </c>
      <c r="B39" s="47">
        <f t="shared" ref="B39:B41" si="0">B32/$B$36</f>
        <v>2.4969655178673348E-4</v>
      </c>
      <c r="D39" s="67">
        <f t="shared" ref="D39:D41" si="1">B39*$I$1</f>
        <v>1.7728455176858077E-4</v>
      </c>
    </row>
    <row r="40" spans="1:4">
      <c r="A40" s="14" t="s">
        <v>280</v>
      </c>
      <c r="B40" s="47">
        <f t="shared" si="0"/>
        <v>2.6083325245327789E-5</v>
      </c>
      <c r="D40" s="67">
        <f t="shared" si="1"/>
        <v>1.8519160924182729E-5</v>
      </c>
    </row>
    <row r="41" spans="1:4">
      <c r="A41" s="14" t="s">
        <v>281</v>
      </c>
      <c r="B41" s="47">
        <f t="shared" si="0"/>
        <v>2.0221903841883345E-5</v>
      </c>
      <c r="D41" s="67">
        <f t="shared" si="1"/>
        <v>1.4357551727737173E-5</v>
      </c>
    </row>
    <row r="42" spans="1:4">
      <c r="A42" s="49" t="s">
        <v>282</v>
      </c>
    </row>
  </sheetData>
  <hyperlinks>
    <hyperlink ref="A5" r:id="rId1" xr:uid="{D7ACD3F3-0245-6A4D-A8EB-4D6E0B49A80A}"/>
    <hyperlink ref="A9" r:id="rId2" xr:uid="{BBE21E9B-3E01-3D42-930B-29230A44B357}"/>
    <hyperlink ref="A16" r:id="rId3" xr:uid="{2E201504-229B-0A43-9752-860768E060A7}"/>
    <hyperlink ref="A25" r:id="rId4" xr:uid="{47BDBBF5-B77A-5741-97D4-F4EF8353BE5D}"/>
    <hyperlink ref="A26" r:id="rId5" xr:uid="{5DE2A0A1-8760-3A44-AD87-424141608933}"/>
    <hyperlink ref="A27" r:id="rId6" xr:uid="{9917C398-6960-1741-93E1-785CBE4E8665}"/>
    <hyperlink ref="A42" r:id="rId7" xr:uid="{1939A476-1F0E-8440-AF28-805E00CC6A4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BM1000"/>
  <sheetViews>
    <sheetView workbookViewId="0"/>
  </sheetViews>
  <sheetFormatPr baseColWidth="10" defaultColWidth="14.5" defaultRowHeight="15" customHeight="1"/>
  <cols>
    <col min="1" max="1" width="32.83203125" customWidth="1"/>
    <col min="2" max="33" width="8.6640625" customWidth="1"/>
  </cols>
  <sheetData>
    <row r="1" spans="1:65">
      <c r="A1" s="1" t="s">
        <v>139</v>
      </c>
      <c r="B1" s="33">
        <v>0.1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 spans="1:65">
      <c r="A2" s="12" t="s">
        <v>140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spans="1:65"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 spans="1:65">
      <c r="B4" s="34">
        <v>2019</v>
      </c>
      <c r="C4" s="34">
        <v>2020</v>
      </c>
      <c r="D4" s="34">
        <v>2021</v>
      </c>
      <c r="E4" s="34">
        <v>2022</v>
      </c>
      <c r="F4" s="34">
        <v>2023</v>
      </c>
      <c r="G4" s="34">
        <v>2024</v>
      </c>
      <c r="H4" s="34">
        <v>2025</v>
      </c>
      <c r="I4" s="34">
        <v>2026</v>
      </c>
      <c r="J4" s="34">
        <v>2027</v>
      </c>
      <c r="K4" s="34">
        <v>2028</v>
      </c>
      <c r="L4" s="34">
        <v>2029</v>
      </c>
      <c r="M4" s="34">
        <v>2030</v>
      </c>
      <c r="N4" s="34">
        <v>2031</v>
      </c>
      <c r="O4" s="34">
        <v>2032</v>
      </c>
      <c r="P4" s="34">
        <v>2033</v>
      </c>
      <c r="Q4" s="34">
        <v>2034</v>
      </c>
      <c r="R4" s="34">
        <v>2035</v>
      </c>
      <c r="S4" s="34">
        <v>2036</v>
      </c>
      <c r="T4" s="34">
        <v>2037</v>
      </c>
      <c r="U4" s="34">
        <v>2038</v>
      </c>
      <c r="V4" s="34">
        <v>2039</v>
      </c>
      <c r="W4" s="34">
        <v>2040</v>
      </c>
      <c r="X4" s="34">
        <v>2041</v>
      </c>
      <c r="Y4" s="34">
        <v>2042</v>
      </c>
      <c r="Z4" s="34">
        <v>2043</v>
      </c>
      <c r="AA4" s="34">
        <v>2044</v>
      </c>
      <c r="AB4" s="34">
        <v>2045</v>
      </c>
      <c r="AC4" s="34">
        <v>2046</v>
      </c>
      <c r="AD4" s="34">
        <v>2047</v>
      </c>
      <c r="AE4" s="34">
        <v>2048</v>
      </c>
      <c r="AF4" s="34">
        <v>2049</v>
      </c>
      <c r="AG4" s="1">
        <v>2050</v>
      </c>
      <c r="AH4" s="1">
        <v>2051</v>
      </c>
      <c r="AI4" s="1">
        <v>2052</v>
      </c>
      <c r="AJ4" s="1">
        <v>2053</v>
      </c>
      <c r="AK4" s="1">
        <v>2054</v>
      </c>
      <c r="AL4" s="1">
        <v>2055</v>
      </c>
      <c r="AM4" s="1">
        <v>2056</v>
      </c>
      <c r="AN4" s="1">
        <v>2057</v>
      </c>
      <c r="AO4" s="1">
        <v>2058</v>
      </c>
      <c r="AP4" s="1">
        <v>2059</v>
      </c>
      <c r="AQ4" s="1">
        <v>2060</v>
      </c>
      <c r="AR4" s="1">
        <v>2061</v>
      </c>
      <c r="AS4" s="1">
        <v>2062</v>
      </c>
      <c r="AT4" s="1">
        <v>2063</v>
      </c>
      <c r="AU4" s="1">
        <v>2064</v>
      </c>
      <c r="AV4" s="1">
        <v>2065</v>
      </c>
      <c r="AW4" s="1">
        <v>2066</v>
      </c>
      <c r="AX4" s="1">
        <v>2067</v>
      </c>
      <c r="AY4" s="1">
        <v>2068</v>
      </c>
      <c r="AZ4" s="1">
        <v>2069</v>
      </c>
      <c r="BA4" s="1">
        <v>2070</v>
      </c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</row>
    <row r="5" spans="1:65">
      <c r="A5" s="3" t="s">
        <v>141</v>
      </c>
      <c r="B5" s="33">
        <f t="shared" ref="B5:BA5" si="0">$B$1</f>
        <v>0.1</v>
      </c>
      <c r="C5" s="33">
        <f t="shared" si="0"/>
        <v>0.1</v>
      </c>
      <c r="D5" s="33">
        <f t="shared" si="0"/>
        <v>0.1</v>
      </c>
      <c r="E5" s="33">
        <f t="shared" si="0"/>
        <v>0.1</v>
      </c>
      <c r="F5" s="33">
        <f t="shared" si="0"/>
        <v>0.1</v>
      </c>
      <c r="G5" s="33">
        <f t="shared" si="0"/>
        <v>0.1</v>
      </c>
      <c r="H5" s="33">
        <f t="shared" si="0"/>
        <v>0.1</v>
      </c>
      <c r="I5" s="33">
        <f t="shared" si="0"/>
        <v>0.1</v>
      </c>
      <c r="J5" s="33">
        <f t="shared" si="0"/>
        <v>0.1</v>
      </c>
      <c r="K5" s="33">
        <f t="shared" si="0"/>
        <v>0.1</v>
      </c>
      <c r="L5" s="33">
        <f t="shared" si="0"/>
        <v>0.1</v>
      </c>
      <c r="M5" s="33">
        <f t="shared" si="0"/>
        <v>0.1</v>
      </c>
      <c r="N5" s="33">
        <f t="shared" si="0"/>
        <v>0.1</v>
      </c>
      <c r="O5" s="33">
        <f t="shared" si="0"/>
        <v>0.1</v>
      </c>
      <c r="P5" s="33">
        <f t="shared" si="0"/>
        <v>0.1</v>
      </c>
      <c r="Q5" s="33">
        <f t="shared" si="0"/>
        <v>0.1</v>
      </c>
      <c r="R5" s="33">
        <f t="shared" si="0"/>
        <v>0.1</v>
      </c>
      <c r="S5" s="33">
        <f t="shared" si="0"/>
        <v>0.1</v>
      </c>
      <c r="T5" s="33">
        <f t="shared" si="0"/>
        <v>0.1</v>
      </c>
      <c r="U5" s="33">
        <f t="shared" si="0"/>
        <v>0.1</v>
      </c>
      <c r="V5" s="33">
        <f t="shared" si="0"/>
        <v>0.1</v>
      </c>
      <c r="W5" s="33">
        <f t="shared" si="0"/>
        <v>0.1</v>
      </c>
      <c r="X5" s="33">
        <f t="shared" si="0"/>
        <v>0.1</v>
      </c>
      <c r="Y5" s="33">
        <f t="shared" si="0"/>
        <v>0.1</v>
      </c>
      <c r="Z5" s="33">
        <f t="shared" si="0"/>
        <v>0.1</v>
      </c>
      <c r="AA5" s="33">
        <f t="shared" si="0"/>
        <v>0.1</v>
      </c>
      <c r="AB5" s="33">
        <f t="shared" si="0"/>
        <v>0.1</v>
      </c>
      <c r="AC5" s="33">
        <f t="shared" si="0"/>
        <v>0.1</v>
      </c>
      <c r="AD5" s="33">
        <f t="shared" si="0"/>
        <v>0.1</v>
      </c>
      <c r="AE5" s="33">
        <f t="shared" si="0"/>
        <v>0.1</v>
      </c>
      <c r="AF5" s="33">
        <f t="shared" si="0"/>
        <v>0.1</v>
      </c>
      <c r="AG5" s="33">
        <f t="shared" si="0"/>
        <v>0.1</v>
      </c>
      <c r="AH5" s="33">
        <f t="shared" si="0"/>
        <v>0.1</v>
      </c>
      <c r="AI5" s="33">
        <f t="shared" si="0"/>
        <v>0.1</v>
      </c>
      <c r="AJ5" s="33">
        <f t="shared" si="0"/>
        <v>0.1</v>
      </c>
      <c r="AK5" s="33">
        <f t="shared" si="0"/>
        <v>0.1</v>
      </c>
      <c r="AL5" s="33">
        <f t="shared" si="0"/>
        <v>0.1</v>
      </c>
      <c r="AM5" s="33">
        <f t="shared" si="0"/>
        <v>0.1</v>
      </c>
      <c r="AN5" s="33">
        <f t="shared" si="0"/>
        <v>0.1</v>
      </c>
      <c r="AO5" s="33">
        <f t="shared" si="0"/>
        <v>0.1</v>
      </c>
      <c r="AP5" s="33">
        <f t="shared" si="0"/>
        <v>0.1</v>
      </c>
      <c r="AQ5" s="33">
        <f t="shared" si="0"/>
        <v>0.1</v>
      </c>
      <c r="AR5" s="33">
        <f t="shared" si="0"/>
        <v>0.1</v>
      </c>
      <c r="AS5" s="33">
        <f t="shared" si="0"/>
        <v>0.1</v>
      </c>
      <c r="AT5" s="33">
        <f t="shared" si="0"/>
        <v>0.1</v>
      </c>
      <c r="AU5" s="33">
        <f t="shared" si="0"/>
        <v>0.1</v>
      </c>
      <c r="AV5" s="33">
        <f t="shared" si="0"/>
        <v>0.1</v>
      </c>
      <c r="AW5" s="33">
        <f t="shared" si="0"/>
        <v>0.1</v>
      </c>
      <c r="AX5" s="33">
        <f t="shared" si="0"/>
        <v>0.1</v>
      </c>
      <c r="AY5" s="33">
        <f t="shared" si="0"/>
        <v>0.1</v>
      </c>
      <c r="AZ5" s="33">
        <f t="shared" si="0"/>
        <v>0.1</v>
      </c>
      <c r="BA5" s="33">
        <f t="shared" si="0"/>
        <v>0.1</v>
      </c>
    </row>
    <row r="6" spans="1:65">
      <c r="A6" s="3" t="s">
        <v>142</v>
      </c>
      <c r="B6" s="33">
        <f t="shared" ref="B6:BA6" si="1">$B$1</f>
        <v>0.1</v>
      </c>
      <c r="C6" s="33">
        <f t="shared" si="1"/>
        <v>0.1</v>
      </c>
      <c r="D6" s="33">
        <f t="shared" si="1"/>
        <v>0.1</v>
      </c>
      <c r="E6" s="33">
        <f t="shared" si="1"/>
        <v>0.1</v>
      </c>
      <c r="F6" s="33">
        <f t="shared" si="1"/>
        <v>0.1</v>
      </c>
      <c r="G6" s="33">
        <f t="shared" si="1"/>
        <v>0.1</v>
      </c>
      <c r="H6" s="33">
        <f t="shared" si="1"/>
        <v>0.1</v>
      </c>
      <c r="I6" s="33">
        <f t="shared" si="1"/>
        <v>0.1</v>
      </c>
      <c r="J6" s="33">
        <f t="shared" si="1"/>
        <v>0.1</v>
      </c>
      <c r="K6" s="33">
        <f t="shared" si="1"/>
        <v>0.1</v>
      </c>
      <c r="L6" s="33">
        <f t="shared" si="1"/>
        <v>0.1</v>
      </c>
      <c r="M6" s="33">
        <f t="shared" si="1"/>
        <v>0.1</v>
      </c>
      <c r="N6" s="33">
        <f t="shared" si="1"/>
        <v>0.1</v>
      </c>
      <c r="O6" s="33">
        <f t="shared" si="1"/>
        <v>0.1</v>
      </c>
      <c r="P6" s="33">
        <f t="shared" si="1"/>
        <v>0.1</v>
      </c>
      <c r="Q6" s="33">
        <f t="shared" si="1"/>
        <v>0.1</v>
      </c>
      <c r="R6" s="33">
        <f t="shared" si="1"/>
        <v>0.1</v>
      </c>
      <c r="S6" s="33">
        <f t="shared" si="1"/>
        <v>0.1</v>
      </c>
      <c r="T6" s="33">
        <f t="shared" si="1"/>
        <v>0.1</v>
      </c>
      <c r="U6" s="33">
        <f t="shared" si="1"/>
        <v>0.1</v>
      </c>
      <c r="V6" s="33">
        <f t="shared" si="1"/>
        <v>0.1</v>
      </c>
      <c r="W6" s="33">
        <f t="shared" si="1"/>
        <v>0.1</v>
      </c>
      <c r="X6" s="33">
        <f t="shared" si="1"/>
        <v>0.1</v>
      </c>
      <c r="Y6" s="33">
        <f t="shared" si="1"/>
        <v>0.1</v>
      </c>
      <c r="Z6" s="33">
        <f t="shared" si="1"/>
        <v>0.1</v>
      </c>
      <c r="AA6" s="33">
        <f t="shared" si="1"/>
        <v>0.1</v>
      </c>
      <c r="AB6" s="33">
        <f t="shared" si="1"/>
        <v>0.1</v>
      </c>
      <c r="AC6" s="33">
        <f t="shared" si="1"/>
        <v>0.1</v>
      </c>
      <c r="AD6" s="33">
        <f t="shared" si="1"/>
        <v>0.1</v>
      </c>
      <c r="AE6" s="33">
        <f t="shared" si="1"/>
        <v>0.1</v>
      </c>
      <c r="AF6" s="33">
        <f t="shared" si="1"/>
        <v>0.1</v>
      </c>
      <c r="AG6" s="33">
        <f t="shared" si="1"/>
        <v>0.1</v>
      </c>
      <c r="AH6" s="33">
        <f t="shared" si="1"/>
        <v>0.1</v>
      </c>
      <c r="AI6" s="33">
        <f t="shared" si="1"/>
        <v>0.1</v>
      </c>
      <c r="AJ6" s="33">
        <f t="shared" si="1"/>
        <v>0.1</v>
      </c>
      <c r="AK6" s="33">
        <f t="shared" si="1"/>
        <v>0.1</v>
      </c>
      <c r="AL6" s="33">
        <f t="shared" si="1"/>
        <v>0.1</v>
      </c>
      <c r="AM6" s="33">
        <f t="shared" si="1"/>
        <v>0.1</v>
      </c>
      <c r="AN6" s="33">
        <f t="shared" si="1"/>
        <v>0.1</v>
      </c>
      <c r="AO6" s="33">
        <f t="shared" si="1"/>
        <v>0.1</v>
      </c>
      <c r="AP6" s="33">
        <f t="shared" si="1"/>
        <v>0.1</v>
      </c>
      <c r="AQ6" s="33">
        <f t="shared" si="1"/>
        <v>0.1</v>
      </c>
      <c r="AR6" s="33">
        <f t="shared" si="1"/>
        <v>0.1</v>
      </c>
      <c r="AS6" s="33">
        <f t="shared" si="1"/>
        <v>0.1</v>
      </c>
      <c r="AT6" s="33">
        <f t="shared" si="1"/>
        <v>0.1</v>
      </c>
      <c r="AU6" s="33">
        <f t="shared" si="1"/>
        <v>0.1</v>
      </c>
      <c r="AV6" s="33">
        <f t="shared" si="1"/>
        <v>0.1</v>
      </c>
      <c r="AW6" s="33">
        <f t="shared" si="1"/>
        <v>0.1</v>
      </c>
      <c r="AX6" s="33">
        <f t="shared" si="1"/>
        <v>0.1</v>
      </c>
      <c r="AY6" s="33">
        <f t="shared" si="1"/>
        <v>0.1</v>
      </c>
      <c r="AZ6" s="33">
        <f t="shared" si="1"/>
        <v>0.1</v>
      </c>
      <c r="BA6" s="33">
        <f t="shared" si="1"/>
        <v>0.1</v>
      </c>
    </row>
    <row r="7" spans="1:65">
      <c r="A7" s="3" t="s">
        <v>143</v>
      </c>
      <c r="B7" s="33">
        <f t="shared" ref="B7:BA7" si="2">$B$1</f>
        <v>0.1</v>
      </c>
      <c r="C7" s="33">
        <f t="shared" si="2"/>
        <v>0.1</v>
      </c>
      <c r="D7" s="33">
        <f t="shared" si="2"/>
        <v>0.1</v>
      </c>
      <c r="E7" s="33">
        <f t="shared" si="2"/>
        <v>0.1</v>
      </c>
      <c r="F7" s="33">
        <f t="shared" si="2"/>
        <v>0.1</v>
      </c>
      <c r="G7" s="33">
        <f t="shared" si="2"/>
        <v>0.1</v>
      </c>
      <c r="H7" s="33">
        <f t="shared" si="2"/>
        <v>0.1</v>
      </c>
      <c r="I7" s="33">
        <f t="shared" si="2"/>
        <v>0.1</v>
      </c>
      <c r="J7" s="33">
        <f t="shared" si="2"/>
        <v>0.1</v>
      </c>
      <c r="K7" s="33">
        <f t="shared" si="2"/>
        <v>0.1</v>
      </c>
      <c r="L7" s="33">
        <f t="shared" si="2"/>
        <v>0.1</v>
      </c>
      <c r="M7" s="33">
        <f t="shared" si="2"/>
        <v>0.1</v>
      </c>
      <c r="N7" s="33">
        <f t="shared" si="2"/>
        <v>0.1</v>
      </c>
      <c r="O7" s="33">
        <f t="shared" si="2"/>
        <v>0.1</v>
      </c>
      <c r="P7" s="33">
        <f t="shared" si="2"/>
        <v>0.1</v>
      </c>
      <c r="Q7" s="33">
        <f t="shared" si="2"/>
        <v>0.1</v>
      </c>
      <c r="R7" s="33">
        <f t="shared" si="2"/>
        <v>0.1</v>
      </c>
      <c r="S7" s="33">
        <f t="shared" si="2"/>
        <v>0.1</v>
      </c>
      <c r="T7" s="33">
        <f t="shared" si="2"/>
        <v>0.1</v>
      </c>
      <c r="U7" s="33">
        <f t="shared" si="2"/>
        <v>0.1</v>
      </c>
      <c r="V7" s="33">
        <f t="shared" si="2"/>
        <v>0.1</v>
      </c>
      <c r="W7" s="33">
        <f t="shared" si="2"/>
        <v>0.1</v>
      </c>
      <c r="X7" s="33">
        <f t="shared" si="2"/>
        <v>0.1</v>
      </c>
      <c r="Y7" s="33">
        <f t="shared" si="2"/>
        <v>0.1</v>
      </c>
      <c r="Z7" s="33">
        <f t="shared" si="2"/>
        <v>0.1</v>
      </c>
      <c r="AA7" s="33">
        <f t="shared" si="2"/>
        <v>0.1</v>
      </c>
      <c r="AB7" s="33">
        <f t="shared" si="2"/>
        <v>0.1</v>
      </c>
      <c r="AC7" s="33">
        <f t="shared" si="2"/>
        <v>0.1</v>
      </c>
      <c r="AD7" s="33">
        <f t="shared" si="2"/>
        <v>0.1</v>
      </c>
      <c r="AE7" s="33">
        <f t="shared" si="2"/>
        <v>0.1</v>
      </c>
      <c r="AF7" s="33">
        <f t="shared" si="2"/>
        <v>0.1</v>
      </c>
      <c r="AG7" s="33">
        <f t="shared" si="2"/>
        <v>0.1</v>
      </c>
      <c r="AH7" s="33">
        <f t="shared" si="2"/>
        <v>0.1</v>
      </c>
      <c r="AI7" s="33">
        <f t="shared" si="2"/>
        <v>0.1</v>
      </c>
      <c r="AJ7" s="33">
        <f t="shared" si="2"/>
        <v>0.1</v>
      </c>
      <c r="AK7" s="33">
        <f t="shared" si="2"/>
        <v>0.1</v>
      </c>
      <c r="AL7" s="33">
        <f t="shared" si="2"/>
        <v>0.1</v>
      </c>
      <c r="AM7" s="33">
        <f t="shared" si="2"/>
        <v>0.1</v>
      </c>
      <c r="AN7" s="33">
        <f t="shared" si="2"/>
        <v>0.1</v>
      </c>
      <c r="AO7" s="33">
        <f t="shared" si="2"/>
        <v>0.1</v>
      </c>
      <c r="AP7" s="33">
        <f t="shared" si="2"/>
        <v>0.1</v>
      </c>
      <c r="AQ7" s="33">
        <f t="shared" si="2"/>
        <v>0.1</v>
      </c>
      <c r="AR7" s="33">
        <f t="shared" si="2"/>
        <v>0.1</v>
      </c>
      <c r="AS7" s="33">
        <f t="shared" si="2"/>
        <v>0.1</v>
      </c>
      <c r="AT7" s="33">
        <f t="shared" si="2"/>
        <v>0.1</v>
      </c>
      <c r="AU7" s="33">
        <f t="shared" si="2"/>
        <v>0.1</v>
      </c>
      <c r="AV7" s="33">
        <f t="shared" si="2"/>
        <v>0.1</v>
      </c>
      <c r="AW7" s="33">
        <f t="shared" si="2"/>
        <v>0.1</v>
      </c>
      <c r="AX7" s="33">
        <f t="shared" si="2"/>
        <v>0.1</v>
      </c>
      <c r="AY7" s="33">
        <f t="shared" si="2"/>
        <v>0.1</v>
      </c>
      <c r="AZ7" s="33">
        <f t="shared" si="2"/>
        <v>0.1</v>
      </c>
      <c r="BA7" s="33">
        <f t="shared" si="2"/>
        <v>0.1</v>
      </c>
    </row>
    <row r="8" spans="1:65">
      <c r="A8" s="3" t="s">
        <v>144</v>
      </c>
      <c r="B8" s="33">
        <f t="shared" ref="B8:BA8" si="3">$B$1</f>
        <v>0.1</v>
      </c>
      <c r="C8" s="33">
        <f t="shared" si="3"/>
        <v>0.1</v>
      </c>
      <c r="D8" s="33">
        <f t="shared" si="3"/>
        <v>0.1</v>
      </c>
      <c r="E8" s="33">
        <f t="shared" si="3"/>
        <v>0.1</v>
      </c>
      <c r="F8" s="33">
        <f t="shared" si="3"/>
        <v>0.1</v>
      </c>
      <c r="G8" s="33">
        <f t="shared" si="3"/>
        <v>0.1</v>
      </c>
      <c r="H8" s="33">
        <f t="shared" si="3"/>
        <v>0.1</v>
      </c>
      <c r="I8" s="33">
        <f t="shared" si="3"/>
        <v>0.1</v>
      </c>
      <c r="J8" s="33">
        <f t="shared" si="3"/>
        <v>0.1</v>
      </c>
      <c r="K8" s="33">
        <f t="shared" si="3"/>
        <v>0.1</v>
      </c>
      <c r="L8" s="33">
        <f t="shared" si="3"/>
        <v>0.1</v>
      </c>
      <c r="M8" s="33">
        <f t="shared" si="3"/>
        <v>0.1</v>
      </c>
      <c r="N8" s="33">
        <f t="shared" si="3"/>
        <v>0.1</v>
      </c>
      <c r="O8" s="33">
        <f t="shared" si="3"/>
        <v>0.1</v>
      </c>
      <c r="P8" s="33">
        <f t="shared" si="3"/>
        <v>0.1</v>
      </c>
      <c r="Q8" s="33">
        <f t="shared" si="3"/>
        <v>0.1</v>
      </c>
      <c r="R8" s="33">
        <f t="shared" si="3"/>
        <v>0.1</v>
      </c>
      <c r="S8" s="33">
        <f t="shared" si="3"/>
        <v>0.1</v>
      </c>
      <c r="T8" s="33">
        <f t="shared" si="3"/>
        <v>0.1</v>
      </c>
      <c r="U8" s="33">
        <f t="shared" si="3"/>
        <v>0.1</v>
      </c>
      <c r="V8" s="33">
        <f t="shared" si="3"/>
        <v>0.1</v>
      </c>
      <c r="W8" s="33">
        <f t="shared" si="3"/>
        <v>0.1</v>
      </c>
      <c r="X8" s="33">
        <f t="shared" si="3"/>
        <v>0.1</v>
      </c>
      <c r="Y8" s="33">
        <f t="shared" si="3"/>
        <v>0.1</v>
      </c>
      <c r="Z8" s="33">
        <f t="shared" si="3"/>
        <v>0.1</v>
      </c>
      <c r="AA8" s="33">
        <f t="shared" si="3"/>
        <v>0.1</v>
      </c>
      <c r="AB8" s="33">
        <f t="shared" si="3"/>
        <v>0.1</v>
      </c>
      <c r="AC8" s="33">
        <f t="shared" si="3"/>
        <v>0.1</v>
      </c>
      <c r="AD8" s="33">
        <f t="shared" si="3"/>
        <v>0.1</v>
      </c>
      <c r="AE8" s="33">
        <f t="shared" si="3"/>
        <v>0.1</v>
      </c>
      <c r="AF8" s="33">
        <f t="shared" si="3"/>
        <v>0.1</v>
      </c>
      <c r="AG8" s="33">
        <f t="shared" si="3"/>
        <v>0.1</v>
      </c>
      <c r="AH8" s="33">
        <f t="shared" si="3"/>
        <v>0.1</v>
      </c>
      <c r="AI8" s="33">
        <f t="shared" si="3"/>
        <v>0.1</v>
      </c>
      <c r="AJ8" s="33">
        <f t="shared" si="3"/>
        <v>0.1</v>
      </c>
      <c r="AK8" s="33">
        <f t="shared" si="3"/>
        <v>0.1</v>
      </c>
      <c r="AL8" s="33">
        <f t="shared" si="3"/>
        <v>0.1</v>
      </c>
      <c r="AM8" s="33">
        <f t="shared" si="3"/>
        <v>0.1</v>
      </c>
      <c r="AN8" s="33">
        <f t="shared" si="3"/>
        <v>0.1</v>
      </c>
      <c r="AO8" s="33">
        <f t="shared" si="3"/>
        <v>0.1</v>
      </c>
      <c r="AP8" s="33">
        <f t="shared" si="3"/>
        <v>0.1</v>
      </c>
      <c r="AQ8" s="33">
        <f t="shared" si="3"/>
        <v>0.1</v>
      </c>
      <c r="AR8" s="33">
        <f t="shared" si="3"/>
        <v>0.1</v>
      </c>
      <c r="AS8" s="33">
        <f t="shared" si="3"/>
        <v>0.1</v>
      </c>
      <c r="AT8" s="33">
        <f t="shared" si="3"/>
        <v>0.1</v>
      </c>
      <c r="AU8" s="33">
        <f t="shared" si="3"/>
        <v>0.1</v>
      </c>
      <c r="AV8" s="33">
        <f t="shared" si="3"/>
        <v>0.1</v>
      </c>
      <c r="AW8" s="33">
        <f t="shared" si="3"/>
        <v>0.1</v>
      </c>
      <c r="AX8" s="33">
        <f t="shared" si="3"/>
        <v>0.1</v>
      </c>
      <c r="AY8" s="33">
        <f t="shared" si="3"/>
        <v>0.1</v>
      </c>
      <c r="AZ8" s="33">
        <f t="shared" si="3"/>
        <v>0.1</v>
      </c>
      <c r="BA8" s="33">
        <f t="shared" si="3"/>
        <v>0.1</v>
      </c>
    </row>
    <row r="9" spans="1:65">
      <c r="A9" s="35" t="s">
        <v>145</v>
      </c>
      <c r="B9" s="36">
        <v>0</v>
      </c>
      <c r="C9" s="36">
        <v>0</v>
      </c>
      <c r="D9" s="36">
        <v>0</v>
      </c>
      <c r="E9" s="36">
        <v>0</v>
      </c>
      <c r="F9" s="36">
        <v>0</v>
      </c>
      <c r="G9" s="36">
        <v>0</v>
      </c>
      <c r="H9" s="36">
        <v>0</v>
      </c>
      <c r="I9" s="36">
        <v>0</v>
      </c>
      <c r="J9" s="36">
        <v>0</v>
      </c>
      <c r="K9" s="36">
        <v>0</v>
      </c>
      <c r="L9" s="36">
        <v>0</v>
      </c>
      <c r="M9" s="36">
        <v>0</v>
      </c>
      <c r="N9" s="36">
        <v>0</v>
      </c>
      <c r="O9" s="36">
        <v>0</v>
      </c>
      <c r="P9" s="36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  <c r="AB9" s="36">
        <v>0</v>
      </c>
      <c r="AC9" s="36">
        <v>0</v>
      </c>
      <c r="AD9" s="36">
        <v>0</v>
      </c>
      <c r="AE9" s="36">
        <v>0</v>
      </c>
      <c r="AF9" s="36">
        <v>0</v>
      </c>
      <c r="AG9" s="35">
        <v>0</v>
      </c>
      <c r="AH9" s="35">
        <v>0</v>
      </c>
      <c r="AI9" s="35">
        <v>0</v>
      </c>
      <c r="AJ9" s="35">
        <v>0</v>
      </c>
      <c r="AK9" s="35">
        <v>0</v>
      </c>
      <c r="AL9" s="35">
        <v>0</v>
      </c>
      <c r="AM9" s="35">
        <v>0</v>
      </c>
      <c r="AN9" s="35">
        <v>0</v>
      </c>
      <c r="AO9" s="35">
        <v>0</v>
      </c>
      <c r="AP9" s="35">
        <v>0</v>
      </c>
      <c r="AQ9" s="35">
        <v>0</v>
      </c>
      <c r="AR9" s="35">
        <v>0</v>
      </c>
      <c r="AS9" s="35">
        <v>0</v>
      </c>
      <c r="AT9" s="35">
        <v>0</v>
      </c>
      <c r="AU9" s="35">
        <v>0</v>
      </c>
      <c r="AV9" s="35">
        <v>0</v>
      </c>
      <c r="AW9" s="35">
        <v>0</v>
      </c>
      <c r="AX9" s="35">
        <v>0</v>
      </c>
      <c r="AY9" s="35">
        <v>0</v>
      </c>
      <c r="AZ9" s="35">
        <v>0</v>
      </c>
      <c r="BA9" s="35">
        <v>0</v>
      </c>
    </row>
    <row r="10" spans="1:65">
      <c r="A10" s="35" t="s">
        <v>146</v>
      </c>
      <c r="B10" s="36">
        <v>0</v>
      </c>
      <c r="C10" s="36">
        <v>0</v>
      </c>
      <c r="D10" s="36">
        <v>0</v>
      </c>
      <c r="E10" s="36">
        <v>0</v>
      </c>
      <c r="F10" s="36">
        <v>0</v>
      </c>
      <c r="G10" s="36">
        <v>0</v>
      </c>
      <c r="H10" s="36">
        <v>0</v>
      </c>
      <c r="I10" s="36">
        <v>0</v>
      </c>
      <c r="J10" s="36">
        <v>0</v>
      </c>
      <c r="K10" s="36">
        <v>0</v>
      </c>
      <c r="L10" s="36">
        <v>0</v>
      </c>
      <c r="M10" s="36">
        <v>0</v>
      </c>
      <c r="N10" s="36">
        <v>0</v>
      </c>
      <c r="O10" s="36">
        <v>0</v>
      </c>
      <c r="P10" s="36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5">
        <v>0</v>
      </c>
      <c r="AH10" s="35">
        <v>0</v>
      </c>
      <c r="AI10" s="35">
        <v>0</v>
      </c>
      <c r="AJ10" s="35">
        <v>0</v>
      </c>
      <c r="AK10" s="35">
        <v>0</v>
      </c>
      <c r="AL10" s="35">
        <v>0</v>
      </c>
      <c r="AM10" s="35">
        <v>0</v>
      </c>
      <c r="AN10" s="35">
        <v>0</v>
      </c>
      <c r="AO10" s="35">
        <v>0</v>
      </c>
      <c r="AP10" s="35">
        <v>0</v>
      </c>
      <c r="AQ10" s="35">
        <v>0</v>
      </c>
      <c r="AR10" s="35">
        <v>0</v>
      </c>
      <c r="AS10" s="35">
        <v>0</v>
      </c>
      <c r="AT10" s="35">
        <v>0</v>
      </c>
      <c r="AU10" s="35">
        <v>0</v>
      </c>
      <c r="AV10" s="35">
        <v>0</v>
      </c>
      <c r="AW10" s="35">
        <v>0</v>
      </c>
      <c r="AX10" s="35">
        <v>0</v>
      </c>
      <c r="AY10" s="35">
        <v>0</v>
      </c>
      <c r="AZ10" s="35">
        <v>0</v>
      </c>
      <c r="BA10" s="35">
        <v>0</v>
      </c>
    </row>
    <row r="11" spans="1:65">
      <c r="A11" s="35" t="s">
        <v>147</v>
      </c>
      <c r="B11" s="36">
        <v>0</v>
      </c>
      <c r="C11" s="36">
        <v>0</v>
      </c>
      <c r="D11" s="36">
        <v>0</v>
      </c>
      <c r="E11" s="36">
        <v>0</v>
      </c>
      <c r="F11" s="36">
        <v>0</v>
      </c>
      <c r="G11" s="36">
        <v>0</v>
      </c>
      <c r="H11" s="36">
        <v>0</v>
      </c>
      <c r="I11" s="36">
        <v>0</v>
      </c>
      <c r="J11" s="36">
        <v>0</v>
      </c>
      <c r="K11" s="36">
        <v>0</v>
      </c>
      <c r="L11" s="36">
        <v>0</v>
      </c>
      <c r="M11" s="36">
        <v>0</v>
      </c>
      <c r="N11" s="36">
        <v>0</v>
      </c>
      <c r="O11" s="36">
        <v>0</v>
      </c>
      <c r="P11" s="36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  <c r="AB11" s="36">
        <v>0</v>
      </c>
      <c r="AC11" s="36">
        <v>0</v>
      </c>
      <c r="AD11" s="36">
        <v>0</v>
      </c>
      <c r="AE11" s="36">
        <v>0</v>
      </c>
      <c r="AF11" s="36">
        <v>0</v>
      </c>
      <c r="AG11" s="35">
        <v>0</v>
      </c>
      <c r="AH11" s="35">
        <v>0</v>
      </c>
      <c r="AI11" s="35">
        <v>0</v>
      </c>
      <c r="AJ11" s="35">
        <v>0</v>
      </c>
      <c r="AK11" s="35">
        <v>0</v>
      </c>
      <c r="AL11" s="35">
        <v>0</v>
      </c>
      <c r="AM11" s="35">
        <v>0</v>
      </c>
      <c r="AN11" s="35">
        <v>0</v>
      </c>
      <c r="AO11" s="35">
        <v>0</v>
      </c>
      <c r="AP11" s="35">
        <v>0</v>
      </c>
      <c r="AQ11" s="35">
        <v>0</v>
      </c>
      <c r="AR11" s="35">
        <v>0</v>
      </c>
      <c r="AS11" s="35">
        <v>0</v>
      </c>
      <c r="AT11" s="35">
        <v>0</v>
      </c>
      <c r="AU11" s="35">
        <v>0</v>
      </c>
      <c r="AV11" s="35">
        <v>0</v>
      </c>
      <c r="AW11" s="35">
        <v>0</v>
      </c>
      <c r="AX11" s="35">
        <v>0</v>
      </c>
      <c r="AY11" s="35">
        <v>0</v>
      </c>
      <c r="AZ11" s="35">
        <v>0</v>
      </c>
      <c r="BA11" s="35">
        <v>0</v>
      </c>
    </row>
    <row r="12" spans="1:65">
      <c r="A12" s="3" t="s">
        <v>148</v>
      </c>
      <c r="B12" s="33">
        <f t="shared" ref="B12:BA12" si="4">$B$1</f>
        <v>0.1</v>
      </c>
      <c r="C12" s="33">
        <f t="shared" si="4"/>
        <v>0.1</v>
      </c>
      <c r="D12" s="33">
        <f t="shared" si="4"/>
        <v>0.1</v>
      </c>
      <c r="E12" s="33">
        <f t="shared" si="4"/>
        <v>0.1</v>
      </c>
      <c r="F12" s="33">
        <f t="shared" si="4"/>
        <v>0.1</v>
      </c>
      <c r="G12" s="33">
        <f t="shared" si="4"/>
        <v>0.1</v>
      </c>
      <c r="H12" s="33">
        <f t="shared" si="4"/>
        <v>0.1</v>
      </c>
      <c r="I12" s="33">
        <f t="shared" si="4"/>
        <v>0.1</v>
      </c>
      <c r="J12" s="33">
        <f t="shared" si="4"/>
        <v>0.1</v>
      </c>
      <c r="K12" s="33">
        <f t="shared" si="4"/>
        <v>0.1</v>
      </c>
      <c r="L12" s="33">
        <f t="shared" si="4"/>
        <v>0.1</v>
      </c>
      <c r="M12" s="33">
        <f t="shared" si="4"/>
        <v>0.1</v>
      </c>
      <c r="N12" s="33">
        <f t="shared" si="4"/>
        <v>0.1</v>
      </c>
      <c r="O12" s="33">
        <f t="shared" si="4"/>
        <v>0.1</v>
      </c>
      <c r="P12" s="33">
        <f t="shared" si="4"/>
        <v>0.1</v>
      </c>
      <c r="Q12" s="33">
        <f t="shared" si="4"/>
        <v>0.1</v>
      </c>
      <c r="R12" s="33">
        <f t="shared" si="4"/>
        <v>0.1</v>
      </c>
      <c r="S12" s="33">
        <f t="shared" si="4"/>
        <v>0.1</v>
      </c>
      <c r="T12" s="33">
        <f t="shared" si="4"/>
        <v>0.1</v>
      </c>
      <c r="U12" s="33">
        <f t="shared" si="4"/>
        <v>0.1</v>
      </c>
      <c r="V12" s="33">
        <f t="shared" si="4"/>
        <v>0.1</v>
      </c>
      <c r="W12" s="33">
        <f t="shared" si="4"/>
        <v>0.1</v>
      </c>
      <c r="X12" s="33">
        <f t="shared" si="4"/>
        <v>0.1</v>
      </c>
      <c r="Y12" s="33">
        <f t="shared" si="4"/>
        <v>0.1</v>
      </c>
      <c r="Z12" s="33">
        <f t="shared" si="4"/>
        <v>0.1</v>
      </c>
      <c r="AA12" s="33">
        <f t="shared" si="4"/>
        <v>0.1</v>
      </c>
      <c r="AB12" s="33">
        <f t="shared" si="4"/>
        <v>0.1</v>
      </c>
      <c r="AC12" s="33">
        <f t="shared" si="4"/>
        <v>0.1</v>
      </c>
      <c r="AD12" s="33">
        <f t="shared" si="4"/>
        <v>0.1</v>
      </c>
      <c r="AE12" s="33">
        <f t="shared" si="4"/>
        <v>0.1</v>
      </c>
      <c r="AF12" s="33">
        <f t="shared" si="4"/>
        <v>0.1</v>
      </c>
      <c r="AG12" s="33">
        <f t="shared" si="4"/>
        <v>0.1</v>
      </c>
      <c r="AH12" s="33">
        <f t="shared" si="4"/>
        <v>0.1</v>
      </c>
      <c r="AI12" s="33">
        <f t="shared" si="4"/>
        <v>0.1</v>
      </c>
      <c r="AJ12" s="33">
        <f t="shared" si="4"/>
        <v>0.1</v>
      </c>
      <c r="AK12" s="33">
        <f t="shared" si="4"/>
        <v>0.1</v>
      </c>
      <c r="AL12" s="33">
        <f t="shared" si="4"/>
        <v>0.1</v>
      </c>
      <c r="AM12" s="33">
        <f t="shared" si="4"/>
        <v>0.1</v>
      </c>
      <c r="AN12" s="33">
        <f t="shared" si="4"/>
        <v>0.1</v>
      </c>
      <c r="AO12" s="33">
        <f t="shared" si="4"/>
        <v>0.1</v>
      </c>
      <c r="AP12" s="33">
        <f t="shared" si="4"/>
        <v>0.1</v>
      </c>
      <c r="AQ12" s="33">
        <f t="shared" si="4"/>
        <v>0.1</v>
      </c>
      <c r="AR12" s="33">
        <f t="shared" si="4"/>
        <v>0.1</v>
      </c>
      <c r="AS12" s="33">
        <f t="shared" si="4"/>
        <v>0.1</v>
      </c>
      <c r="AT12" s="33">
        <f t="shared" si="4"/>
        <v>0.1</v>
      </c>
      <c r="AU12" s="33">
        <f t="shared" si="4"/>
        <v>0.1</v>
      </c>
      <c r="AV12" s="33">
        <f t="shared" si="4"/>
        <v>0.1</v>
      </c>
      <c r="AW12" s="33">
        <f t="shared" si="4"/>
        <v>0.1</v>
      </c>
      <c r="AX12" s="33">
        <f t="shared" si="4"/>
        <v>0.1</v>
      </c>
      <c r="AY12" s="33">
        <f t="shared" si="4"/>
        <v>0.1</v>
      </c>
      <c r="AZ12" s="33">
        <f t="shared" si="4"/>
        <v>0.1</v>
      </c>
      <c r="BA12" s="33">
        <f t="shared" si="4"/>
        <v>0.1</v>
      </c>
    </row>
    <row r="13" spans="1:65">
      <c r="A13" s="3" t="s">
        <v>149</v>
      </c>
      <c r="B13" s="33">
        <v>0.1</v>
      </c>
      <c r="C13" s="33">
        <v>0.1</v>
      </c>
      <c r="D13" s="33">
        <v>0.1</v>
      </c>
      <c r="E13" s="33">
        <v>0.1</v>
      </c>
      <c r="F13" s="33">
        <v>0.1</v>
      </c>
      <c r="G13" s="33">
        <v>0.1</v>
      </c>
      <c r="H13" s="33">
        <v>0.1</v>
      </c>
      <c r="I13" s="33">
        <v>0.1</v>
      </c>
      <c r="J13" s="33">
        <v>0.1</v>
      </c>
      <c r="K13" s="33">
        <v>0.1</v>
      </c>
      <c r="L13" s="33">
        <v>0.1</v>
      </c>
      <c r="M13" s="33">
        <v>0.1</v>
      </c>
      <c r="N13" s="33">
        <v>0.1</v>
      </c>
      <c r="O13" s="33">
        <v>0.1</v>
      </c>
      <c r="P13" s="33">
        <v>0.1</v>
      </c>
      <c r="Q13" s="33">
        <v>0.1</v>
      </c>
      <c r="R13" s="33">
        <v>0.1</v>
      </c>
      <c r="S13" s="33">
        <v>0.1</v>
      </c>
      <c r="T13" s="33">
        <v>0.1</v>
      </c>
      <c r="U13" s="33">
        <v>0.1</v>
      </c>
      <c r="V13" s="33">
        <v>0.1</v>
      </c>
      <c r="W13" s="33">
        <v>0.1</v>
      </c>
      <c r="X13" s="33">
        <v>0.1</v>
      </c>
      <c r="Y13" s="33">
        <v>0.1</v>
      </c>
      <c r="Z13" s="33">
        <v>0.1</v>
      </c>
      <c r="AA13" s="33">
        <v>0.1</v>
      </c>
      <c r="AB13" s="33">
        <v>0.1</v>
      </c>
      <c r="AC13" s="33">
        <v>0.1</v>
      </c>
      <c r="AD13" s="33">
        <v>0.1</v>
      </c>
      <c r="AE13" s="33">
        <v>0.1</v>
      </c>
      <c r="AF13" s="33">
        <v>0.1</v>
      </c>
      <c r="AG13" s="3">
        <v>0.1</v>
      </c>
      <c r="AH13" s="3">
        <v>0.1</v>
      </c>
      <c r="AI13" s="3">
        <v>0.1</v>
      </c>
      <c r="AJ13" s="3">
        <v>0.1</v>
      </c>
      <c r="AK13" s="3">
        <v>0.1</v>
      </c>
      <c r="AL13" s="3">
        <v>0.1</v>
      </c>
      <c r="AM13" s="3">
        <v>0.1</v>
      </c>
      <c r="AN13" s="3">
        <v>0.1</v>
      </c>
      <c r="AO13" s="3">
        <v>0.1</v>
      </c>
      <c r="AP13" s="3">
        <v>0.1</v>
      </c>
      <c r="AQ13" s="3">
        <v>0.1</v>
      </c>
      <c r="AR13" s="3">
        <v>0.1</v>
      </c>
      <c r="AS13" s="3">
        <v>0.1</v>
      </c>
      <c r="AT13" s="3">
        <v>0.1</v>
      </c>
      <c r="AU13" s="3">
        <v>0.1</v>
      </c>
      <c r="AV13" s="3">
        <v>0.1</v>
      </c>
      <c r="AW13" s="3">
        <v>0.1</v>
      </c>
      <c r="AX13" s="3">
        <v>0.1</v>
      </c>
      <c r="AY13" s="3">
        <v>0.1</v>
      </c>
      <c r="AZ13" s="3">
        <v>0.1</v>
      </c>
      <c r="BA13" s="3">
        <v>0.1</v>
      </c>
    </row>
    <row r="14" spans="1:65">
      <c r="A14" s="3" t="s">
        <v>150</v>
      </c>
      <c r="B14" s="33">
        <v>0.1</v>
      </c>
      <c r="C14" s="33">
        <v>0.1</v>
      </c>
      <c r="D14" s="33">
        <v>0.1</v>
      </c>
      <c r="E14" s="33">
        <v>0.1</v>
      </c>
      <c r="F14" s="33">
        <v>0.1</v>
      </c>
      <c r="G14" s="33">
        <v>0.1</v>
      </c>
      <c r="H14" s="33">
        <v>0.1</v>
      </c>
      <c r="I14" s="33">
        <v>0.1</v>
      </c>
      <c r="J14" s="33">
        <v>0.1</v>
      </c>
      <c r="K14" s="33">
        <v>0.1</v>
      </c>
      <c r="L14" s="33">
        <v>0.1</v>
      </c>
      <c r="M14" s="33">
        <v>0.1</v>
      </c>
      <c r="N14" s="33">
        <v>0.1</v>
      </c>
      <c r="O14" s="33">
        <v>0.1</v>
      </c>
      <c r="P14" s="33">
        <v>0.1</v>
      </c>
      <c r="Q14" s="33">
        <v>0.1</v>
      </c>
      <c r="R14" s="33">
        <v>0.1</v>
      </c>
      <c r="S14" s="33">
        <v>0.1</v>
      </c>
      <c r="T14" s="33">
        <v>0.1</v>
      </c>
      <c r="U14" s="33">
        <v>0.1</v>
      </c>
      <c r="V14" s="33">
        <v>0.1</v>
      </c>
      <c r="W14" s="33">
        <v>0.1</v>
      </c>
      <c r="X14" s="33">
        <v>0.1</v>
      </c>
      <c r="Y14" s="33">
        <v>0.1</v>
      </c>
      <c r="Z14" s="33">
        <v>0.1</v>
      </c>
      <c r="AA14" s="33">
        <v>0.1</v>
      </c>
      <c r="AB14" s="33">
        <v>0.1</v>
      </c>
      <c r="AC14" s="33">
        <v>0.1</v>
      </c>
      <c r="AD14" s="33">
        <v>0.1</v>
      </c>
      <c r="AE14" s="33">
        <v>0.1</v>
      </c>
      <c r="AF14" s="33">
        <v>0.1</v>
      </c>
      <c r="AG14" s="3">
        <v>0.1</v>
      </c>
      <c r="AH14" s="3">
        <v>0.1</v>
      </c>
      <c r="AI14" s="3">
        <v>0.1</v>
      </c>
      <c r="AJ14" s="3">
        <v>0.1</v>
      </c>
      <c r="AK14" s="3">
        <v>0.1</v>
      </c>
      <c r="AL14" s="3">
        <v>0.1</v>
      </c>
      <c r="AM14" s="3">
        <v>0.1</v>
      </c>
      <c r="AN14" s="3">
        <v>0.1</v>
      </c>
      <c r="AO14" s="3">
        <v>0.1</v>
      </c>
      <c r="AP14" s="3">
        <v>0.1</v>
      </c>
      <c r="AQ14" s="3">
        <v>0.1</v>
      </c>
      <c r="AR14" s="3">
        <v>0.1</v>
      </c>
      <c r="AS14" s="3">
        <v>0.1</v>
      </c>
      <c r="AT14" s="3">
        <v>0.1</v>
      </c>
      <c r="AU14" s="3">
        <v>0.1</v>
      </c>
      <c r="AV14" s="3">
        <v>0.1</v>
      </c>
      <c r="AW14" s="3">
        <v>0.1</v>
      </c>
      <c r="AX14" s="3">
        <v>0.1</v>
      </c>
      <c r="AY14" s="3">
        <v>0.1</v>
      </c>
      <c r="AZ14" s="3">
        <v>0.1</v>
      </c>
      <c r="BA14" s="3">
        <v>0.1</v>
      </c>
    </row>
    <row r="15" spans="1:65">
      <c r="A15" s="3" t="s">
        <v>151</v>
      </c>
      <c r="B15" s="33">
        <f t="shared" ref="B15:BA15" si="5">B13</f>
        <v>0.1</v>
      </c>
      <c r="C15" s="33">
        <f t="shared" si="5"/>
        <v>0.1</v>
      </c>
      <c r="D15" s="33">
        <f t="shared" si="5"/>
        <v>0.1</v>
      </c>
      <c r="E15" s="33">
        <f t="shared" si="5"/>
        <v>0.1</v>
      </c>
      <c r="F15" s="33">
        <f t="shared" si="5"/>
        <v>0.1</v>
      </c>
      <c r="G15" s="33">
        <f t="shared" si="5"/>
        <v>0.1</v>
      </c>
      <c r="H15" s="33">
        <f t="shared" si="5"/>
        <v>0.1</v>
      </c>
      <c r="I15" s="33">
        <f t="shared" si="5"/>
        <v>0.1</v>
      </c>
      <c r="J15" s="33">
        <f t="shared" si="5"/>
        <v>0.1</v>
      </c>
      <c r="K15" s="33">
        <f t="shared" si="5"/>
        <v>0.1</v>
      </c>
      <c r="L15" s="33">
        <f t="shared" si="5"/>
        <v>0.1</v>
      </c>
      <c r="M15" s="33">
        <f t="shared" si="5"/>
        <v>0.1</v>
      </c>
      <c r="N15" s="33">
        <f t="shared" si="5"/>
        <v>0.1</v>
      </c>
      <c r="O15" s="33">
        <f t="shared" si="5"/>
        <v>0.1</v>
      </c>
      <c r="P15" s="33">
        <f t="shared" si="5"/>
        <v>0.1</v>
      </c>
      <c r="Q15" s="33">
        <f t="shared" si="5"/>
        <v>0.1</v>
      </c>
      <c r="R15" s="33">
        <f t="shared" si="5"/>
        <v>0.1</v>
      </c>
      <c r="S15" s="33">
        <f t="shared" si="5"/>
        <v>0.1</v>
      </c>
      <c r="T15" s="33">
        <f t="shared" si="5"/>
        <v>0.1</v>
      </c>
      <c r="U15" s="33">
        <f t="shared" si="5"/>
        <v>0.1</v>
      </c>
      <c r="V15" s="33">
        <f t="shared" si="5"/>
        <v>0.1</v>
      </c>
      <c r="W15" s="33">
        <f t="shared" si="5"/>
        <v>0.1</v>
      </c>
      <c r="X15" s="33">
        <f t="shared" si="5"/>
        <v>0.1</v>
      </c>
      <c r="Y15" s="33">
        <f t="shared" si="5"/>
        <v>0.1</v>
      </c>
      <c r="Z15" s="33">
        <f t="shared" si="5"/>
        <v>0.1</v>
      </c>
      <c r="AA15" s="33">
        <f t="shared" si="5"/>
        <v>0.1</v>
      </c>
      <c r="AB15" s="33">
        <f t="shared" si="5"/>
        <v>0.1</v>
      </c>
      <c r="AC15" s="33">
        <f t="shared" si="5"/>
        <v>0.1</v>
      </c>
      <c r="AD15" s="33">
        <f t="shared" si="5"/>
        <v>0.1</v>
      </c>
      <c r="AE15" s="33">
        <f t="shared" si="5"/>
        <v>0.1</v>
      </c>
      <c r="AF15" s="33">
        <f t="shared" si="5"/>
        <v>0.1</v>
      </c>
      <c r="AG15" s="3">
        <f t="shared" si="5"/>
        <v>0.1</v>
      </c>
      <c r="AH15" s="3">
        <f t="shared" si="5"/>
        <v>0.1</v>
      </c>
      <c r="AI15" s="3">
        <f t="shared" si="5"/>
        <v>0.1</v>
      </c>
      <c r="AJ15" s="3">
        <f t="shared" si="5"/>
        <v>0.1</v>
      </c>
      <c r="AK15" s="3">
        <f t="shared" si="5"/>
        <v>0.1</v>
      </c>
      <c r="AL15" s="3">
        <f t="shared" si="5"/>
        <v>0.1</v>
      </c>
      <c r="AM15" s="3">
        <f t="shared" si="5"/>
        <v>0.1</v>
      </c>
      <c r="AN15" s="3">
        <f t="shared" si="5"/>
        <v>0.1</v>
      </c>
      <c r="AO15" s="3">
        <f t="shared" si="5"/>
        <v>0.1</v>
      </c>
      <c r="AP15" s="3">
        <f t="shared" si="5"/>
        <v>0.1</v>
      </c>
      <c r="AQ15" s="3">
        <f t="shared" si="5"/>
        <v>0.1</v>
      </c>
      <c r="AR15" s="3">
        <f t="shared" si="5"/>
        <v>0.1</v>
      </c>
      <c r="AS15" s="3">
        <f t="shared" si="5"/>
        <v>0.1</v>
      </c>
      <c r="AT15" s="3">
        <f t="shared" si="5"/>
        <v>0.1</v>
      </c>
      <c r="AU15" s="3">
        <f t="shared" si="5"/>
        <v>0.1</v>
      </c>
      <c r="AV15" s="3">
        <f t="shared" si="5"/>
        <v>0.1</v>
      </c>
      <c r="AW15" s="3">
        <f t="shared" si="5"/>
        <v>0.1</v>
      </c>
      <c r="AX15" s="3">
        <f t="shared" si="5"/>
        <v>0.1</v>
      </c>
      <c r="AY15" s="3">
        <f t="shared" si="5"/>
        <v>0.1</v>
      </c>
      <c r="AZ15" s="3">
        <f t="shared" si="5"/>
        <v>0.1</v>
      </c>
      <c r="BA15" s="3">
        <f t="shared" si="5"/>
        <v>0.1</v>
      </c>
    </row>
    <row r="16" spans="1:65">
      <c r="A16" s="3" t="s">
        <v>152</v>
      </c>
      <c r="B16" s="33">
        <f t="shared" ref="B16:BA16" si="6">B14</f>
        <v>0.1</v>
      </c>
      <c r="C16" s="33">
        <f t="shared" si="6"/>
        <v>0.1</v>
      </c>
      <c r="D16" s="33">
        <f t="shared" si="6"/>
        <v>0.1</v>
      </c>
      <c r="E16" s="33">
        <f t="shared" si="6"/>
        <v>0.1</v>
      </c>
      <c r="F16" s="33">
        <f t="shared" si="6"/>
        <v>0.1</v>
      </c>
      <c r="G16" s="33">
        <f t="shared" si="6"/>
        <v>0.1</v>
      </c>
      <c r="H16" s="33">
        <f t="shared" si="6"/>
        <v>0.1</v>
      </c>
      <c r="I16" s="33">
        <f t="shared" si="6"/>
        <v>0.1</v>
      </c>
      <c r="J16" s="33">
        <f t="shared" si="6"/>
        <v>0.1</v>
      </c>
      <c r="K16" s="33">
        <f t="shared" si="6"/>
        <v>0.1</v>
      </c>
      <c r="L16" s="33">
        <f t="shared" si="6"/>
        <v>0.1</v>
      </c>
      <c r="M16" s="33">
        <f t="shared" si="6"/>
        <v>0.1</v>
      </c>
      <c r="N16" s="33">
        <f t="shared" si="6"/>
        <v>0.1</v>
      </c>
      <c r="O16" s="33">
        <f t="shared" si="6"/>
        <v>0.1</v>
      </c>
      <c r="P16" s="33">
        <f t="shared" si="6"/>
        <v>0.1</v>
      </c>
      <c r="Q16" s="33">
        <f t="shared" si="6"/>
        <v>0.1</v>
      </c>
      <c r="R16" s="33">
        <f t="shared" si="6"/>
        <v>0.1</v>
      </c>
      <c r="S16" s="33">
        <f t="shared" si="6"/>
        <v>0.1</v>
      </c>
      <c r="T16" s="33">
        <f t="shared" si="6"/>
        <v>0.1</v>
      </c>
      <c r="U16" s="33">
        <f t="shared" si="6"/>
        <v>0.1</v>
      </c>
      <c r="V16" s="33">
        <f t="shared" si="6"/>
        <v>0.1</v>
      </c>
      <c r="W16" s="33">
        <f t="shared" si="6"/>
        <v>0.1</v>
      </c>
      <c r="X16" s="33">
        <f t="shared" si="6"/>
        <v>0.1</v>
      </c>
      <c r="Y16" s="33">
        <f t="shared" si="6"/>
        <v>0.1</v>
      </c>
      <c r="Z16" s="33">
        <f t="shared" si="6"/>
        <v>0.1</v>
      </c>
      <c r="AA16" s="33">
        <f t="shared" si="6"/>
        <v>0.1</v>
      </c>
      <c r="AB16" s="33">
        <f t="shared" si="6"/>
        <v>0.1</v>
      </c>
      <c r="AC16" s="33">
        <f t="shared" si="6"/>
        <v>0.1</v>
      </c>
      <c r="AD16" s="33">
        <f t="shared" si="6"/>
        <v>0.1</v>
      </c>
      <c r="AE16" s="33">
        <f t="shared" si="6"/>
        <v>0.1</v>
      </c>
      <c r="AF16" s="33">
        <f t="shared" si="6"/>
        <v>0.1</v>
      </c>
      <c r="AG16" s="3">
        <f t="shared" si="6"/>
        <v>0.1</v>
      </c>
      <c r="AH16" s="3">
        <f t="shared" si="6"/>
        <v>0.1</v>
      </c>
      <c r="AI16" s="3">
        <f t="shared" si="6"/>
        <v>0.1</v>
      </c>
      <c r="AJ16" s="3">
        <f t="shared" si="6"/>
        <v>0.1</v>
      </c>
      <c r="AK16" s="3">
        <f t="shared" si="6"/>
        <v>0.1</v>
      </c>
      <c r="AL16" s="3">
        <f t="shared" si="6"/>
        <v>0.1</v>
      </c>
      <c r="AM16" s="3">
        <f t="shared" si="6"/>
        <v>0.1</v>
      </c>
      <c r="AN16" s="3">
        <f t="shared" si="6"/>
        <v>0.1</v>
      </c>
      <c r="AO16" s="3">
        <f t="shared" si="6"/>
        <v>0.1</v>
      </c>
      <c r="AP16" s="3">
        <f t="shared" si="6"/>
        <v>0.1</v>
      </c>
      <c r="AQ16" s="3">
        <f t="shared" si="6"/>
        <v>0.1</v>
      </c>
      <c r="AR16" s="3">
        <f t="shared" si="6"/>
        <v>0.1</v>
      </c>
      <c r="AS16" s="3">
        <f t="shared" si="6"/>
        <v>0.1</v>
      </c>
      <c r="AT16" s="3">
        <f t="shared" si="6"/>
        <v>0.1</v>
      </c>
      <c r="AU16" s="3">
        <f t="shared" si="6"/>
        <v>0.1</v>
      </c>
      <c r="AV16" s="3">
        <f t="shared" si="6"/>
        <v>0.1</v>
      </c>
      <c r="AW16" s="3">
        <f t="shared" si="6"/>
        <v>0.1</v>
      </c>
      <c r="AX16" s="3">
        <f t="shared" si="6"/>
        <v>0.1</v>
      </c>
      <c r="AY16" s="3">
        <f t="shared" si="6"/>
        <v>0.1</v>
      </c>
      <c r="AZ16" s="3">
        <f t="shared" si="6"/>
        <v>0.1</v>
      </c>
      <c r="BA16" s="3">
        <f t="shared" si="6"/>
        <v>0.1</v>
      </c>
    </row>
    <row r="17" spans="1:53">
      <c r="A17" s="3" t="s">
        <v>153</v>
      </c>
      <c r="B17" s="33">
        <f t="shared" ref="B17:BA17" si="7">$B$1</f>
        <v>0.1</v>
      </c>
      <c r="C17" s="33">
        <f t="shared" si="7"/>
        <v>0.1</v>
      </c>
      <c r="D17" s="33">
        <f t="shared" si="7"/>
        <v>0.1</v>
      </c>
      <c r="E17" s="33">
        <f t="shared" si="7"/>
        <v>0.1</v>
      </c>
      <c r="F17" s="33">
        <f t="shared" si="7"/>
        <v>0.1</v>
      </c>
      <c r="G17" s="33">
        <f t="shared" si="7"/>
        <v>0.1</v>
      </c>
      <c r="H17" s="33">
        <f t="shared" si="7"/>
        <v>0.1</v>
      </c>
      <c r="I17" s="33">
        <f t="shared" si="7"/>
        <v>0.1</v>
      </c>
      <c r="J17" s="33">
        <f t="shared" si="7"/>
        <v>0.1</v>
      </c>
      <c r="K17" s="33">
        <f t="shared" si="7"/>
        <v>0.1</v>
      </c>
      <c r="L17" s="33">
        <f t="shared" si="7"/>
        <v>0.1</v>
      </c>
      <c r="M17" s="33">
        <f t="shared" si="7"/>
        <v>0.1</v>
      </c>
      <c r="N17" s="33">
        <f t="shared" si="7"/>
        <v>0.1</v>
      </c>
      <c r="O17" s="33">
        <f t="shared" si="7"/>
        <v>0.1</v>
      </c>
      <c r="P17" s="33">
        <f t="shared" si="7"/>
        <v>0.1</v>
      </c>
      <c r="Q17" s="33">
        <f t="shared" si="7"/>
        <v>0.1</v>
      </c>
      <c r="R17" s="33">
        <f t="shared" si="7"/>
        <v>0.1</v>
      </c>
      <c r="S17" s="33">
        <f t="shared" si="7"/>
        <v>0.1</v>
      </c>
      <c r="T17" s="33">
        <f t="shared" si="7"/>
        <v>0.1</v>
      </c>
      <c r="U17" s="33">
        <f t="shared" si="7"/>
        <v>0.1</v>
      </c>
      <c r="V17" s="33">
        <f t="shared" si="7"/>
        <v>0.1</v>
      </c>
      <c r="W17" s="33">
        <f t="shared" si="7"/>
        <v>0.1</v>
      </c>
      <c r="X17" s="33">
        <f t="shared" si="7"/>
        <v>0.1</v>
      </c>
      <c r="Y17" s="33">
        <f t="shared" si="7"/>
        <v>0.1</v>
      </c>
      <c r="Z17" s="33">
        <f t="shared" si="7"/>
        <v>0.1</v>
      </c>
      <c r="AA17" s="33">
        <f t="shared" si="7"/>
        <v>0.1</v>
      </c>
      <c r="AB17" s="33">
        <f t="shared" si="7"/>
        <v>0.1</v>
      </c>
      <c r="AC17" s="33">
        <f t="shared" si="7"/>
        <v>0.1</v>
      </c>
      <c r="AD17" s="33">
        <f t="shared" si="7"/>
        <v>0.1</v>
      </c>
      <c r="AE17" s="33">
        <f t="shared" si="7"/>
        <v>0.1</v>
      </c>
      <c r="AF17" s="33">
        <f t="shared" si="7"/>
        <v>0.1</v>
      </c>
      <c r="AG17" s="33">
        <f t="shared" si="7"/>
        <v>0.1</v>
      </c>
      <c r="AH17" s="33">
        <f t="shared" si="7"/>
        <v>0.1</v>
      </c>
      <c r="AI17" s="33">
        <f t="shared" si="7"/>
        <v>0.1</v>
      </c>
      <c r="AJ17" s="33">
        <f t="shared" si="7"/>
        <v>0.1</v>
      </c>
      <c r="AK17" s="33">
        <f t="shared" si="7"/>
        <v>0.1</v>
      </c>
      <c r="AL17" s="33">
        <f t="shared" si="7"/>
        <v>0.1</v>
      </c>
      <c r="AM17" s="33">
        <f t="shared" si="7"/>
        <v>0.1</v>
      </c>
      <c r="AN17" s="33">
        <f t="shared" si="7"/>
        <v>0.1</v>
      </c>
      <c r="AO17" s="33">
        <f t="shared" si="7"/>
        <v>0.1</v>
      </c>
      <c r="AP17" s="33">
        <f t="shared" si="7"/>
        <v>0.1</v>
      </c>
      <c r="AQ17" s="33">
        <f t="shared" si="7"/>
        <v>0.1</v>
      </c>
      <c r="AR17" s="33">
        <f t="shared" si="7"/>
        <v>0.1</v>
      </c>
      <c r="AS17" s="33">
        <f t="shared" si="7"/>
        <v>0.1</v>
      </c>
      <c r="AT17" s="33">
        <f t="shared" si="7"/>
        <v>0.1</v>
      </c>
      <c r="AU17" s="33">
        <f t="shared" si="7"/>
        <v>0.1</v>
      </c>
      <c r="AV17" s="33">
        <f t="shared" si="7"/>
        <v>0.1</v>
      </c>
      <c r="AW17" s="33">
        <f t="shared" si="7"/>
        <v>0.1</v>
      </c>
      <c r="AX17" s="33">
        <f t="shared" si="7"/>
        <v>0.1</v>
      </c>
      <c r="AY17" s="33">
        <f t="shared" si="7"/>
        <v>0.1</v>
      </c>
      <c r="AZ17" s="33">
        <f t="shared" si="7"/>
        <v>0.1</v>
      </c>
      <c r="BA17" s="33">
        <f t="shared" si="7"/>
        <v>0.1</v>
      </c>
    </row>
    <row r="18" spans="1:53">
      <c r="A18" s="3" t="s">
        <v>154</v>
      </c>
      <c r="B18" s="33">
        <f t="shared" ref="B18:BA18" si="8">$B$1</f>
        <v>0.1</v>
      </c>
      <c r="C18" s="33">
        <f t="shared" si="8"/>
        <v>0.1</v>
      </c>
      <c r="D18" s="33">
        <f t="shared" si="8"/>
        <v>0.1</v>
      </c>
      <c r="E18" s="33">
        <f t="shared" si="8"/>
        <v>0.1</v>
      </c>
      <c r="F18" s="33">
        <f t="shared" si="8"/>
        <v>0.1</v>
      </c>
      <c r="G18" s="33">
        <f t="shared" si="8"/>
        <v>0.1</v>
      </c>
      <c r="H18" s="33">
        <f t="shared" si="8"/>
        <v>0.1</v>
      </c>
      <c r="I18" s="33">
        <f t="shared" si="8"/>
        <v>0.1</v>
      </c>
      <c r="J18" s="33">
        <f t="shared" si="8"/>
        <v>0.1</v>
      </c>
      <c r="K18" s="33">
        <f t="shared" si="8"/>
        <v>0.1</v>
      </c>
      <c r="L18" s="33">
        <f t="shared" si="8"/>
        <v>0.1</v>
      </c>
      <c r="M18" s="33">
        <f t="shared" si="8"/>
        <v>0.1</v>
      </c>
      <c r="N18" s="33">
        <f t="shared" si="8"/>
        <v>0.1</v>
      </c>
      <c r="O18" s="33">
        <f t="shared" si="8"/>
        <v>0.1</v>
      </c>
      <c r="P18" s="33">
        <f t="shared" si="8"/>
        <v>0.1</v>
      </c>
      <c r="Q18" s="33">
        <f t="shared" si="8"/>
        <v>0.1</v>
      </c>
      <c r="R18" s="33">
        <f t="shared" si="8"/>
        <v>0.1</v>
      </c>
      <c r="S18" s="33">
        <f t="shared" si="8"/>
        <v>0.1</v>
      </c>
      <c r="T18" s="33">
        <f t="shared" si="8"/>
        <v>0.1</v>
      </c>
      <c r="U18" s="33">
        <f t="shared" si="8"/>
        <v>0.1</v>
      </c>
      <c r="V18" s="33">
        <f t="shared" si="8"/>
        <v>0.1</v>
      </c>
      <c r="W18" s="33">
        <f t="shared" si="8"/>
        <v>0.1</v>
      </c>
      <c r="X18" s="33">
        <f t="shared" si="8"/>
        <v>0.1</v>
      </c>
      <c r="Y18" s="33">
        <f t="shared" si="8"/>
        <v>0.1</v>
      </c>
      <c r="Z18" s="33">
        <f t="shared" si="8"/>
        <v>0.1</v>
      </c>
      <c r="AA18" s="33">
        <f t="shared" si="8"/>
        <v>0.1</v>
      </c>
      <c r="AB18" s="33">
        <f t="shared" si="8"/>
        <v>0.1</v>
      </c>
      <c r="AC18" s="33">
        <f t="shared" si="8"/>
        <v>0.1</v>
      </c>
      <c r="AD18" s="33">
        <f t="shared" si="8"/>
        <v>0.1</v>
      </c>
      <c r="AE18" s="33">
        <f t="shared" si="8"/>
        <v>0.1</v>
      </c>
      <c r="AF18" s="33">
        <f t="shared" si="8"/>
        <v>0.1</v>
      </c>
      <c r="AG18" s="33">
        <f t="shared" si="8"/>
        <v>0.1</v>
      </c>
      <c r="AH18" s="33">
        <f t="shared" si="8"/>
        <v>0.1</v>
      </c>
      <c r="AI18" s="33">
        <f t="shared" si="8"/>
        <v>0.1</v>
      </c>
      <c r="AJ18" s="33">
        <f t="shared" si="8"/>
        <v>0.1</v>
      </c>
      <c r="AK18" s="33">
        <f t="shared" si="8"/>
        <v>0.1</v>
      </c>
      <c r="AL18" s="33">
        <f t="shared" si="8"/>
        <v>0.1</v>
      </c>
      <c r="AM18" s="33">
        <f t="shared" si="8"/>
        <v>0.1</v>
      </c>
      <c r="AN18" s="33">
        <f t="shared" si="8"/>
        <v>0.1</v>
      </c>
      <c r="AO18" s="33">
        <f t="shared" si="8"/>
        <v>0.1</v>
      </c>
      <c r="AP18" s="33">
        <f t="shared" si="8"/>
        <v>0.1</v>
      </c>
      <c r="AQ18" s="33">
        <f t="shared" si="8"/>
        <v>0.1</v>
      </c>
      <c r="AR18" s="33">
        <f t="shared" si="8"/>
        <v>0.1</v>
      </c>
      <c r="AS18" s="33">
        <f t="shared" si="8"/>
        <v>0.1</v>
      </c>
      <c r="AT18" s="33">
        <f t="shared" si="8"/>
        <v>0.1</v>
      </c>
      <c r="AU18" s="33">
        <f t="shared" si="8"/>
        <v>0.1</v>
      </c>
      <c r="AV18" s="33">
        <f t="shared" si="8"/>
        <v>0.1</v>
      </c>
      <c r="AW18" s="33">
        <f t="shared" si="8"/>
        <v>0.1</v>
      </c>
      <c r="AX18" s="33">
        <f t="shared" si="8"/>
        <v>0.1</v>
      </c>
      <c r="AY18" s="33">
        <f t="shared" si="8"/>
        <v>0.1</v>
      </c>
      <c r="AZ18" s="33">
        <f t="shared" si="8"/>
        <v>0.1</v>
      </c>
      <c r="BA18" s="33">
        <f t="shared" si="8"/>
        <v>0.1</v>
      </c>
    </row>
    <row r="19" spans="1:53">
      <c r="A19" s="35" t="s">
        <v>155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  <c r="G19" s="36">
        <v>0</v>
      </c>
      <c r="H19" s="36">
        <v>0</v>
      </c>
      <c r="I19" s="36">
        <v>0</v>
      </c>
      <c r="J19" s="36">
        <v>0</v>
      </c>
      <c r="K19" s="36">
        <v>0</v>
      </c>
      <c r="L19" s="36">
        <v>0</v>
      </c>
      <c r="M19" s="36">
        <v>0</v>
      </c>
      <c r="N19" s="36">
        <v>0</v>
      </c>
      <c r="O19" s="36">
        <v>0</v>
      </c>
      <c r="P19" s="36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  <c r="AB19" s="36">
        <v>0</v>
      </c>
      <c r="AC19" s="36">
        <v>0</v>
      </c>
      <c r="AD19" s="36">
        <v>0</v>
      </c>
      <c r="AE19" s="36">
        <v>0</v>
      </c>
      <c r="AF19" s="36">
        <v>0</v>
      </c>
      <c r="AG19" s="35">
        <v>0</v>
      </c>
      <c r="AH19" s="35">
        <f t="shared" ref="AH19:BA19" si="9">0</f>
        <v>0</v>
      </c>
      <c r="AI19" s="35">
        <f t="shared" si="9"/>
        <v>0</v>
      </c>
      <c r="AJ19" s="35">
        <f t="shared" si="9"/>
        <v>0</v>
      </c>
      <c r="AK19" s="35">
        <f t="shared" si="9"/>
        <v>0</v>
      </c>
      <c r="AL19" s="35">
        <f t="shared" si="9"/>
        <v>0</v>
      </c>
      <c r="AM19" s="35">
        <f t="shared" si="9"/>
        <v>0</v>
      </c>
      <c r="AN19" s="35">
        <f t="shared" si="9"/>
        <v>0</v>
      </c>
      <c r="AO19" s="35">
        <f t="shared" si="9"/>
        <v>0</v>
      </c>
      <c r="AP19" s="35">
        <f t="shared" si="9"/>
        <v>0</v>
      </c>
      <c r="AQ19" s="35">
        <f t="shared" si="9"/>
        <v>0</v>
      </c>
      <c r="AR19" s="35">
        <f t="shared" si="9"/>
        <v>0</v>
      </c>
      <c r="AS19" s="35">
        <f t="shared" si="9"/>
        <v>0</v>
      </c>
      <c r="AT19" s="35">
        <f t="shared" si="9"/>
        <v>0</v>
      </c>
      <c r="AU19" s="35">
        <f t="shared" si="9"/>
        <v>0</v>
      </c>
      <c r="AV19" s="35">
        <f t="shared" si="9"/>
        <v>0</v>
      </c>
      <c r="AW19" s="35">
        <f t="shared" si="9"/>
        <v>0</v>
      </c>
      <c r="AX19" s="35">
        <f t="shared" si="9"/>
        <v>0</v>
      </c>
      <c r="AY19" s="35">
        <f t="shared" si="9"/>
        <v>0</v>
      </c>
      <c r="AZ19" s="35">
        <f t="shared" si="9"/>
        <v>0</v>
      </c>
      <c r="BA19" s="35">
        <f t="shared" si="9"/>
        <v>0</v>
      </c>
    </row>
    <row r="20" spans="1:53">
      <c r="A20" s="3" t="s">
        <v>156</v>
      </c>
      <c r="B20" s="33">
        <f t="shared" ref="B20:BA20" si="10">$B$1</f>
        <v>0.1</v>
      </c>
      <c r="C20" s="33">
        <f t="shared" si="10"/>
        <v>0.1</v>
      </c>
      <c r="D20" s="33">
        <f t="shared" si="10"/>
        <v>0.1</v>
      </c>
      <c r="E20" s="33">
        <f t="shared" si="10"/>
        <v>0.1</v>
      </c>
      <c r="F20" s="33">
        <f t="shared" si="10"/>
        <v>0.1</v>
      </c>
      <c r="G20" s="33">
        <f t="shared" si="10"/>
        <v>0.1</v>
      </c>
      <c r="H20" s="33">
        <f t="shared" si="10"/>
        <v>0.1</v>
      </c>
      <c r="I20" s="33">
        <f t="shared" si="10"/>
        <v>0.1</v>
      </c>
      <c r="J20" s="33">
        <f t="shared" si="10"/>
        <v>0.1</v>
      </c>
      <c r="K20" s="33">
        <f t="shared" si="10"/>
        <v>0.1</v>
      </c>
      <c r="L20" s="33">
        <f t="shared" si="10"/>
        <v>0.1</v>
      </c>
      <c r="M20" s="33">
        <f t="shared" si="10"/>
        <v>0.1</v>
      </c>
      <c r="N20" s="33">
        <f t="shared" si="10"/>
        <v>0.1</v>
      </c>
      <c r="O20" s="33">
        <f t="shared" si="10"/>
        <v>0.1</v>
      </c>
      <c r="P20" s="33">
        <f t="shared" si="10"/>
        <v>0.1</v>
      </c>
      <c r="Q20" s="33">
        <f t="shared" si="10"/>
        <v>0.1</v>
      </c>
      <c r="R20" s="33">
        <f t="shared" si="10"/>
        <v>0.1</v>
      </c>
      <c r="S20" s="33">
        <f t="shared" si="10"/>
        <v>0.1</v>
      </c>
      <c r="T20" s="33">
        <f t="shared" si="10"/>
        <v>0.1</v>
      </c>
      <c r="U20" s="33">
        <f t="shared" si="10"/>
        <v>0.1</v>
      </c>
      <c r="V20" s="33">
        <f t="shared" si="10"/>
        <v>0.1</v>
      </c>
      <c r="W20" s="33">
        <f t="shared" si="10"/>
        <v>0.1</v>
      </c>
      <c r="X20" s="33">
        <f t="shared" si="10"/>
        <v>0.1</v>
      </c>
      <c r="Y20" s="33">
        <f t="shared" si="10"/>
        <v>0.1</v>
      </c>
      <c r="Z20" s="33">
        <f t="shared" si="10"/>
        <v>0.1</v>
      </c>
      <c r="AA20" s="33">
        <f t="shared" si="10"/>
        <v>0.1</v>
      </c>
      <c r="AB20" s="33">
        <f t="shared" si="10"/>
        <v>0.1</v>
      </c>
      <c r="AC20" s="33">
        <f t="shared" si="10"/>
        <v>0.1</v>
      </c>
      <c r="AD20" s="33">
        <f t="shared" si="10"/>
        <v>0.1</v>
      </c>
      <c r="AE20" s="33">
        <f t="shared" si="10"/>
        <v>0.1</v>
      </c>
      <c r="AF20" s="33">
        <f t="shared" si="10"/>
        <v>0.1</v>
      </c>
      <c r="AG20" s="33">
        <f t="shared" si="10"/>
        <v>0.1</v>
      </c>
      <c r="AH20" s="33">
        <f t="shared" si="10"/>
        <v>0.1</v>
      </c>
      <c r="AI20" s="33">
        <f t="shared" si="10"/>
        <v>0.1</v>
      </c>
      <c r="AJ20" s="33">
        <f t="shared" si="10"/>
        <v>0.1</v>
      </c>
      <c r="AK20" s="33">
        <f t="shared" si="10"/>
        <v>0.1</v>
      </c>
      <c r="AL20" s="33">
        <f t="shared" si="10"/>
        <v>0.1</v>
      </c>
      <c r="AM20" s="33">
        <f t="shared" si="10"/>
        <v>0.1</v>
      </c>
      <c r="AN20" s="33">
        <f t="shared" si="10"/>
        <v>0.1</v>
      </c>
      <c r="AO20" s="33">
        <f t="shared" si="10"/>
        <v>0.1</v>
      </c>
      <c r="AP20" s="33">
        <f t="shared" si="10"/>
        <v>0.1</v>
      </c>
      <c r="AQ20" s="33">
        <f t="shared" si="10"/>
        <v>0.1</v>
      </c>
      <c r="AR20" s="33">
        <f t="shared" si="10"/>
        <v>0.1</v>
      </c>
      <c r="AS20" s="33">
        <f t="shared" si="10"/>
        <v>0.1</v>
      </c>
      <c r="AT20" s="33">
        <f t="shared" si="10"/>
        <v>0.1</v>
      </c>
      <c r="AU20" s="33">
        <f t="shared" si="10"/>
        <v>0.1</v>
      </c>
      <c r="AV20" s="33">
        <f t="shared" si="10"/>
        <v>0.1</v>
      </c>
      <c r="AW20" s="33">
        <f t="shared" si="10"/>
        <v>0.1</v>
      </c>
      <c r="AX20" s="33">
        <f t="shared" si="10"/>
        <v>0.1</v>
      </c>
      <c r="AY20" s="33">
        <f t="shared" si="10"/>
        <v>0.1</v>
      </c>
      <c r="AZ20" s="33">
        <f t="shared" si="10"/>
        <v>0.1</v>
      </c>
      <c r="BA20" s="33">
        <f t="shared" si="10"/>
        <v>0.1</v>
      </c>
    </row>
    <row r="21" spans="1:53" ht="15.75" customHeight="1">
      <c r="A21" s="3" t="s">
        <v>157</v>
      </c>
      <c r="B21" s="33">
        <v>0</v>
      </c>
      <c r="C21" s="33">
        <v>0</v>
      </c>
      <c r="D21" s="33">
        <v>0</v>
      </c>
      <c r="E21" s="33">
        <v>0</v>
      </c>
      <c r="F21" s="33">
        <v>0</v>
      </c>
      <c r="G21" s="33">
        <v>0</v>
      </c>
      <c r="H21" s="33">
        <v>0</v>
      </c>
      <c r="I21" s="33">
        <v>0</v>
      </c>
      <c r="J21" s="33">
        <v>0</v>
      </c>
      <c r="K21" s="33">
        <v>0</v>
      </c>
      <c r="L21" s="33">
        <v>0</v>
      </c>
      <c r="M21" s="33">
        <v>0</v>
      </c>
      <c r="N21" s="33">
        <v>0</v>
      </c>
      <c r="O21" s="33">
        <v>0</v>
      </c>
      <c r="P21" s="33">
        <v>0</v>
      </c>
      <c r="Q21" s="33">
        <v>0</v>
      </c>
      <c r="R21" s="33">
        <v>0</v>
      </c>
      <c r="S21" s="33">
        <v>0</v>
      </c>
      <c r="T21" s="33">
        <v>0</v>
      </c>
      <c r="U21" s="33">
        <v>0</v>
      </c>
      <c r="V21" s="33">
        <v>0</v>
      </c>
      <c r="W21" s="33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33">
        <v>0</v>
      </c>
      <c r="AF21" s="3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</row>
    <row r="22" spans="1:53" ht="15.75" customHeight="1">
      <c r="A22" s="3" t="s">
        <v>158</v>
      </c>
      <c r="B22" s="33">
        <v>0</v>
      </c>
      <c r="C22" s="33">
        <v>0</v>
      </c>
      <c r="D22" s="33">
        <v>0</v>
      </c>
      <c r="E22" s="33">
        <v>0</v>
      </c>
      <c r="F22" s="33">
        <v>0</v>
      </c>
      <c r="G22" s="33">
        <v>0</v>
      </c>
      <c r="H22" s="33">
        <v>0</v>
      </c>
      <c r="I22" s="33">
        <v>0</v>
      </c>
      <c r="J22" s="33">
        <v>0</v>
      </c>
      <c r="K22" s="33">
        <v>0</v>
      </c>
      <c r="L22" s="33">
        <v>0</v>
      </c>
      <c r="M22" s="33">
        <v>0</v>
      </c>
      <c r="N22" s="33">
        <v>0</v>
      </c>
      <c r="O22" s="33">
        <v>0</v>
      </c>
      <c r="P22" s="33">
        <v>0</v>
      </c>
      <c r="Q22" s="33">
        <v>0</v>
      </c>
      <c r="R22" s="33">
        <v>0</v>
      </c>
      <c r="S22" s="33">
        <v>0</v>
      </c>
      <c r="T22" s="33">
        <v>0</v>
      </c>
      <c r="U22" s="33">
        <v>0</v>
      </c>
      <c r="V22" s="33">
        <v>0</v>
      </c>
      <c r="W22" s="33">
        <v>0</v>
      </c>
      <c r="X22" s="33">
        <v>0</v>
      </c>
      <c r="Y22" s="33">
        <v>0</v>
      </c>
      <c r="Z22" s="33">
        <v>0</v>
      </c>
      <c r="AA22" s="33">
        <v>0</v>
      </c>
      <c r="AB22" s="33">
        <v>0</v>
      </c>
      <c r="AC22" s="33">
        <v>0</v>
      </c>
      <c r="AD22" s="33">
        <v>0</v>
      </c>
      <c r="AE22" s="33">
        <v>0</v>
      </c>
      <c r="AF22" s="3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</row>
    <row r="23" spans="1:53" ht="15.75" customHeight="1">
      <c r="A23" s="3" t="s">
        <v>159</v>
      </c>
      <c r="B23" s="33">
        <f t="shared" ref="B23:BA23" si="11">$B$1</f>
        <v>0.1</v>
      </c>
      <c r="C23" s="33">
        <f t="shared" si="11"/>
        <v>0.1</v>
      </c>
      <c r="D23" s="33">
        <f t="shared" si="11"/>
        <v>0.1</v>
      </c>
      <c r="E23" s="33">
        <f t="shared" si="11"/>
        <v>0.1</v>
      </c>
      <c r="F23" s="33">
        <f t="shared" si="11"/>
        <v>0.1</v>
      </c>
      <c r="G23" s="33">
        <f t="shared" si="11"/>
        <v>0.1</v>
      </c>
      <c r="H23" s="33">
        <f t="shared" si="11"/>
        <v>0.1</v>
      </c>
      <c r="I23" s="33">
        <f t="shared" si="11"/>
        <v>0.1</v>
      </c>
      <c r="J23" s="33">
        <f t="shared" si="11"/>
        <v>0.1</v>
      </c>
      <c r="K23" s="33">
        <f t="shared" si="11"/>
        <v>0.1</v>
      </c>
      <c r="L23" s="33">
        <f t="shared" si="11"/>
        <v>0.1</v>
      </c>
      <c r="M23" s="33">
        <f t="shared" si="11"/>
        <v>0.1</v>
      </c>
      <c r="N23" s="33">
        <f t="shared" si="11"/>
        <v>0.1</v>
      </c>
      <c r="O23" s="33">
        <f t="shared" si="11"/>
        <v>0.1</v>
      </c>
      <c r="P23" s="33">
        <f t="shared" si="11"/>
        <v>0.1</v>
      </c>
      <c r="Q23" s="33">
        <f t="shared" si="11"/>
        <v>0.1</v>
      </c>
      <c r="R23" s="33">
        <f t="shared" si="11"/>
        <v>0.1</v>
      </c>
      <c r="S23" s="33">
        <f t="shared" si="11"/>
        <v>0.1</v>
      </c>
      <c r="T23" s="33">
        <f t="shared" si="11"/>
        <v>0.1</v>
      </c>
      <c r="U23" s="33">
        <f t="shared" si="11"/>
        <v>0.1</v>
      </c>
      <c r="V23" s="33">
        <f t="shared" si="11"/>
        <v>0.1</v>
      </c>
      <c r="W23" s="33">
        <f t="shared" si="11"/>
        <v>0.1</v>
      </c>
      <c r="X23" s="33">
        <f t="shared" si="11"/>
        <v>0.1</v>
      </c>
      <c r="Y23" s="33">
        <f t="shared" si="11"/>
        <v>0.1</v>
      </c>
      <c r="Z23" s="33">
        <f t="shared" si="11"/>
        <v>0.1</v>
      </c>
      <c r="AA23" s="33">
        <f t="shared" si="11"/>
        <v>0.1</v>
      </c>
      <c r="AB23" s="33">
        <f t="shared" si="11"/>
        <v>0.1</v>
      </c>
      <c r="AC23" s="33">
        <f t="shared" si="11"/>
        <v>0.1</v>
      </c>
      <c r="AD23" s="33">
        <f t="shared" si="11"/>
        <v>0.1</v>
      </c>
      <c r="AE23" s="33">
        <f t="shared" si="11"/>
        <v>0.1</v>
      </c>
      <c r="AF23" s="33">
        <f t="shared" si="11"/>
        <v>0.1</v>
      </c>
      <c r="AG23" s="33">
        <f t="shared" si="11"/>
        <v>0.1</v>
      </c>
      <c r="AH23" s="33">
        <f t="shared" si="11"/>
        <v>0.1</v>
      </c>
      <c r="AI23" s="33">
        <f t="shared" si="11"/>
        <v>0.1</v>
      </c>
      <c r="AJ23" s="33">
        <f t="shared" si="11"/>
        <v>0.1</v>
      </c>
      <c r="AK23" s="33">
        <f t="shared" si="11"/>
        <v>0.1</v>
      </c>
      <c r="AL23" s="33">
        <f t="shared" si="11"/>
        <v>0.1</v>
      </c>
      <c r="AM23" s="33">
        <f t="shared" si="11"/>
        <v>0.1</v>
      </c>
      <c r="AN23" s="33">
        <f t="shared" si="11"/>
        <v>0.1</v>
      </c>
      <c r="AO23" s="33">
        <f t="shared" si="11"/>
        <v>0.1</v>
      </c>
      <c r="AP23" s="33">
        <f t="shared" si="11"/>
        <v>0.1</v>
      </c>
      <c r="AQ23" s="33">
        <f t="shared" si="11"/>
        <v>0.1</v>
      </c>
      <c r="AR23" s="33">
        <f t="shared" si="11"/>
        <v>0.1</v>
      </c>
      <c r="AS23" s="33">
        <f t="shared" si="11"/>
        <v>0.1</v>
      </c>
      <c r="AT23" s="33">
        <f t="shared" si="11"/>
        <v>0.1</v>
      </c>
      <c r="AU23" s="33">
        <f t="shared" si="11"/>
        <v>0.1</v>
      </c>
      <c r="AV23" s="33">
        <f t="shared" si="11"/>
        <v>0.1</v>
      </c>
      <c r="AW23" s="33">
        <f t="shared" si="11"/>
        <v>0.1</v>
      </c>
      <c r="AX23" s="33">
        <f t="shared" si="11"/>
        <v>0.1</v>
      </c>
      <c r="AY23" s="33">
        <f t="shared" si="11"/>
        <v>0.1</v>
      </c>
      <c r="AZ23" s="33">
        <f t="shared" si="11"/>
        <v>0.1</v>
      </c>
      <c r="BA23" s="33">
        <f t="shared" si="11"/>
        <v>0.1</v>
      </c>
    </row>
    <row r="24" spans="1:53" ht="15.75" customHeight="1">
      <c r="A24" s="35" t="s">
        <v>160</v>
      </c>
      <c r="B24" s="36">
        <v>0</v>
      </c>
      <c r="C24" s="36">
        <v>0</v>
      </c>
      <c r="D24" s="36">
        <v>0</v>
      </c>
      <c r="E24" s="36">
        <v>0</v>
      </c>
      <c r="F24" s="36">
        <v>0</v>
      </c>
      <c r="G24" s="36">
        <v>0</v>
      </c>
      <c r="H24" s="36">
        <v>0</v>
      </c>
      <c r="I24" s="36">
        <v>0</v>
      </c>
      <c r="J24" s="36">
        <v>0</v>
      </c>
      <c r="K24" s="36">
        <v>0</v>
      </c>
      <c r="L24" s="36">
        <v>0</v>
      </c>
      <c r="M24" s="36">
        <v>0</v>
      </c>
      <c r="N24" s="36">
        <v>0</v>
      </c>
      <c r="O24" s="36">
        <v>0</v>
      </c>
      <c r="P24" s="36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  <c r="AB24" s="36">
        <v>0</v>
      </c>
      <c r="AC24" s="36">
        <v>0</v>
      </c>
      <c r="AD24" s="36">
        <v>0</v>
      </c>
      <c r="AE24" s="36">
        <v>0</v>
      </c>
      <c r="AF24" s="36">
        <v>0</v>
      </c>
      <c r="AG24" s="35">
        <v>0</v>
      </c>
      <c r="AH24" s="35">
        <f t="shared" ref="AH24:BA24" si="12">AG24</f>
        <v>0</v>
      </c>
      <c r="AI24" s="35">
        <f t="shared" si="12"/>
        <v>0</v>
      </c>
      <c r="AJ24" s="35">
        <f t="shared" si="12"/>
        <v>0</v>
      </c>
      <c r="AK24" s="35">
        <f t="shared" si="12"/>
        <v>0</v>
      </c>
      <c r="AL24" s="35">
        <f t="shared" si="12"/>
        <v>0</v>
      </c>
      <c r="AM24" s="35">
        <f t="shared" si="12"/>
        <v>0</v>
      </c>
      <c r="AN24" s="35">
        <f t="shared" si="12"/>
        <v>0</v>
      </c>
      <c r="AO24" s="35">
        <f t="shared" si="12"/>
        <v>0</v>
      </c>
      <c r="AP24" s="35">
        <f t="shared" si="12"/>
        <v>0</v>
      </c>
      <c r="AQ24" s="35">
        <f t="shared" si="12"/>
        <v>0</v>
      </c>
      <c r="AR24" s="35">
        <f t="shared" si="12"/>
        <v>0</v>
      </c>
      <c r="AS24" s="35">
        <f t="shared" si="12"/>
        <v>0</v>
      </c>
      <c r="AT24" s="35">
        <f t="shared" si="12"/>
        <v>0</v>
      </c>
      <c r="AU24" s="35">
        <f t="shared" si="12"/>
        <v>0</v>
      </c>
      <c r="AV24" s="35">
        <f t="shared" si="12"/>
        <v>0</v>
      </c>
      <c r="AW24" s="35">
        <f t="shared" si="12"/>
        <v>0</v>
      </c>
      <c r="AX24" s="35">
        <f t="shared" si="12"/>
        <v>0</v>
      </c>
      <c r="AY24" s="35">
        <f t="shared" si="12"/>
        <v>0</v>
      </c>
      <c r="AZ24" s="35">
        <f t="shared" si="12"/>
        <v>0</v>
      </c>
      <c r="BA24" s="35">
        <f t="shared" si="12"/>
        <v>0</v>
      </c>
    </row>
    <row r="25" spans="1:53" ht="15.75" customHeight="1">
      <c r="A25" s="3" t="s">
        <v>161</v>
      </c>
      <c r="B25" s="33">
        <f t="shared" ref="B25:BA25" si="13">$B$1</f>
        <v>0.1</v>
      </c>
      <c r="C25" s="33">
        <f t="shared" si="13"/>
        <v>0.1</v>
      </c>
      <c r="D25" s="33">
        <f t="shared" si="13"/>
        <v>0.1</v>
      </c>
      <c r="E25" s="33">
        <f t="shared" si="13"/>
        <v>0.1</v>
      </c>
      <c r="F25" s="33">
        <f t="shared" si="13"/>
        <v>0.1</v>
      </c>
      <c r="G25" s="33">
        <f t="shared" si="13"/>
        <v>0.1</v>
      </c>
      <c r="H25" s="33">
        <f t="shared" si="13"/>
        <v>0.1</v>
      </c>
      <c r="I25" s="33">
        <f t="shared" si="13"/>
        <v>0.1</v>
      </c>
      <c r="J25" s="33">
        <f t="shared" si="13"/>
        <v>0.1</v>
      </c>
      <c r="K25" s="33">
        <f t="shared" si="13"/>
        <v>0.1</v>
      </c>
      <c r="L25" s="33">
        <f t="shared" si="13"/>
        <v>0.1</v>
      </c>
      <c r="M25" s="33">
        <f t="shared" si="13"/>
        <v>0.1</v>
      </c>
      <c r="N25" s="33">
        <f t="shared" si="13"/>
        <v>0.1</v>
      </c>
      <c r="O25" s="33">
        <f t="shared" si="13"/>
        <v>0.1</v>
      </c>
      <c r="P25" s="33">
        <f t="shared" si="13"/>
        <v>0.1</v>
      </c>
      <c r="Q25" s="33">
        <f t="shared" si="13"/>
        <v>0.1</v>
      </c>
      <c r="R25" s="33">
        <f t="shared" si="13"/>
        <v>0.1</v>
      </c>
      <c r="S25" s="33">
        <f t="shared" si="13"/>
        <v>0.1</v>
      </c>
      <c r="T25" s="33">
        <f t="shared" si="13"/>
        <v>0.1</v>
      </c>
      <c r="U25" s="33">
        <f t="shared" si="13"/>
        <v>0.1</v>
      </c>
      <c r="V25" s="33">
        <f t="shared" si="13"/>
        <v>0.1</v>
      </c>
      <c r="W25" s="33">
        <f t="shared" si="13"/>
        <v>0.1</v>
      </c>
      <c r="X25" s="33">
        <f t="shared" si="13"/>
        <v>0.1</v>
      </c>
      <c r="Y25" s="33">
        <f t="shared" si="13"/>
        <v>0.1</v>
      </c>
      <c r="Z25" s="33">
        <f t="shared" si="13"/>
        <v>0.1</v>
      </c>
      <c r="AA25" s="33">
        <f t="shared" si="13"/>
        <v>0.1</v>
      </c>
      <c r="AB25" s="33">
        <f t="shared" si="13"/>
        <v>0.1</v>
      </c>
      <c r="AC25" s="33">
        <f t="shared" si="13"/>
        <v>0.1</v>
      </c>
      <c r="AD25" s="33">
        <f t="shared" si="13"/>
        <v>0.1</v>
      </c>
      <c r="AE25" s="33">
        <f t="shared" si="13"/>
        <v>0.1</v>
      </c>
      <c r="AF25" s="33">
        <f t="shared" si="13"/>
        <v>0.1</v>
      </c>
      <c r="AG25" s="33">
        <f t="shared" si="13"/>
        <v>0.1</v>
      </c>
      <c r="AH25" s="33">
        <f t="shared" si="13"/>
        <v>0.1</v>
      </c>
      <c r="AI25" s="33">
        <f t="shared" si="13"/>
        <v>0.1</v>
      </c>
      <c r="AJ25" s="33">
        <f t="shared" si="13"/>
        <v>0.1</v>
      </c>
      <c r="AK25" s="33">
        <f t="shared" si="13"/>
        <v>0.1</v>
      </c>
      <c r="AL25" s="33">
        <f t="shared" si="13"/>
        <v>0.1</v>
      </c>
      <c r="AM25" s="33">
        <f t="shared" si="13"/>
        <v>0.1</v>
      </c>
      <c r="AN25" s="33">
        <f t="shared" si="13"/>
        <v>0.1</v>
      </c>
      <c r="AO25" s="33">
        <f t="shared" si="13"/>
        <v>0.1</v>
      </c>
      <c r="AP25" s="33">
        <f t="shared" si="13"/>
        <v>0.1</v>
      </c>
      <c r="AQ25" s="33">
        <f t="shared" si="13"/>
        <v>0.1</v>
      </c>
      <c r="AR25" s="33">
        <f t="shared" si="13"/>
        <v>0.1</v>
      </c>
      <c r="AS25" s="33">
        <f t="shared" si="13"/>
        <v>0.1</v>
      </c>
      <c r="AT25" s="33">
        <f t="shared" si="13"/>
        <v>0.1</v>
      </c>
      <c r="AU25" s="33">
        <f t="shared" si="13"/>
        <v>0.1</v>
      </c>
      <c r="AV25" s="33">
        <f t="shared" si="13"/>
        <v>0.1</v>
      </c>
      <c r="AW25" s="33">
        <f t="shared" si="13"/>
        <v>0.1</v>
      </c>
      <c r="AX25" s="33">
        <f t="shared" si="13"/>
        <v>0.1</v>
      </c>
      <c r="AY25" s="33">
        <f t="shared" si="13"/>
        <v>0.1</v>
      </c>
      <c r="AZ25" s="33">
        <f t="shared" si="13"/>
        <v>0.1</v>
      </c>
      <c r="BA25" s="33">
        <f t="shared" si="13"/>
        <v>0.1</v>
      </c>
    </row>
    <row r="26" spans="1:53" ht="15.75" customHeight="1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 spans="1:53" ht="15.75" customHeight="1"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 spans="1:53" ht="15.75" customHeight="1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 spans="1:53" ht="15.75" customHeight="1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 spans="1:53" ht="15.75" customHeight="1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 spans="1:53" ht="15.75" customHeight="1"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 spans="1:53" ht="15.75" customHeight="1"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 spans="2:32" ht="15.75" customHeight="1"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 spans="2:32" ht="15.75" customHeight="1"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 spans="2:32" ht="15.75" customHeight="1"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 spans="2:32" ht="15.75" customHeight="1"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 spans="2:32" ht="15.75" customHeight="1"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 spans="2:32" ht="15.75" customHeight="1"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 spans="2:32" ht="15.75" customHeight="1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 spans="2:32" ht="15.75" customHeight="1"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 spans="2:32" ht="15.75" customHeight="1"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 spans="2:32" ht="15.75" customHeight="1"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 spans="2:32" ht="15.75" customHeight="1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 spans="2:32" ht="15.75" customHeight="1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 spans="2:32" ht="15.75" customHeight="1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 spans="2:32" ht="15.75" customHeight="1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 spans="2:32" ht="15.75" customHeight="1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 spans="2:32" ht="15.75" customHeight="1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 spans="2:32" ht="15.75" customHeight="1"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 spans="2:32" ht="15.75" customHeight="1"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 spans="2:32" ht="15.75" customHeight="1"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 spans="2:32" ht="15.75" customHeight="1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 spans="2:32" ht="15.75" customHeight="1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 spans="2:32" ht="15.75" customHeight="1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 spans="2:32" ht="15.75" customHeight="1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 spans="2:32" ht="15.75" customHeight="1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 spans="2:32" ht="15.75" customHeight="1"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 spans="2:32" ht="15.75" customHeight="1"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 spans="2:32" ht="15.75" customHeight="1"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 spans="2:32" ht="15.75" customHeight="1"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 spans="2:32" ht="15.75" customHeight="1"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 spans="2:32" ht="15.75" customHeight="1"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 spans="2:32" ht="15.75" customHeight="1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 spans="2:32" ht="15.75" customHeight="1"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 spans="2:32" ht="15.75" customHeight="1"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 spans="2:32" ht="15.75" customHeight="1"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 spans="2:32" ht="15.75" customHeight="1"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 spans="2:32" ht="15.75" customHeight="1"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 spans="2:32" ht="15.75" customHeight="1"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 spans="2:32" ht="15.75" customHeight="1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 spans="2:32" ht="15.75" customHeight="1"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 spans="2:32" ht="15.75" customHeight="1"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 spans="2:32" ht="15.75" customHeight="1"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 spans="2:32" ht="15.75" customHeight="1"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 spans="2:32" ht="15.75" customHeight="1"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 spans="2:32" ht="15.75" customHeight="1"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 spans="2:32" ht="15.75" customHeight="1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 spans="2:32" ht="15.75" customHeight="1"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 spans="2:32" ht="15.75" customHeight="1"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 spans="2:32" ht="15.75" customHeight="1"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 spans="2:32" ht="15.75" customHeight="1"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 spans="2:32" ht="15.75" customHeight="1"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 spans="2:32" ht="15.75" customHeight="1"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 spans="2:32" ht="15.75" customHeight="1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 spans="2:32" ht="15.75" customHeight="1"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 spans="2:32" ht="15.75" customHeight="1"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 spans="2:32" ht="15.75" customHeight="1"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 spans="2:32" ht="15.75" customHeight="1"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 spans="2:32" ht="15.75" customHeight="1"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 spans="2:32" ht="15.75" customHeight="1"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 spans="2:32" ht="15.75" customHeight="1"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 spans="2:32" ht="15.75" customHeight="1"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 spans="2:32" ht="15.75" customHeight="1"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 spans="2:32" ht="15.75" customHeight="1"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 spans="2:32" ht="15.75" customHeight="1"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 spans="2:32" ht="15.75" customHeight="1"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 spans="2:32" ht="15.75" customHeight="1"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 spans="2:32" ht="15.75" customHeight="1"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 spans="2:32" ht="15.75" customHeight="1"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 spans="2:32" ht="15.75" customHeight="1"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 spans="2:32" ht="15.75" customHeight="1"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 spans="2:32" ht="15.75" customHeight="1"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 spans="2:32" ht="15.75" customHeight="1"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 spans="2:32" ht="15.75" customHeight="1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 spans="2:32" ht="15.75" customHeight="1"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 spans="2:32" ht="15.75" customHeight="1"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 spans="2:32" ht="15.75" customHeight="1"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 spans="2:32" ht="15.75" customHeight="1"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 spans="2:32" ht="15.75" customHeight="1"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 spans="2:32" ht="15.75" customHeight="1"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 spans="2:32" ht="15.75" customHeight="1"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 spans="2:32" ht="15.75" customHeight="1"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 spans="2:32" ht="15.75" customHeight="1"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 spans="2:32" ht="15.75" customHeight="1"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 spans="2:32" ht="15.75" customHeight="1"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 spans="2:32" ht="15.75" customHeight="1"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 spans="2:32" ht="15.75" customHeight="1"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 spans="2:32" ht="15.75" customHeight="1"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 spans="2:32" ht="15.75" customHeight="1"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 spans="2:32" ht="15.75" customHeight="1"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 spans="2:32" ht="15.75" customHeight="1"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 spans="2:32" ht="15.75" customHeight="1"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 spans="2:32" ht="15.75" customHeight="1"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 spans="2:32" ht="15.75" customHeight="1"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 spans="2:32" ht="15.75" customHeight="1"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 spans="2:32" ht="15.75" customHeight="1"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 spans="2:32" ht="15.75" customHeight="1"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 spans="2:32" ht="15.75" customHeight="1"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 spans="2:32" ht="15.75" customHeight="1"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 spans="2:32" ht="15.75" customHeight="1"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 spans="2:32" ht="15.75" customHeight="1"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 spans="2:32" ht="15.75" customHeight="1"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 spans="2:32" ht="15.75" customHeight="1"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 spans="2:32" ht="15.75" customHeight="1"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 spans="2:32" ht="15.75" customHeight="1"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 spans="2:32" ht="15.75" customHeight="1"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 spans="2:32" ht="15.75" customHeight="1"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 spans="2:32" ht="15.75" customHeight="1"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 spans="2:32" ht="15.75" customHeight="1"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 spans="2:32" ht="15.75" customHeight="1"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 spans="2:32" ht="15.75" customHeight="1"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 spans="2:32" ht="15.75" customHeight="1"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 spans="2:32" ht="15.75" customHeight="1"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 spans="2:32" ht="15.75" customHeight="1"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 spans="2:32" ht="15.75" customHeight="1"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 spans="2:32" ht="15.75" customHeight="1"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 spans="2:32" ht="15.75" customHeight="1"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 spans="2:32" ht="15.75" customHeight="1"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 spans="2:32" ht="15.75" customHeight="1"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 spans="2:32" ht="15.75" customHeight="1"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 spans="2:32" ht="15.75" customHeight="1"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 spans="2:32" ht="15.75" customHeight="1"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 spans="2:32" ht="15.75" customHeight="1"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 spans="2:32" ht="15.75" customHeight="1"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 spans="2:32" ht="15.75" customHeight="1"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 spans="2:32" ht="15.75" customHeight="1"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 spans="2:32" ht="15.75" customHeight="1"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 spans="2:32" ht="15.75" customHeight="1"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 spans="2:32" ht="15.75" customHeight="1"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 spans="2:32" ht="15.75" customHeight="1"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 spans="2:32" ht="15.75" customHeight="1"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 spans="2:32" ht="15.75" customHeight="1"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 spans="2:32" ht="15.75" customHeight="1"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 spans="2:32" ht="15.75" customHeight="1"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 spans="2:32" ht="15.75" customHeight="1"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 spans="2:32" ht="15.75" customHeight="1"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 spans="2:32" ht="15.75" customHeight="1"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 spans="2:32" ht="15.75" customHeight="1"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 spans="2:32" ht="15.75" customHeight="1"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 spans="2:32" ht="15.75" customHeight="1"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 spans="2:32" ht="15.75" customHeight="1"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 spans="2:32" ht="15.75" customHeight="1"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 spans="2:32" ht="15.75" customHeight="1"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 spans="2:32" ht="15.75" customHeight="1"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 spans="2:32" ht="15.75" customHeight="1"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 spans="2:32" ht="15.75" customHeight="1"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 spans="2:32" ht="15.75" customHeight="1"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 spans="2:32" ht="15.75" customHeight="1"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 spans="2:32" ht="15.75" customHeight="1"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 spans="2:32" ht="15.75" customHeight="1"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 spans="2:32" ht="15.75" customHeight="1"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 spans="2:32" ht="15.75" customHeight="1"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 spans="2:32" ht="15.75" customHeight="1"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 spans="2:32" ht="15.75" customHeight="1"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 spans="2:32" ht="15.75" customHeight="1"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 spans="2:32" ht="15.75" customHeight="1"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 spans="2:32" ht="15.75" customHeight="1"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 spans="2:32" ht="15.75" customHeight="1"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 spans="2:32" ht="15.75" customHeight="1"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 spans="2:32" ht="15.75" customHeight="1"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 spans="2:32" ht="15.75" customHeight="1"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 spans="2:32" ht="15.75" customHeight="1"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 spans="2:32" ht="15.75" customHeight="1"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 spans="2:32" ht="15.75" customHeight="1"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 spans="2:32" ht="15.75" customHeight="1"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 spans="2:32" ht="15.75" customHeight="1"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 spans="2:32" ht="15.75" customHeight="1"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 spans="2:32" ht="15.75" customHeight="1"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 spans="2:32" ht="15.75" customHeight="1"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 spans="2:32" ht="15.75" customHeight="1"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 spans="2:32" ht="15.75" customHeight="1"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 spans="2:32" ht="15.75" customHeight="1"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 spans="2:32" ht="15.75" customHeight="1"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 spans="2:32" ht="15.75" customHeight="1"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 spans="2:32" ht="15.75" customHeight="1"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 spans="2:32" ht="15.75" customHeight="1"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 spans="2:32" ht="15.75" customHeight="1"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 spans="2:32" ht="15.75" customHeight="1"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 spans="2:32" ht="15.75" customHeight="1"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 spans="2:32" ht="15.75" customHeight="1"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 spans="2:32" ht="15.75" customHeight="1"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 spans="2:32" ht="15.75" customHeight="1"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 spans="2:32" ht="15.75" customHeight="1"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 spans="2:32" ht="15.75" customHeight="1"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 spans="2:32" ht="15.75" customHeight="1"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 spans="2:32" ht="15.75" customHeight="1"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 spans="2:32" ht="15.75" customHeight="1"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 spans="2:32" ht="15.75" customHeight="1"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 spans="2:32" ht="15.75" customHeight="1"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 spans="2:32" ht="15.75" customHeight="1"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 spans="2:32" ht="15.75" customHeight="1"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 spans="2:32" ht="15.75" customHeight="1"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 spans="2:32" ht="15.75" customHeight="1"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 spans="2:32" ht="15.75" customHeight="1"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 spans="2:32" ht="15.75" customHeight="1"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 spans="2:32" ht="15.75" customHeight="1"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 spans="2:32" ht="15.75" customHeight="1"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 spans="2:32" ht="15.75" customHeight="1"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 spans="2:32" ht="15.75" customHeight="1"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 spans="2:32" ht="15.75" customHeight="1"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 spans="2:32" ht="15.75" customHeight="1"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 spans="2:32" ht="15.75" customHeight="1"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 spans="2:32" ht="15.75" customHeight="1"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 spans="2:32" ht="15.75" customHeight="1"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 spans="2:32" ht="15.75" customHeight="1"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 spans="2:32" ht="15.75" customHeight="1"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 spans="2:32" ht="15.75" customHeight="1"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 spans="2:32" ht="15.75" customHeight="1"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 spans="2:32" ht="15.75" customHeight="1"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 spans="2:32" ht="15.75" customHeight="1"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 spans="2:32" ht="15.75" customHeight="1"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 spans="2:32" ht="15.75" customHeight="1"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 spans="2:32" ht="15.75" customHeight="1"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 spans="2:32" ht="15.75" customHeight="1"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 spans="2:32" ht="15.75" customHeight="1"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 spans="2:32" ht="15.75" customHeight="1"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 spans="2:32" ht="15.75" customHeight="1"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 spans="2:32" ht="15.75" customHeight="1"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 spans="2:32" ht="15.75" customHeight="1"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 spans="2:32" ht="15.75" customHeight="1"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 spans="2:32" ht="15.75" customHeight="1"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 spans="2:32" ht="15.75" customHeight="1"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 spans="2:32" ht="15.75" customHeight="1"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 spans="2:32" ht="15.75" customHeight="1"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 spans="2:32" ht="15.75" customHeight="1"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 spans="2:32" ht="15.75" customHeight="1"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 spans="2:32" ht="15.75" customHeight="1"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 spans="2:32" ht="15.75" customHeight="1"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 spans="2:32" ht="15.75" customHeight="1"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 spans="2:32" ht="15.75" customHeight="1"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 spans="2:32" ht="15.75" customHeight="1"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 spans="2:32" ht="15.75" customHeight="1"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 spans="2:32" ht="15.75" customHeight="1"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 spans="2:32" ht="15.75" customHeight="1"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 spans="2:32" ht="15.75" customHeight="1"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 spans="2:32" ht="15.75" customHeight="1"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 spans="2:32" ht="15.75" customHeight="1"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 spans="2:32" ht="15.75" customHeight="1"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 spans="2:32" ht="15.75" customHeight="1"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 spans="2:32" ht="15.75" customHeight="1"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 spans="2:32" ht="15.75" customHeight="1"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 spans="2:32" ht="15.75" customHeight="1"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 spans="2:32" ht="15.75" customHeight="1"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 spans="2:32" ht="15.75" customHeight="1"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 spans="2:32" ht="15.75" customHeight="1"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 spans="2:32" ht="15.75" customHeight="1"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 spans="2:32" ht="15.75" customHeight="1"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 spans="2:32" ht="15.75" customHeight="1"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 spans="2:32" ht="15.75" customHeight="1"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 spans="2:32" ht="15.75" customHeight="1"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 spans="2:32" ht="15.75" customHeight="1"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 spans="2:32" ht="15.75" customHeight="1"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 spans="2:32" ht="15.75" customHeight="1"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 spans="2:32" ht="15.75" customHeight="1"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 spans="2:32" ht="15.75" customHeight="1"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 spans="2:32" ht="15.75" customHeight="1"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 spans="2:32" ht="15.75" customHeight="1"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 spans="2:32" ht="15.75" customHeight="1"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 spans="2:32" ht="15.75" customHeight="1"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 spans="2:32" ht="15.75" customHeight="1"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 spans="2:32" ht="15.75" customHeight="1"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 spans="2:32" ht="15.75" customHeight="1"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 spans="2:32" ht="15.75" customHeight="1"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 spans="2:32" ht="15.75" customHeight="1"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 spans="2:32" ht="15.75" customHeight="1"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 spans="2:32" ht="15.75" customHeight="1"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 spans="2:32" ht="15.75" customHeight="1"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 spans="2:32" ht="15.75" customHeight="1"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 spans="2:32" ht="15.75" customHeight="1"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 spans="2:32" ht="15.75" customHeight="1"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 spans="2:32" ht="15.75" customHeight="1"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 spans="2:32" ht="15.75" customHeight="1"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 spans="2:32" ht="15.75" customHeight="1"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 spans="2:32" ht="15.75" customHeight="1"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 spans="2:32" ht="15.75" customHeight="1"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 spans="2:32" ht="15.75" customHeight="1"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 spans="2:32" ht="15.75" customHeight="1"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 spans="2:32" ht="15.75" customHeight="1"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 spans="2:32" ht="15.75" customHeight="1"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 spans="2:32" ht="15.75" customHeight="1"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 spans="2:32" ht="15.75" customHeight="1"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 spans="2:32" ht="15.75" customHeight="1"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 spans="2:32" ht="15.75" customHeight="1"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 spans="2:32" ht="15.75" customHeight="1"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 spans="2:32" ht="15.75" customHeight="1"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 spans="2:32" ht="15.75" customHeight="1"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 spans="2:32" ht="15.75" customHeight="1"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 spans="2:32" ht="15.75" customHeight="1"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 spans="2:32" ht="15.75" customHeight="1"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 spans="2:32" ht="15.75" customHeight="1"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 spans="2:32" ht="15.75" customHeight="1"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 spans="2:32" ht="15.75" customHeight="1"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 spans="2:32" ht="15.75" customHeight="1"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 spans="2:32" ht="15.75" customHeight="1"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 spans="2:32" ht="15.75" customHeight="1"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 spans="2:32" ht="15.75" customHeight="1"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 spans="2:32" ht="15.75" customHeight="1"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 spans="2:32" ht="15.75" customHeight="1"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 spans="2:32" ht="15.75" customHeight="1"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 spans="2:32" ht="15.75" customHeight="1"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 spans="2:32" ht="15.75" customHeight="1"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 spans="2:32" ht="15.75" customHeight="1"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 spans="2:32" ht="15.75" customHeight="1"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 spans="2:32" ht="15.75" customHeight="1"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 spans="2:32" ht="15.75" customHeight="1"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 spans="2:32" ht="15.75" customHeight="1"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 spans="2:32" ht="15.75" customHeight="1"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 spans="2:32" ht="15.75" customHeight="1"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 spans="2:32" ht="15.75" customHeight="1"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 spans="2:32" ht="15.75" customHeight="1"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 spans="2:32" ht="15.75" customHeight="1"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 spans="2:32" ht="15.75" customHeight="1"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 spans="2:32" ht="15.75" customHeight="1"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 spans="2:32" ht="15.75" customHeight="1"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 spans="2:32" ht="15.75" customHeight="1"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 spans="2:32" ht="15.75" customHeight="1"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 spans="2:32" ht="15.75" customHeight="1"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 spans="2:32" ht="15.75" customHeight="1"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 spans="2:32" ht="15.75" customHeight="1"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 spans="2:32" ht="15.75" customHeight="1"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 spans="2:32" ht="15.75" customHeight="1"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 spans="2:32" ht="15.75" customHeight="1"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 spans="2:32" ht="15.75" customHeight="1"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 spans="2:32" ht="15.75" customHeight="1"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 spans="2:32" ht="15.75" customHeight="1"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 spans="2:32" ht="15.75" customHeight="1"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 spans="2:32" ht="15.75" customHeight="1"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 spans="2:32" ht="15.75" customHeight="1"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 spans="2:32" ht="15.75" customHeight="1"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 spans="2:32" ht="15.75" customHeight="1"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 spans="2:32" ht="15.75" customHeight="1"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 spans="2:32" ht="15.75" customHeight="1"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 spans="2:32" ht="15.75" customHeight="1"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 spans="2:32" ht="15.75" customHeight="1"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 spans="2:32" ht="15.75" customHeight="1"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 spans="2:32" ht="15.75" customHeight="1"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 spans="2:32" ht="15.75" customHeight="1"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 spans="2:32" ht="15.75" customHeight="1"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 spans="2:32" ht="15.75" customHeight="1"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 spans="2:32" ht="15.75" customHeight="1"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 spans="2:32" ht="15.75" customHeight="1"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 spans="2:32" ht="15.75" customHeight="1"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 spans="2:32" ht="15.75" customHeight="1"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 spans="2:32" ht="15.75" customHeight="1"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 spans="2:32" ht="15.75" customHeight="1"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 spans="2:32" ht="15.75" customHeight="1"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 spans="2:32" ht="15.75" customHeight="1"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 spans="2:32" ht="15.75" customHeight="1"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 spans="2:32" ht="15.75" customHeight="1"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 spans="2:32" ht="15.75" customHeight="1"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 spans="2:32" ht="15.75" customHeight="1"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 spans="2:32" ht="15.75" customHeight="1"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 spans="2:32" ht="15.75" customHeight="1"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 spans="2:32" ht="15.75" customHeight="1"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 spans="2:32" ht="15.75" customHeight="1"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 spans="2:32" ht="15.75" customHeight="1"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 spans="2:32" ht="15.75" customHeight="1"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 spans="2:32" ht="15.75" customHeight="1"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 spans="2:32" ht="15.75" customHeight="1"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 spans="2:32" ht="15.75" customHeight="1"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 spans="2:32" ht="15.75" customHeight="1"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 spans="2:32" ht="15.75" customHeight="1"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 spans="2:32" ht="15.75" customHeight="1"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 spans="2:32" ht="15.75" customHeight="1"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 spans="2:32" ht="15.75" customHeight="1"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 spans="2:32" ht="15.75" customHeight="1"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 spans="2:32" ht="15.75" customHeight="1"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 spans="2:32" ht="15.75" customHeight="1"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 spans="2:32" ht="15.75" customHeight="1"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 spans="2:32" ht="15.75" customHeight="1"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 spans="2:32" ht="15.75" customHeight="1"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 spans="2:32" ht="15.75" customHeight="1"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 spans="2:32" ht="15.75" customHeight="1"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 spans="2:32" ht="15.75" customHeight="1"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 spans="2:32" ht="15.75" customHeight="1"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 spans="2:32" ht="15.75" customHeight="1"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 spans="2:32" ht="15.75" customHeight="1"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 spans="2:32" ht="15.75" customHeight="1"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 spans="2:32" ht="15.75" customHeight="1"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 spans="2:32" ht="15.75" customHeight="1"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 spans="2:32" ht="15.75" customHeight="1"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 spans="2:32" ht="15.75" customHeight="1"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 spans="2:32" ht="15.75" customHeight="1"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 spans="2:32" ht="15.75" customHeight="1"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 spans="2:32" ht="15.75" customHeight="1"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 spans="2:32" ht="15.75" customHeight="1"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 spans="2:32" ht="15.75" customHeight="1"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 spans="2:32" ht="15.75" customHeight="1"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 spans="2:32" ht="15.75" customHeight="1"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 spans="2:32" ht="15.75" customHeight="1"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 spans="2:32" ht="15.75" customHeight="1"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 spans="2:32" ht="15.75" customHeight="1"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 spans="2:32" ht="15.75" customHeight="1"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 spans="2:32" ht="15.75" customHeight="1"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 spans="2:32" ht="15.75" customHeight="1"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 spans="2:32" ht="15.75" customHeight="1"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 spans="2:32" ht="15.75" customHeight="1"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 spans="2:32" ht="15.75" customHeight="1"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 spans="2:32" ht="15.75" customHeight="1"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 spans="2:32" ht="15.75" customHeight="1"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 spans="2:32" ht="15.75" customHeight="1"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 spans="2:32" ht="15.75" customHeight="1"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 spans="2:32" ht="15.75" customHeight="1"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 spans="2:32" ht="15.75" customHeight="1"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 spans="2:32" ht="15.75" customHeight="1"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 spans="2:32" ht="15.75" customHeight="1"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 spans="2:32" ht="15.75" customHeight="1"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 spans="2:32" ht="15.75" customHeight="1"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 spans="2:32" ht="15.75" customHeight="1"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 spans="2:32" ht="15.75" customHeight="1"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 spans="2:32" ht="15.75" customHeight="1"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 spans="2:32" ht="15.75" customHeight="1"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 spans="2:32" ht="15.75" customHeight="1"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 spans="2:32" ht="15.75" customHeight="1"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 spans="2:32" ht="15.75" customHeight="1"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 spans="2:32" ht="15.75" customHeight="1"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 spans="2:32" ht="15.75" customHeight="1"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 spans="2:32" ht="15.75" customHeight="1"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 spans="2:32" ht="15.75" customHeight="1"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 spans="2:32" ht="15.75" customHeight="1"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 spans="2:32" ht="15.75" customHeight="1"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 spans="2:32" ht="15.75" customHeight="1"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 spans="2:32" ht="15.75" customHeight="1"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 spans="2:32" ht="15.75" customHeight="1"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 spans="2:32" ht="15.75" customHeight="1"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 spans="2:32" ht="15.75" customHeight="1"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 spans="2:32" ht="15.75" customHeight="1"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 spans="2:32" ht="15.75" customHeight="1"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 spans="2:32" ht="15.75" customHeight="1"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 spans="2:32" ht="15.75" customHeight="1"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 spans="2:32" ht="15.75" customHeight="1"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 spans="2:32" ht="15.75" customHeight="1"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 spans="2:32" ht="15.75" customHeight="1"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 spans="2:32" ht="15.75" customHeight="1"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 spans="2:32" ht="15.75" customHeight="1"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 spans="2:32" ht="15.75" customHeight="1"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 spans="2:32" ht="15.75" customHeight="1"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 spans="2:32" ht="15.75" customHeight="1"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 spans="2:32" ht="15.75" customHeight="1"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 spans="2:32" ht="15.75" customHeight="1"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 spans="2:32" ht="15.75" customHeight="1"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 spans="2:32" ht="15.75" customHeight="1"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 spans="2:32" ht="15.75" customHeight="1"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 spans="2:32" ht="15.75" customHeight="1"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 spans="2:32" ht="15.75" customHeight="1"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 spans="2:32" ht="15.75" customHeight="1"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 spans="2:32" ht="15.75" customHeight="1"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 spans="2:32" ht="15.75" customHeight="1"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 spans="2:32" ht="15.75" customHeight="1"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 spans="2:32" ht="15.75" customHeight="1"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 spans="2:32" ht="15.75" customHeight="1"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 spans="2:32" ht="15.75" customHeight="1"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 spans="2:32" ht="15.75" customHeight="1"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 spans="2:32" ht="15.75" customHeight="1"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 spans="2:32" ht="15.75" customHeight="1"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 spans="2:32" ht="15.75" customHeight="1"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 spans="2:32" ht="15.75" customHeight="1"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 spans="2:32" ht="15.75" customHeight="1"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 spans="2:32" ht="15.75" customHeight="1"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 spans="2:32" ht="15.75" customHeight="1"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 spans="2:32" ht="15.75" customHeight="1"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 spans="2:32" ht="15.75" customHeight="1"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 spans="2:32" ht="15.75" customHeight="1"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 spans="2:32" ht="15.75" customHeight="1"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 spans="2:32" ht="15.75" customHeight="1"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 spans="2:32" ht="15.75" customHeight="1"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 spans="2:32" ht="15.75" customHeight="1"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 spans="2:32" ht="15.75" customHeight="1"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 spans="2:32" ht="15.75" customHeight="1"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 spans="2:32" ht="15.75" customHeight="1"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 spans="2:32" ht="15.75" customHeight="1"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 spans="2:32" ht="15.75" customHeight="1"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 spans="2:32" ht="15.75" customHeight="1"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 spans="2:32" ht="15.75" customHeight="1"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 spans="2:32" ht="15.75" customHeight="1"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 spans="2:32" ht="15.75" customHeight="1"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 spans="2:32" ht="15.75" customHeight="1"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 spans="2:32" ht="15.75" customHeight="1"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 spans="2:32" ht="15.75" customHeight="1"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 spans="2:32" ht="15.75" customHeight="1"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 spans="2:32" ht="15.75" customHeight="1"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 spans="2:32" ht="15.75" customHeight="1"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 spans="2:32" ht="15.75" customHeight="1"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 spans="2:32" ht="15.75" customHeight="1"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 spans="2:32" ht="15.75" customHeight="1"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 spans="2:32" ht="15.75" customHeight="1"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 spans="2:32" ht="15.75" customHeight="1"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 spans="2:32" ht="15.75" customHeight="1"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 spans="2:32" ht="15.75" customHeight="1"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 spans="2:32" ht="15.75" customHeight="1"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 spans="2:32" ht="15.75" customHeight="1"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 spans="2:32" ht="15.75" customHeight="1"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 spans="2:32" ht="15.75" customHeight="1"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 spans="2:32" ht="15.75" customHeight="1"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 spans="2:32" ht="15.75" customHeight="1"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 spans="2:32" ht="15.75" customHeight="1"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 spans="2:32" ht="15.75" customHeight="1"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 spans="2:32" ht="15.75" customHeight="1"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 spans="2:32" ht="15.75" customHeight="1"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 spans="2:32" ht="15.75" customHeight="1"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 spans="2:32" ht="15.75" customHeight="1"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 spans="2:32" ht="15.75" customHeight="1"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 spans="2:32" ht="15.75" customHeight="1"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 spans="2:32" ht="15.75" customHeight="1"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 spans="2:32" ht="15.75" customHeight="1"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 spans="2:32" ht="15.75" customHeight="1"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 spans="2:32" ht="15.75" customHeight="1"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 spans="2:32" ht="15.75" customHeight="1"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 spans="2:32" ht="15.75" customHeight="1"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 spans="2:32" ht="15.75" customHeight="1"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 spans="2:32" ht="15.75" customHeight="1"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 spans="2:32" ht="15.75" customHeight="1"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 spans="2:32" ht="15.75" customHeight="1"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 spans="2:32" ht="15.75" customHeight="1"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 spans="2:32" ht="15.75" customHeight="1"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 spans="2:32" ht="15.75" customHeight="1"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 spans="2:32" ht="15.75" customHeight="1"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 spans="2:32" ht="15.75" customHeight="1"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 spans="2:32" ht="15.75" customHeight="1"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 spans="2:32" ht="15.75" customHeight="1"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 spans="2:32" ht="15.75" customHeight="1"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 spans="2:32" ht="15.75" customHeight="1"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 spans="2:32" ht="15.75" customHeight="1"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 spans="2:32" ht="15.75" customHeight="1"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 spans="2:32" ht="15.75" customHeight="1"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 spans="2:32" ht="15.75" customHeight="1"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 spans="2:32" ht="15.75" customHeight="1"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 spans="2:32" ht="15.75" customHeight="1"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 spans="2:32" ht="15.75" customHeight="1"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 spans="2:32" ht="15.75" customHeight="1"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 spans="2:32" ht="15.75" customHeight="1"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 spans="2:32" ht="15.75" customHeight="1"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 spans="2:32" ht="15.75" customHeight="1"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 spans="2:32" ht="15.75" customHeight="1"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 spans="2:32" ht="15.75" customHeight="1"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 spans="2:32" ht="15.75" customHeight="1"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 spans="2:32" ht="15.75" customHeight="1"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 spans="2:32" ht="15.75" customHeight="1"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 spans="2:32" ht="15.75" customHeight="1"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 spans="2:32" ht="15.75" customHeight="1"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 spans="2:32" ht="15.75" customHeight="1"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 spans="2:32" ht="15.75" customHeight="1"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 spans="2:32" ht="15.75" customHeight="1"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 spans="2:32" ht="15.75" customHeight="1"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 spans="2:32" ht="15.75" customHeight="1"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 spans="2:32" ht="15.75" customHeight="1"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 spans="2:32" ht="15.75" customHeight="1"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 spans="2:32" ht="15.75" customHeight="1"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 spans="2:32" ht="15.75" customHeight="1"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 spans="2:32" ht="15.75" customHeight="1"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 spans="2:32" ht="15.75" customHeight="1"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 spans="2:32" ht="15.75" customHeight="1"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 spans="2:32" ht="15.75" customHeight="1"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 spans="2:32" ht="15.75" customHeight="1"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 spans="2:32" ht="15.75" customHeight="1"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 spans="2:32" ht="15.75" customHeight="1"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 spans="2:32" ht="15.75" customHeight="1"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 spans="2:32" ht="15.75" customHeight="1"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 spans="2:32" ht="15.75" customHeight="1"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 spans="2:32" ht="15.75" customHeight="1"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 spans="2:32" ht="15.75" customHeight="1"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 spans="2:32" ht="15.75" customHeight="1"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 spans="2:32" ht="15.75" customHeight="1"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 spans="2:32" ht="15.75" customHeight="1"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 spans="2:32" ht="15.75" customHeight="1"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 spans="2:32" ht="15.75" customHeight="1"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 spans="2:32" ht="15.75" customHeight="1"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 spans="2:32" ht="15.75" customHeight="1"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 spans="2:32" ht="15.75" customHeight="1"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 spans="2:32" ht="15.75" customHeight="1"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 spans="2:32" ht="15.75" customHeight="1"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 spans="2:32" ht="15.75" customHeight="1"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 spans="2:32" ht="15.75" customHeight="1"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 spans="2:32" ht="15.75" customHeight="1"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 spans="2:32" ht="15.75" customHeight="1"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 spans="2:32" ht="15.75" customHeight="1"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 spans="2:32" ht="15.75" customHeight="1"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 spans="2:32" ht="15.75" customHeight="1"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 spans="2:32" ht="15.75" customHeight="1"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 spans="2:32" ht="15.75" customHeight="1"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 spans="2:32" ht="15.75" customHeight="1"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 spans="2:32" ht="15.75" customHeight="1"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 spans="2:32" ht="15.75" customHeight="1"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 spans="2:32" ht="15.75" customHeight="1"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 spans="2:32" ht="15.75" customHeight="1"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 spans="2:32" ht="15.75" customHeight="1"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 spans="2:32" ht="15.75" customHeight="1"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 spans="2:32" ht="15.75" customHeight="1"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 spans="2:32" ht="15.75" customHeight="1"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 spans="2:32" ht="15.75" customHeight="1"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 spans="2:32" ht="15.75" customHeight="1"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 spans="2:32" ht="15.75" customHeight="1"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 spans="2:32" ht="15.75" customHeight="1"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 spans="2:32" ht="15.75" customHeight="1"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 spans="2:32" ht="15.75" customHeight="1"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 spans="2:32" ht="15.75" customHeight="1"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 spans="2:32" ht="15.75" customHeight="1"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 spans="2:32" ht="15.75" customHeight="1"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 spans="2:32" ht="15.75" customHeight="1"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 spans="2:32" ht="15.75" customHeight="1"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 spans="2:32" ht="15.75" customHeight="1"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 spans="2:32" ht="15.75" customHeight="1"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 spans="2:32" ht="15.75" customHeight="1"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 spans="2:32" ht="15.75" customHeight="1"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 spans="2:32" ht="15.75" customHeight="1"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 spans="2:32" ht="15.75" customHeight="1"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 spans="2:32" ht="15.75" customHeight="1"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 spans="2:32" ht="15.75" customHeight="1"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 spans="2:32" ht="15.75" customHeight="1"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 spans="2:32" ht="15.75" customHeight="1"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 spans="2:32" ht="15.75" customHeight="1"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 spans="2:32" ht="15.75" customHeight="1"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 spans="2:32" ht="15.75" customHeight="1"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 spans="2:32" ht="15.75" customHeight="1"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 spans="2:32" ht="15.75" customHeight="1"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 spans="2:32" ht="15.75" customHeight="1"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 spans="2:32" ht="15.75" customHeight="1"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 spans="2:32" ht="15.75" customHeight="1"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 spans="2:32" ht="15.75" customHeight="1"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 spans="2:32" ht="15.75" customHeight="1"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 spans="2:32" ht="15.75" customHeight="1"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 spans="2:32" ht="15.75" customHeight="1"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 spans="2:32" ht="15.75" customHeight="1"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 spans="2:32" ht="15.75" customHeight="1"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 spans="2:32" ht="15.75" customHeight="1"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 spans="2:32" ht="15.75" customHeight="1"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 spans="2:32" ht="15.75" customHeight="1"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 spans="2:32" ht="15.75" customHeight="1"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 spans="2:32" ht="15.75" customHeight="1"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 spans="2:32" ht="15.75" customHeight="1"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 spans="2:32" ht="15.75" customHeight="1"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 spans="2:32" ht="15.75" customHeight="1"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 spans="2:32" ht="15.75" customHeight="1"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 spans="2:32" ht="15.75" customHeight="1"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 spans="2:32" ht="15.75" customHeight="1"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 spans="2:32" ht="15.75" customHeight="1"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 spans="2:32" ht="15.75" customHeight="1"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 spans="2:32" ht="15.75" customHeight="1"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 spans="2:32" ht="15.75" customHeight="1"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 spans="2:32" ht="15.75" customHeight="1"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 spans="2:32" ht="15.75" customHeight="1"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 spans="2:32" ht="15.75" customHeight="1"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 spans="2:32" ht="15.75" customHeight="1"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 spans="2:32" ht="15.75" customHeight="1"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 spans="2:32" ht="15.75" customHeight="1"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 spans="2:32" ht="15.75" customHeight="1"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 spans="2:32" ht="15.75" customHeight="1"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 spans="2:32" ht="15.75" customHeight="1"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 spans="2:32" ht="15.75" customHeight="1"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 spans="2:32" ht="15.75" customHeight="1"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 spans="2:32" ht="15.75" customHeight="1"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 spans="2:32" ht="15.75" customHeight="1"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 spans="2:32" ht="15.75" customHeight="1"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 spans="2:32" ht="15.75" customHeight="1"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 spans="2:32" ht="15.75" customHeight="1"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 spans="2:32" ht="15.75" customHeight="1"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 spans="2:32" ht="15.75" customHeight="1"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 spans="2:32" ht="15.75" customHeight="1"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 spans="2:32" ht="15.75" customHeight="1"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 spans="2:32" ht="15.75" customHeight="1"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 spans="2:32" ht="15.75" customHeight="1"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 spans="2:32" ht="15.75" customHeight="1"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 spans="2:32" ht="15.75" customHeight="1"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 spans="2:32" ht="15.75" customHeight="1"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 spans="2:32" ht="15.75" customHeight="1"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 spans="2:32" ht="15.75" customHeight="1"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 spans="2:32" ht="15.75" customHeight="1"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 spans="2:32" ht="15.75" customHeight="1"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 spans="2:32" ht="15.75" customHeight="1"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 spans="2:32" ht="15.75" customHeight="1"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 spans="2:32" ht="15.75" customHeight="1"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 spans="2:32" ht="15.75" customHeight="1"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 spans="2:32" ht="15.75" customHeight="1"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 spans="2:32" ht="15.75" customHeight="1"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 spans="2:32" ht="15.75" customHeight="1"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 spans="2:32" ht="15.75" customHeight="1"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 spans="2:32" ht="15.75" customHeight="1"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 spans="2:32" ht="15.75" customHeight="1"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 spans="2:32" ht="15.75" customHeight="1"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 spans="2:32" ht="15.75" customHeight="1"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 spans="2:32" ht="15.75" customHeight="1"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 spans="2:32" ht="15.75" customHeight="1"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 spans="2:32" ht="15.75" customHeight="1"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 spans="2:32" ht="15.75" customHeight="1"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 spans="2:32" ht="15.75" customHeight="1"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 spans="2:32" ht="15.75" customHeight="1"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 spans="2:32" ht="15.75" customHeight="1"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 spans="2:32" ht="15.75" customHeight="1"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 spans="2:32" ht="15.75" customHeight="1"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 spans="2:32" ht="15.75" customHeight="1"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 spans="2:32" ht="15.75" customHeight="1"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 spans="2:32" ht="15.75" customHeight="1"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 spans="2:32" ht="15.75" customHeight="1"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 spans="2:32" ht="15.75" customHeight="1"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 spans="2:32" ht="15.75" customHeight="1"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 spans="2:32" ht="15.75" customHeight="1"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 spans="2:32" ht="15.75" customHeight="1"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 spans="2:32" ht="15.75" customHeight="1"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 spans="2:32" ht="15.75" customHeight="1"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 spans="2:32" ht="15.75" customHeight="1"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 spans="2:32" ht="15.75" customHeight="1"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 spans="2:32" ht="15.75" customHeight="1"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 spans="2:32" ht="15.75" customHeight="1"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 spans="2:32" ht="15.75" customHeight="1"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 spans="2:32" ht="15.75" customHeight="1"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 spans="2:32" ht="15.75" customHeight="1"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 spans="2:32" ht="15.75" customHeight="1"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 spans="2:32" ht="15.75" customHeight="1"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 spans="2:32" ht="15.75" customHeight="1"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 spans="2:32" ht="15.75" customHeight="1"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 spans="2:32" ht="15.75" customHeight="1"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 spans="2:32" ht="15.75" customHeight="1"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 spans="2:32" ht="15.75" customHeight="1"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 spans="2:32" ht="15.75" customHeight="1"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 spans="2:32" ht="15.75" customHeight="1"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 spans="2:32" ht="15.75" customHeight="1"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 spans="2:32" ht="15.75" customHeight="1"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 spans="2:32" ht="15.75" customHeight="1"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 spans="2:32" ht="15.75" customHeight="1"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 spans="2:32" ht="15.75" customHeight="1"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 spans="2:32" ht="15.75" customHeight="1"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 spans="2:32" ht="15.75" customHeight="1"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 spans="2:32" ht="15.75" customHeight="1"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 spans="2:32" ht="15.75" customHeight="1"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 spans="2:32" ht="15.75" customHeight="1"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 spans="2:32" ht="15.75" customHeight="1"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 spans="2:32" ht="15.75" customHeight="1"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 spans="2:32" ht="15.75" customHeight="1"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 spans="2:32" ht="15.75" customHeight="1"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 spans="2:32" ht="15.75" customHeight="1"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 spans="2:32" ht="15.75" customHeight="1"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 spans="2:32" ht="15.75" customHeight="1"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 spans="2:32" ht="15.75" customHeight="1"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 spans="2:32" ht="15.75" customHeight="1"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 spans="2:32" ht="15.75" customHeight="1"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 spans="2:32" ht="15.75" customHeight="1"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 spans="2:32" ht="15.75" customHeight="1"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 spans="2:32" ht="15.75" customHeight="1"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 spans="2:32" ht="15.75" customHeight="1"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 spans="2:32" ht="15.75" customHeight="1"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 spans="2:32" ht="15.75" customHeight="1"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 spans="2:32" ht="15.75" customHeight="1"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 spans="2:32" ht="15.75" customHeight="1"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 spans="2:32" ht="15.75" customHeight="1"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 spans="2:32" ht="15.75" customHeight="1"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 spans="2:32" ht="15.75" customHeight="1"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 spans="2:32" ht="15.75" customHeight="1"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 spans="2:32" ht="15.75" customHeight="1"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 spans="2:32" ht="15.75" customHeight="1"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 spans="2:32" ht="15.75" customHeight="1"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 spans="2:32" ht="15.75" customHeight="1"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 spans="2:32" ht="15.75" customHeight="1"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 spans="2:32" ht="15.75" customHeight="1"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 spans="2:32" ht="15.75" customHeight="1"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 spans="2:32" ht="15.75" customHeight="1"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 spans="2:32" ht="15.75" customHeight="1"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 spans="2:32" ht="15.75" customHeight="1"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 spans="2:32" ht="15.75" customHeight="1"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 spans="2:32" ht="15.75" customHeight="1"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 spans="2:32" ht="15.75" customHeight="1"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 spans="2:32" ht="15.75" customHeight="1"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 spans="2:32" ht="15.75" customHeight="1"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 spans="2:32" ht="15.75" customHeight="1"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 spans="2:32" ht="15.75" customHeight="1"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 spans="2:32" ht="15.75" customHeight="1"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 spans="2:32" ht="15.75" customHeight="1"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 spans="2:32" ht="15.75" customHeight="1"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 spans="2:32" ht="15.75" customHeight="1"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 spans="2:32" ht="15.75" customHeight="1"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 spans="2:32" ht="15.75" customHeight="1"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 spans="2:32" ht="15.75" customHeight="1"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 spans="2:32" ht="15.75" customHeight="1"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 spans="2:32" ht="15.75" customHeight="1"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 spans="2:32" ht="15.75" customHeight="1"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 spans="2:32" ht="15.75" customHeight="1"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 spans="2:32" ht="15.75" customHeight="1"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 spans="2:32" ht="15.75" customHeight="1"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 spans="2:32" ht="15.75" customHeight="1"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 spans="2:32" ht="15.75" customHeight="1"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 spans="2:32" ht="15.75" customHeight="1"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 spans="2:32" ht="15.75" customHeight="1"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 spans="2:32" ht="15.75" customHeight="1"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 spans="2:32" ht="15.75" customHeight="1"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 spans="2:32" ht="15.75" customHeight="1"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 spans="2:32" ht="15.75" customHeight="1"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 spans="2:32" ht="15.75" customHeight="1"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 spans="2:32" ht="15.75" customHeight="1"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 spans="2:32" ht="15.75" customHeight="1"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 spans="2:32" ht="15.75" customHeight="1"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 spans="2:32" ht="15.75" customHeight="1"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 spans="2:32" ht="15.75" customHeight="1"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 spans="2:32" ht="15.75" customHeight="1"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 spans="2:32" ht="15.75" customHeight="1"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 spans="2:32" ht="15.75" customHeight="1"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 spans="2:32" ht="15.75" customHeight="1"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 spans="2:32" ht="15.75" customHeight="1"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 spans="2:32" ht="15.75" customHeight="1"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 spans="2:32" ht="15.75" customHeight="1"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 spans="2:32" ht="15.75" customHeight="1"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 spans="2:32" ht="15.75" customHeight="1"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 spans="2:32" ht="15.75" customHeight="1"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 spans="2:32" ht="15.75" customHeight="1"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 spans="2:32" ht="15.75" customHeight="1"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 spans="2:32" ht="15.75" customHeight="1"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 spans="2:32" ht="15.75" customHeight="1"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 spans="2:32" ht="15.75" customHeight="1"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 spans="2:32" ht="15.75" customHeight="1"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 spans="2:32" ht="15.75" customHeight="1"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 spans="2:32" ht="15.75" customHeight="1"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 spans="2:32" ht="15.75" customHeight="1"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 spans="2:32" ht="15.75" customHeight="1"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 spans="2:32" ht="15.75" customHeight="1"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 spans="2:32" ht="15.75" customHeight="1"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 spans="2:32" ht="15.75" customHeight="1"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 spans="2:32" ht="15.75" customHeight="1"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 spans="2:32" ht="15.75" customHeight="1"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 spans="2:32" ht="15.75" customHeight="1"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 spans="2:32" ht="15.75" customHeight="1"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 spans="2:32" ht="15.75" customHeight="1"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 spans="2:32" ht="15.75" customHeight="1"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 spans="2:32" ht="15.75" customHeight="1"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 spans="2:32" ht="15.75" customHeight="1"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 spans="2:32" ht="15.75" customHeight="1"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 spans="2:32" ht="15.75" customHeight="1"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 spans="2:32" ht="15.75" customHeight="1"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 spans="2:32" ht="15.75" customHeight="1"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 spans="2:32" ht="15.75" customHeight="1"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 spans="2:32" ht="15.75" customHeight="1"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 spans="2:32" ht="15.75" customHeight="1"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 spans="2:32" ht="15.75" customHeight="1"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 spans="2:32" ht="15.75" customHeight="1"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 spans="2:32" ht="15.75" customHeight="1"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 spans="2:32" ht="15.75" customHeight="1"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 spans="2:32" ht="15.75" customHeight="1"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 spans="2:32" ht="15.75" customHeight="1"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 spans="2:32" ht="15.75" customHeight="1"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 spans="2:32" ht="15.75" customHeight="1"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 spans="2:32" ht="15.75" customHeight="1"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 spans="2:32" ht="15.75" customHeight="1"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 spans="2:32" ht="15.75" customHeight="1"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 spans="2:32" ht="15.75" customHeight="1"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 spans="2:32" ht="15.75" customHeight="1"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 spans="2:32" ht="15.75" customHeight="1"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 spans="2:32" ht="15.75" customHeight="1"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 spans="2:32" ht="15.75" customHeight="1"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 spans="2:32" ht="15.75" customHeight="1"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 spans="2:32" ht="15.75" customHeight="1"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 spans="2:32" ht="15.75" customHeight="1"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 spans="2:32" ht="15.75" customHeight="1"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 spans="2:32" ht="15.75" customHeight="1"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 spans="2:32" ht="15.75" customHeight="1"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 spans="2:32" ht="15.75" customHeight="1"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 spans="2:32" ht="15.75" customHeight="1"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 spans="2:32" ht="15.75" customHeight="1"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 spans="2:32" ht="15.75" customHeight="1"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 spans="2:32" ht="15.75" customHeight="1"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 spans="2:32" ht="15.75" customHeight="1"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 spans="2:32" ht="15.75" customHeight="1"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 spans="2:32" ht="15.75" customHeight="1"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 spans="2:32" ht="15.75" customHeight="1"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 spans="2:32" ht="15.75" customHeight="1"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 spans="2:32" ht="15.75" customHeight="1"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 spans="2:32" ht="15.75" customHeight="1"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 spans="2:32" ht="15.75" customHeight="1"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 spans="2:32" ht="15.75" customHeight="1"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 spans="2:32" ht="15.75" customHeight="1"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 spans="2:32" ht="15.75" customHeight="1"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 spans="2:32" ht="15.75" customHeight="1"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 spans="2:32" ht="15.75" customHeight="1"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 spans="2:32" ht="15.75" customHeight="1"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 spans="2:32" ht="15.75" customHeight="1"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 spans="2:32" ht="15.75" customHeight="1"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 spans="2:32" ht="15.75" customHeight="1"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 spans="2:32" ht="15.75" customHeight="1"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 spans="2:32" ht="15.75" customHeight="1"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 spans="2:32" ht="15.75" customHeight="1"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 spans="2:32" ht="15.75" customHeight="1"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 spans="2:32" ht="15.75" customHeight="1"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 spans="2:32" ht="15.75" customHeight="1"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 spans="2:32" ht="15.75" customHeight="1"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 spans="2:32" ht="15.75" customHeight="1"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 spans="2:32" ht="15.75" customHeight="1"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 spans="2:32" ht="15.75" customHeight="1"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 spans="2:32" ht="15.75" customHeight="1"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 spans="2:32" ht="15.75" customHeight="1"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 spans="2:32" ht="15.75" customHeight="1"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 spans="2:32" ht="15.75" customHeight="1"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 spans="2:32" ht="15.75" customHeight="1"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 spans="2:32" ht="15.75" customHeight="1"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 spans="2:32" ht="15.75" customHeight="1"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 spans="2:32" ht="15.75" customHeight="1"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 spans="2:32" ht="15.75" customHeight="1"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 spans="2:32" ht="15.75" customHeight="1"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 spans="2:32" ht="15.75" customHeight="1"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 spans="2:32" ht="15.75" customHeight="1"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 spans="2:32" ht="15.75" customHeight="1"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 spans="2:32" ht="15.75" customHeight="1"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 spans="2:32" ht="15.75" customHeight="1"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 spans="2:32" ht="15.75" customHeight="1"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 spans="2:32" ht="15.75" customHeight="1"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 spans="2:32" ht="15.75" customHeight="1"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 spans="2:32" ht="15.75" customHeight="1"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 spans="2:32" ht="15.75" customHeight="1"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 spans="2:32" ht="15.75" customHeight="1"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 spans="2:32" ht="15.75" customHeight="1"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 spans="2:32" ht="15.75" customHeight="1"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 spans="2:32" ht="15.75" customHeight="1"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 spans="2:32" ht="15.75" customHeight="1"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 spans="2:32" ht="15.75" customHeight="1"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 spans="2:32" ht="15.75" customHeight="1"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 spans="2:32" ht="15.75" customHeight="1"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 spans="2:32" ht="15.75" customHeight="1"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 spans="2:32" ht="15.75" customHeight="1"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 spans="2:32" ht="15.75" customHeight="1"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 spans="2:32" ht="15.75" customHeight="1"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 spans="2:32" ht="15.75" customHeight="1"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 spans="2:32" ht="15.75" customHeight="1"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 spans="2:32" ht="15.75" customHeight="1"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 spans="2:32" ht="15.75" customHeight="1"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 spans="2:32" ht="15.75" customHeight="1"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 spans="2:32" ht="15.75" customHeight="1"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 spans="2:32" ht="15.75" customHeight="1"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 spans="2:32" ht="15.75" customHeight="1"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 spans="2:32" ht="15.75" customHeight="1"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 spans="2:32" ht="15.75" customHeight="1"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 spans="2:32" ht="15.75" customHeight="1"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 spans="2:32" ht="15.75" customHeight="1"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 spans="2:32" ht="15.75" customHeight="1"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 spans="2:32" ht="15.75" customHeight="1"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 spans="2:32" ht="15.75" customHeight="1"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 spans="2:32" ht="15.75" customHeight="1"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 spans="2:32" ht="15.75" customHeight="1"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 spans="2:32" ht="15.75" customHeight="1"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 spans="2:32" ht="15.75" customHeight="1"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 spans="2:32" ht="15.75" customHeight="1"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 spans="2:32" ht="15.75" customHeight="1"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 spans="2:32" ht="15.75" customHeight="1"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 spans="2:32" ht="15.75" customHeight="1"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 spans="2:32" ht="15.75" customHeight="1"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 spans="2:32" ht="15.75" customHeight="1"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 spans="2:32" ht="15.75" customHeight="1"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 spans="2:32" ht="15.75" customHeight="1"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 spans="2:32" ht="15.75" customHeight="1"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 spans="2:32" ht="15.75" customHeight="1"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 spans="2:32" ht="15.75" customHeight="1"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 spans="2:32" ht="15.75" customHeight="1"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 spans="2:32" ht="15.75" customHeight="1"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 spans="2:32" ht="15.75" customHeight="1"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 spans="2:32" ht="15.75" customHeight="1"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 spans="2:32" ht="15.75" customHeight="1"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 spans="2:32" ht="15.75" customHeight="1"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 spans="2:32" ht="15.75" customHeight="1"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 spans="2:32" ht="15.75" customHeight="1"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 spans="2:32" ht="15.75" customHeight="1"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 spans="2:32" ht="15.75" customHeight="1"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 spans="2:32" ht="15.75" customHeight="1"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 spans="2:32" ht="15.75" customHeight="1"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 spans="2:32" ht="15.75" customHeight="1"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 spans="2:32" ht="15.75" customHeight="1"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 spans="2:32" ht="15.75" customHeight="1"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 spans="2:32" ht="15.75" customHeight="1"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 spans="2:32" ht="15.75" customHeight="1"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 spans="2:32" ht="15.75" customHeight="1"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 spans="2:32" ht="15.75" customHeight="1"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 spans="2:32" ht="15.75" customHeight="1"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 spans="2:32" ht="15.75" customHeight="1"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 spans="2:32" ht="15.75" customHeight="1"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 spans="2:32" ht="15.75" customHeight="1"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 spans="2:32" ht="15.75" customHeight="1"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 spans="2:32" ht="15.75" customHeight="1"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00"/>
  <sheetViews>
    <sheetView workbookViewId="0"/>
  </sheetViews>
  <sheetFormatPr baseColWidth="10" defaultColWidth="14.5" defaultRowHeight="15" customHeight="1"/>
  <cols>
    <col min="1" max="1" width="41.5" customWidth="1"/>
    <col min="2" max="3" width="15.33203125" customWidth="1"/>
    <col min="4" max="27" width="10" customWidth="1"/>
    <col min="28" max="35" width="10.1640625" customWidth="1"/>
    <col min="36" max="37" width="9.1640625" customWidth="1"/>
  </cols>
  <sheetData>
    <row r="1" spans="1:37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>
      <c r="A2" s="1" t="s">
        <v>163</v>
      </c>
      <c r="B2" s="3">
        <f t="shared" ref="B2:B9" si="0">D2</f>
        <v>0</v>
      </c>
      <c r="C2" s="3">
        <f t="shared" ref="C2:C9" si="1">D2</f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/>
      <c r="AI2" s="3"/>
      <c r="AJ2" s="3"/>
      <c r="AK2" s="3"/>
    </row>
    <row r="3" spans="1:37">
      <c r="A3" s="1" t="s">
        <v>164</v>
      </c>
      <c r="B3" s="37">
        <f t="shared" si="0"/>
        <v>1.4394778228514913E-6</v>
      </c>
      <c r="C3" s="37">
        <f t="shared" si="1"/>
        <v>1.4394778228514913E-6</v>
      </c>
      <c r="D3" s="37">
        <v>1.4394778228514913E-6</v>
      </c>
      <c r="E3" s="37">
        <v>1.5963145339022116E-6</v>
      </c>
      <c r="F3" s="37">
        <v>1.7242891167888867E-6</v>
      </c>
      <c r="G3" s="37">
        <v>1.3833782989875087E-6</v>
      </c>
      <c r="H3" s="37">
        <v>1.3721104737395554E-6</v>
      </c>
      <c r="I3" s="37">
        <v>1.3525997382528273E-6</v>
      </c>
      <c r="J3" s="37">
        <v>1.3394924467634869E-6</v>
      </c>
      <c r="K3" s="37">
        <v>1.3229763165163067E-6</v>
      </c>
      <c r="L3" s="37">
        <v>1.3152749408282742E-6</v>
      </c>
      <c r="M3" s="37">
        <v>1.3161896223206958E-6</v>
      </c>
      <c r="N3" s="37">
        <v>1.3115401036592919E-6</v>
      </c>
      <c r="O3" s="37">
        <v>1.2915801100315883E-6</v>
      </c>
      <c r="P3" s="37">
        <v>1.2838349535651992E-6</v>
      </c>
      <c r="Q3" s="37">
        <v>1.2828684086891869E-6</v>
      </c>
      <c r="R3" s="37">
        <v>1.2782862450714075E-6</v>
      </c>
      <c r="S3" s="37">
        <v>1.2740287327638988E-6</v>
      </c>
      <c r="T3" s="37">
        <v>1.2725294094928158E-6</v>
      </c>
      <c r="U3" s="37">
        <v>1.289655102884798E-6</v>
      </c>
      <c r="V3" s="37">
        <v>1.2867170758818944E-6</v>
      </c>
      <c r="W3" s="37">
        <v>1.2881288375962653E-6</v>
      </c>
      <c r="X3" s="37">
        <v>1.2872249329108236E-6</v>
      </c>
      <c r="Y3" s="37">
        <v>1.2860852855726963E-6</v>
      </c>
      <c r="Z3" s="37">
        <v>1.2858239480034327E-6</v>
      </c>
      <c r="AA3" s="37">
        <v>1.2823006056714318E-6</v>
      </c>
      <c r="AB3" s="37">
        <v>1.2796003419725229E-6</v>
      </c>
      <c r="AC3" s="37">
        <v>1.2800819305344385E-6</v>
      </c>
      <c r="AD3" s="37">
        <v>1.2766239225947532E-6</v>
      </c>
      <c r="AE3" s="37">
        <v>1.2708071410273358E-6</v>
      </c>
      <c r="AF3" s="37">
        <v>1.2731558113985244E-6</v>
      </c>
      <c r="AG3" s="37">
        <v>1.2711782673177069E-6</v>
      </c>
      <c r="AH3" s="37"/>
      <c r="AI3" s="37"/>
      <c r="AJ3" s="3"/>
      <c r="AK3" s="3"/>
    </row>
    <row r="4" spans="1:37">
      <c r="A4" s="1" t="s">
        <v>165</v>
      </c>
      <c r="B4" s="3">
        <f t="shared" si="0"/>
        <v>0</v>
      </c>
      <c r="C4" s="3">
        <f t="shared" si="1"/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/>
      <c r="AI4" s="3"/>
      <c r="AJ4" s="3"/>
      <c r="AK4" s="3"/>
    </row>
    <row r="5" spans="1:37">
      <c r="A5" s="1" t="s">
        <v>166</v>
      </c>
      <c r="B5" s="3">
        <f t="shared" si="0"/>
        <v>0</v>
      </c>
      <c r="C5" s="3">
        <f t="shared" si="1"/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/>
      <c r="AI5" s="3"/>
      <c r="AJ5" s="3"/>
      <c r="AK5" s="3"/>
    </row>
    <row r="6" spans="1:37">
      <c r="A6" s="1" t="s">
        <v>167</v>
      </c>
      <c r="B6" s="3">
        <f t="shared" si="0"/>
        <v>0</v>
      </c>
      <c r="C6" s="3">
        <f t="shared" si="1"/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/>
      <c r="AI6" s="3"/>
      <c r="AJ6" s="3"/>
      <c r="AK6" s="3"/>
    </row>
    <row r="7" spans="1:37">
      <c r="A7" s="1" t="s">
        <v>168</v>
      </c>
      <c r="B7" s="3">
        <f t="shared" si="0"/>
        <v>0</v>
      </c>
      <c r="C7" s="3">
        <f t="shared" si="1"/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/>
      <c r="AI7" s="3"/>
      <c r="AJ7" s="3"/>
      <c r="AK7" s="3"/>
    </row>
    <row r="8" spans="1:37">
      <c r="A8" s="1" t="s">
        <v>169</v>
      </c>
      <c r="B8" s="3">
        <f t="shared" si="0"/>
        <v>0</v>
      </c>
      <c r="C8" s="3">
        <f t="shared" si="1"/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/>
      <c r="AI8" s="3"/>
      <c r="AJ8" s="3"/>
      <c r="AK8" s="3"/>
    </row>
    <row r="9" spans="1:37">
      <c r="A9" s="1" t="s">
        <v>170</v>
      </c>
      <c r="B9" s="3">
        <f t="shared" si="0"/>
        <v>0</v>
      </c>
      <c r="C9" s="3">
        <f t="shared" si="1"/>
        <v>0</v>
      </c>
      <c r="D9" s="3">
        <f t="shared" ref="D9:AA9" si="2">D6</f>
        <v>0</v>
      </c>
      <c r="E9" s="3">
        <f t="shared" si="2"/>
        <v>0</v>
      </c>
      <c r="F9" s="3">
        <f t="shared" si="2"/>
        <v>0</v>
      </c>
      <c r="G9" s="3">
        <f t="shared" si="2"/>
        <v>0</v>
      </c>
      <c r="H9" s="3">
        <f t="shared" si="2"/>
        <v>0</v>
      </c>
      <c r="I9" s="3">
        <f t="shared" si="2"/>
        <v>0</v>
      </c>
      <c r="J9" s="3">
        <f t="shared" si="2"/>
        <v>0</v>
      </c>
      <c r="K9" s="3">
        <f t="shared" si="2"/>
        <v>0</v>
      </c>
      <c r="L9" s="3">
        <f t="shared" si="2"/>
        <v>0</v>
      </c>
      <c r="M9" s="3">
        <f t="shared" si="2"/>
        <v>0</v>
      </c>
      <c r="N9" s="3">
        <f t="shared" si="2"/>
        <v>0</v>
      </c>
      <c r="O9" s="3">
        <f t="shared" si="2"/>
        <v>0</v>
      </c>
      <c r="P9" s="3">
        <f t="shared" si="2"/>
        <v>0</v>
      </c>
      <c r="Q9" s="3">
        <f t="shared" si="2"/>
        <v>0</v>
      </c>
      <c r="R9" s="3">
        <f t="shared" si="2"/>
        <v>0</v>
      </c>
      <c r="S9" s="3">
        <f t="shared" si="2"/>
        <v>0</v>
      </c>
      <c r="T9" s="3">
        <f t="shared" si="2"/>
        <v>0</v>
      </c>
      <c r="U9" s="3">
        <f t="shared" si="2"/>
        <v>0</v>
      </c>
      <c r="V9" s="3">
        <f t="shared" si="2"/>
        <v>0</v>
      </c>
      <c r="W9" s="3">
        <f t="shared" si="2"/>
        <v>0</v>
      </c>
      <c r="X9" s="3">
        <f t="shared" si="2"/>
        <v>0</v>
      </c>
      <c r="Y9" s="3">
        <f t="shared" si="2"/>
        <v>0</v>
      </c>
      <c r="Z9" s="3">
        <f t="shared" si="2"/>
        <v>0</v>
      </c>
      <c r="AA9" s="3">
        <f t="shared" si="2"/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/>
      <c r="AI9" s="3"/>
      <c r="AJ9" s="3"/>
      <c r="AK9" s="3"/>
    </row>
    <row r="10" spans="1:37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</row>
    <row r="40" spans="1:37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</row>
    <row r="41" spans="1:37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1:37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pans="1:37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000"/>
  <sheetViews>
    <sheetView workbookViewId="0">
      <selection activeCell="B4" sqref="B4"/>
    </sheetView>
  </sheetViews>
  <sheetFormatPr baseColWidth="10" defaultColWidth="14.5" defaultRowHeight="15" customHeight="1"/>
  <cols>
    <col min="1" max="1" width="32.1640625" customWidth="1"/>
    <col min="2" max="32" width="10.6640625" customWidth="1"/>
    <col min="33" max="33" width="11.83203125" customWidth="1"/>
    <col min="34" max="52" width="10.6640625" customWidth="1"/>
  </cols>
  <sheetData>
    <row r="1" spans="1:52">
      <c r="A1" s="14" t="s">
        <v>162</v>
      </c>
      <c r="B1" s="14">
        <v>2020</v>
      </c>
      <c r="C1" s="14">
        <v>2021</v>
      </c>
      <c r="D1" s="14">
        <v>2022</v>
      </c>
      <c r="E1" s="14">
        <v>2023</v>
      </c>
      <c r="F1" s="14">
        <v>2024</v>
      </c>
      <c r="G1" s="14">
        <v>2025</v>
      </c>
      <c r="H1" s="14">
        <v>2026</v>
      </c>
      <c r="I1" s="14">
        <v>2027</v>
      </c>
      <c r="J1" s="14">
        <v>2028</v>
      </c>
      <c r="K1" s="14">
        <v>2029</v>
      </c>
      <c r="L1" s="14">
        <v>2030</v>
      </c>
      <c r="M1" s="14">
        <v>2031</v>
      </c>
      <c r="N1" s="14">
        <v>2032</v>
      </c>
      <c r="O1" s="14">
        <v>2033</v>
      </c>
      <c r="P1" s="14">
        <v>2034</v>
      </c>
      <c r="Q1" s="14">
        <v>2035</v>
      </c>
      <c r="R1" s="14">
        <v>2036</v>
      </c>
      <c r="S1" s="14">
        <v>2037</v>
      </c>
      <c r="T1" s="14">
        <v>2038</v>
      </c>
      <c r="U1" s="14">
        <v>2039</v>
      </c>
      <c r="V1" s="14">
        <v>2040</v>
      </c>
      <c r="W1" s="14">
        <v>2041</v>
      </c>
      <c r="X1" s="14">
        <v>2042</v>
      </c>
      <c r="Y1" s="14">
        <v>2043</v>
      </c>
      <c r="Z1" s="14">
        <v>2044</v>
      </c>
      <c r="AA1" s="14">
        <v>2045</v>
      </c>
      <c r="AB1" s="14">
        <v>2046</v>
      </c>
      <c r="AC1" s="14">
        <v>2047</v>
      </c>
      <c r="AD1" s="14">
        <v>2048</v>
      </c>
      <c r="AE1" s="14">
        <v>2049</v>
      </c>
      <c r="AF1" s="14">
        <v>2050</v>
      </c>
      <c r="AG1" s="14">
        <v>2051</v>
      </c>
      <c r="AH1" s="14">
        <v>2052</v>
      </c>
      <c r="AI1" s="14">
        <v>2053</v>
      </c>
      <c r="AJ1" s="14">
        <v>2054</v>
      </c>
      <c r="AK1" s="14">
        <v>2055</v>
      </c>
      <c r="AL1" s="14">
        <v>2056</v>
      </c>
      <c r="AM1" s="14">
        <v>2057</v>
      </c>
      <c r="AN1" s="14">
        <v>2058</v>
      </c>
      <c r="AO1" s="14">
        <v>2059</v>
      </c>
      <c r="AP1" s="14">
        <v>2060</v>
      </c>
      <c r="AQ1" s="14">
        <v>2061</v>
      </c>
      <c r="AR1" s="14">
        <v>2062</v>
      </c>
      <c r="AS1" s="14">
        <v>2063</v>
      </c>
      <c r="AT1" s="14">
        <v>2064</v>
      </c>
      <c r="AU1" s="14">
        <v>2065</v>
      </c>
      <c r="AV1" s="14">
        <v>2066</v>
      </c>
      <c r="AW1" s="14">
        <v>2067</v>
      </c>
      <c r="AX1" s="14">
        <v>2068</v>
      </c>
      <c r="AY1" s="14">
        <v>2069</v>
      </c>
      <c r="AZ1" s="14">
        <v>2070</v>
      </c>
    </row>
    <row r="2" spans="1:52">
      <c r="A2" s="14" t="s">
        <v>163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</row>
    <row r="3" spans="1:52">
      <c r="A3" s="14" t="s">
        <v>164</v>
      </c>
      <c r="B3" s="14">
        <v>5.6729999999999995E-7</v>
      </c>
      <c r="C3" s="14">
        <v>5.6680000000000002E-7</v>
      </c>
      <c r="D3" s="14">
        <v>5.6769999999999998E-7</v>
      </c>
      <c r="E3" s="14">
        <v>5.693E-7</v>
      </c>
      <c r="F3" s="14">
        <v>5.7019999999999996E-7</v>
      </c>
      <c r="G3" s="14">
        <v>5.7179999999999997E-7</v>
      </c>
      <c r="H3" s="14">
        <v>5.7270000000000004E-7</v>
      </c>
      <c r="I3" s="14">
        <v>5.7429999999999995E-7</v>
      </c>
      <c r="J3" s="14">
        <v>5.7510000000000001E-7</v>
      </c>
      <c r="K3" s="14">
        <v>5.7680000000000003E-7</v>
      </c>
      <c r="L3" s="14">
        <v>5.7850000000000005E-7</v>
      </c>
      <c r="M3" s="14">
        <v>5.7930000000000001E-7</v>
      </c>
      <c r="N3" s="14">
        <v>5.8100000000000003E-7</v>
      </c>
      <c r="O3" s="14">
        <v>5.8260000000000004E-7</v>
      </c>
      <c r="P3" s="14">
        <v>5.834E-7</v>
      </c>
      <c r="Q3" s="14">
        <v>5.8510000000000002E-7</v>
      </c>
      <c r="R3" s="14">
        <v>5.8680000000000004E-7</v>
      </c>
      <c r="S3" s="14">
        <v>5.8759999999999999E-7</v>
      </c>
      <c r="T3" s="14">
        <v>5.8930000000000002E-7</v>
      </c>
      <c r="U3" s="14">
        <v>5.9090000000000003E-7</v>
      </c>
      <c r="V3" s="14">
        <v>5.9260000000000005E-7</v>
      </c>
      <c r="W3" s="14">
        <v>5.9419999999999996E-7</v>
      </c>
      <c r="X3" s="14">
        <v>5.9589999999999998E-7</v>
      </c>
      <c r="Y3" s="14">
        <v>5.976E-7</v>
      </c>
      <c r="Z3" s="14">
        <v>5.9920000000000002E-7</v>
      </c>
      <c r="AA3" s="14">
        <v>6.0090000000000004E-7</v>
      </c>
      <c r="AB3" s="14">
        <v>6.0249999999999995E-7</v>
      </c>
      <c r="AC3" s="14">
        <v>6.0419999999999997E-7</v>
      </c>
      <c r="AD3" s="14">
        <v>6.0589999999999999E-7</v>
      </c>
      <c r="AE3" s="14">
        <v>6.0750000000000001E-7</v>
      </c>
      <c r="AF3" s="14">
        <v>6.0920000000000003E-7</v>
      </c>
      <c r="AG3" s="14">
        <f t="shared" ref="AG3:AZ3" si="0">_xlfn.FORECAST.ETS(AG1,$B$3:$AF$3,$B$1:$AF$1)</f>
        <v>6.1085724420000053E-7</v>
      </c>
      <c r="AH3" s="14">
        <f t="shared" si="0"/>
        <v>6.1252267306092035E-7</v>
      </c>
      <c r="AI3" s="14">
        <f t="shared" si="0"/>
        <v>6.1418810192184016E-7</v>
      </c>
      <c r="AJ3" s="14">
        <f t="shared" si="0"/>
        <v>6.1585353078275987E-7</v>
      </c>
      <c r="AK3" s="14">
        <f t="shared" si="0"/>
        <v>6.1751895964367968E-7</v>
      </c>
      <c r="AL3" s="14">
        <f t="shared" si="0"/>
        <v>6.191843885045995E-7</v>
      </c>
      <c r="AM3" s="14">
        <f t="shared" si="0"/>
        <v>6.2084981736551931E-7</v>
      </c>
      <c r="AN3" s="14">
        <f t="shared" si="0"/>
        <v>6.2251524622643912E-7</v>
      </c>
      <c r="AO3" s="14">
        <f t="shared" si="0"/>
        <v>6.2418067508735894E-7</v>
      </c>
      <c r="AP3" s="14">
        <f t="shared" si="0"/>
        <v>6.2584610394827875E-7</v>
      </c>
      <c r="AQ3" s="14">
        <f t="shared" si="0"/>
        <v>6.2751153280919846E-7</v>
      </c>
      <c r="AR3" s="14">
        <f t="shared" si="0"/>
        <v>6.2917696167011827E-7</v>
      </c>
      <c r="AS3" s="14">
        <f t="shared" si="0"/>
        <v>6.3084239053103809E-7</v>
      </c>
      <c r="AT3" s="14">
        <f t="shared" si="0"/>
        <v>6.325078193919579E-7</v>
      </c>
      <c r="AU3" s="14">
        <f t="shared" si="0"/>
        <v>6.3417324825287771E-7</v>
      </c>
      <c r="AV3" s="14">
        <f t="shared" si="0"/>
        <v>6.3583867711379753E-7</v>
      </c>
      <c r="AW3" s="14">
        <f t="shared" si="0"/>
        <v>6.3750410597471734E-7</v>
      </c>
      <c r="AX3" s="14">
        <f t="shared" si="0"/>
        <v>6.3916953483563705E-7</v>
      </c>
      <c r="AY3" s="14">
        <f t="shared" si="0"/>
        <v>6.4083496369655686E-7</v>
      </c>
      <c r="AZ3" s="14">
        <f t="shared" si="0"/>
        <v>6.4250039255747668E-7</v>
      </c>
    </row>
    <row r="4" spans="1:52">
      <c r="A4" s="14" t="s">
        <v>165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</row>
    <row r="5" spans="1:52">
      <c r="A5" s="14" t="s">
        <v>166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</row>
    <row r="6" spans="1:52">
      <c r="A6" s="14" t="s">
        <v>167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</row>
    <row r="7" spans="1:52">
      <c r="A7" s="14" t="s">
        <v>168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</row>
    <row r="8" spans="1:52">
      <c r="A8" s="14" t="s">
        <v>169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</row>
    <row r="9" spans="1:52">
      <c r="A9" s="14" t="s">
        <v>170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</row>
    <row r="12" spans="1:52">
      <c r="A12" s="14" t="s">
        <v>171</v>
      </c>
      <c r="B12" s="14">
        <v>2020</v>
      </c>
      <c r="C12" s="14">
        <v>2021</v>
      </c>
      <c r="D12" s="14">
        <v>2022</v>
      </c>
      <c r="E12" s="14">
        <v>2023</v>
      </c>
      <c r="F12" s="14">
        <v>2024</v>
      </c>
      <c r="G12" s="14">
        <v>2025</v>
      </c>
      <c r="H12" s="14">
        <v>2026</v>
      </c>
      <c r="I12" s="14">
        <v>2027</v>
      </c>
      <c r="J12" s="14">
        <v>2028</v>
      </c>
      <c r="K12" s="14">
        <v>2029</v>
      </c>
      <c r="L12" s="14">
        <v>2030</v>
      </c>
      <c r="M12" s="14">
        <v>2031</v>
      </c>
      <c r="N12" s="14">
        <v>2032</v>
      </c>
      <c r="O12" s="14">
        <v>2033</v>
      </c>
      <c r="P12" s="14">
        <v>2034</v>
      </c>
      <c r="Q12" s="14">
        <v>2035</v>
      </c>
      <c r="R12" s="14">
        <v>2036</v>
      </c>
      <c r="S12" s="14">
        <v>2037</v>
      </c>
      <c r="T12" s="14">
        <v>2038</v>
      </c>
      <c r="U12" s="14">
        <v>2039</v>
      </c>
      <c r="V12" s="14">
        <v>2040</v>
      </c>
      <c r="W12" s="14">
        <v>2041</v>
      </c>
      <c r="X12" s="14">
        <v>2042</v>
      </c>
      <c r="Y12" s="14">
        <v>2043</v>
      </c>
      <c r="Z12" s="14">
        <v>2044</v>
      </c>
      <c r="AA12" s="14">
        <v>2045</v>
      </c>
      <c r="AB12" s="14">
        <v>2046</v>
      </c>
      <c r="AC12" s="14">
        <v>2047</v>
      </c>
      <c r="AD12" s="14">
        <v>2048</v>
      </c>
      <c r="AE12" s="14">
        <v>2049</v>
      </c>
      <c r="AF12" s="14">
        <v>2050</v>
      </c>
      <c r="AG12" s="14">
        <v>2051</v>
      </c>
      <c r="AH12" s="14">
        <v>2052</v>
      </c>
      <c r="AI12" s="14">
        <v>2053</v>
      </c>
      <c r="AJ12" s="14">
        <v>2054</v>
      </c>
      <c r="AK12" s="14">
        <v>2055</v>
      </c>
      <c r="AL12" s="14">
        <v>2056</v>
      </c>
      <c r="AM12" s="14">
        <v>2057</v>
      </c>
      <c r="AN12" s="14">
        <v>2058</v>
      </c>
      <c r="AO12" s="14">
        <v>2059</v>
      </c>
      <c r="AP12" s="14">
        <v>2060</v>
      </c>
      <c r="AQ12" s="14">
        <v>2061</v>
      </c>
      <c r="AR12" s="14">
        <v>2062</v>
      </c>
      <c r="AS12" s="14">
        <v>2063</v>
      </c>
      <c r="AT12" s="14">
        <v>2064</v>
      </c>
      <c r="AU12" s="14">
        <v>2065</v>
      </c>
      <c r="AV12" s="14">
        <v>2066</v>
      </c>
      <c r="AW12" s="14">
        <v>2067</v>
      </c>
      <c r="AX12" s="14">
        <v>2068</v>
      </c>
      <c r="AY12" s="14">
        <v>2069</v>
      </c>
      <c r="AZ12" s="14">
        <v>2070</v>
      </c>
    </row>
    <row r="13" spans="1:52">
      <c r="A13" s="14" t="s">
        <v>163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</row>
    <row r="14" spans="1:52">
      <c r="A14" s="14" t="s">
        <v>164</v>
      </c>
      <c r="B14" s="14">
        <v>4.1390000000000002E-8</v>
      </c>
      <c r="C14" s="14">
        <v>4.1360000000000001E-8</v>
      </c>
      <c r="D14" s="14">
        <v>4.1420000000000003E-8</v>
      </c>
      <c r="E14" s="14">
        <v>4.154E-8</v>
      </c>
      <c r="F14" s="14">
        <v>4.1600000000000002E-8</v>
      </c>
      <c r="G14" s="14">
        <v>4.1719999999999999E-8</v>
      </c>
      <c r="H14" s="14">
        <v>4.1780000000000001E-8</v>
      </c>
      <c r="I14" s="14">
        <v>4.1899999999999998E-8</v>
      </c>
      <c r="J14" s="14">
        <v>4.196E-8</v>
      </c>
      <c r="K14" s="14">
        <v>4.2079999999999997E-8</v>
      </c>
      <c r="L14" s="14">
        <v>4.2209999999999999E-8</v>
      </c>
      <c r="M14" s="14">
        <v>4.2270000000000001E-8</v>
      </c>
      <c r="N14" s="14">
        <v>4.2389999999999998E-8</v>
      </c>
      <c r="O14" s="14">
        <v>4.2510000000000001E-8</v>
      </c>
      <c r="P14" s="14">
        <v>4.2569999999999997E-8</v>
      </c>
      <c r="Q14" s="14">
        <v>4.269E-8</v>
      </c>
      <c r="R14" s="14">
        <v>4.2809999999999998E-8</v>
      </c>
      <c r="S14" s="14">
        <v>4.2869999999999999E-8</v>
      </c>
      <c r="T14" s="14">
        <v>4.2990000000000003E-8</v>
      </c>
      <c r="U14" s="14">
        <v>4.311E-8</v>
      </c>
      <c r="V14" s="14">
        <v>4.3240000000000002E-8</v>
      </c>
      <c r="W14" s="14">
        <v>4.3359999999999999E-8</v>
      </c>
      <c r="X14" s="14">
        <v>4.3480000000000003E-8</v>
      </c>
      <c r="Y14" s="14">
        <v>4.36E-8</v>
      </c>
      <c r="Z14" s="14">
        <v>4.3719999999999997E-8</v>
      </c>
      <c r="AA14" s="14">
        <v>4.3840000000000001E-8</v>
      </c>
      <c r="AB14" s="14">
        <v>4.3959999999999998E-8</v>
      </c>
      <c r="AC14" s="14">
        <v>4.4080000000000002E-8</v>
      </c>
      <c r="AD14" s="14">
        <v>4.4199999999999999E-8</v>
      </c>
      <c r="AE14" s="14">
        <v>4.4330000000000001E-8</v>
      </c>
      <c r="AF14" s="14">
        <v>4.4449999999999998E-8</v>
      </c>
      <c r="AG14" s="14">
        <f t="shared" ref="AG14:AZ14" si="1">_xlfn.FORECAST.ETS(AG12,$B$14:$AF$14,$B$12:$AF$12)</f>
        <v>4.4572520632295349E-8</v>
      </c>
      <c r="AH14" s="14">
        <f t="shared" si="1"/>
        <v>4.4695031321695679E-8</v>
      </c>
      <c r="AI14" s="14">
        <f t="shared" si="1"/>
        <v>4.4817542011096017E-8</v>
      </c>
      <c r="AJ14" s="14">
        <f t="shared" si="1"/>
        <v>4.4940052700496347E-8</v>
      </c>
      <c r="AK14" s="14">
        <f t="shared" si="1"/>
        <v>4.5062563389896685E-8</v>
      </c>
      <c r="AL14" s="14">
        <f t="shared" si="1"/>
        <v>4.5185074079297015E-8</v>
      </c>
      <c r="AM14" s="14">
        <f t="shared" si="1"/>
        <v>4.5307584768697353E-8</v>
      </c>
      <c r="AN14" s="14">
        <f t="shared" si="1"/>
        <v>4.5430095458097683E-8</v>
      </c>
      <c r="AO14" s="14">
        <f t="shared" si="1"/>
        <v>4.5552606147498021E-8</v>
      </c>
      <c r="AP14" s="14">
        <f t="shared" si="1"/>
        <v>4.5675116836898351E-8</v>
      </c>
      <c r="AQ14" s="14">
        <f t="shared" si="1"/>
        <v>4.5797627526298688E-8</v>
      </c>
      <c r="AR14" s="14">
        <f t="shared" si="1"/>
        <v>4.5920138215699019E-8</v>
      </c>
      <c r="AS14" s="14">
        <f t="shared" si="1"/>
        <v>4.6042648905099356E-8</v>
      </c>
      <c r="AT14" s="14">
        <f t="shared" si="1"/>
        <v>4.6165159594499687E-8</v>
      </c>
      <c r="AU14" s="14">
        <f t="shared" si="1"/>
        <v>4.6287670283900024E-8</v>
      </c>
      <c r="AV14" s="14">
        <f t="shared" si="1"/>
        <v>4.6410180973300355E-8</v>
      </c>
      <c r="AW14" s="14">
        <f t="shared" si="1"/>
        <v>4.6532691662700692E-8</v>
      </c>
      <c r="AX14" s="14">
        <f t="shared" si="1"/>
        <v>4.6655202352101023E-8</v>
      </c>
      <c r="AY14" s="14">
        <f t="shared" si="1"/>
        <v>4.677771304150136E-8</v>
      </c>
      <c r="AZ14" s="14">
        <f t="shared" si="1"/>
        <v>4.6900223730901691E-8</v>
      </c>
    </row>
    <row r="15" spans="1:52">
      <c r="A15" s="14" t="s">
        <v>165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</row>
    <row r="16" spans="1:52">
      <c r="A16" s="14" t="s">
        <v>166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</row>
    <row r="17" spans="1:52">
      <c r="A17" s="14" t="s">
        <v>167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</row>
    <row r="18" spans="1:52">
      <c r="A18" s="14" t="s">
        <v>168</v>
      </c>
      <c r="B18" s="14">
        <v>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0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  <c r="AS18" s="14">
        <v>0</v>
      </c>
      <c r="AT18" s="14">
        <v>0</v>
      </c>
      <c r="AU18" s="14">
        <v>0</v>
      </c>
      <c r="AV18" s="14">
        <v>0</v>
      </c>
      <c r="AW18" s="14">
        <v>0</v>
      </c>
      <c r="AX18" s="14">
        <v>0</v>
      </c>
      <c r="AY18" s="14">
        <v>0</v>
      </c>
      <c r="AZ18" s="14">
        <v>0</v>
      </c>
    </row>
    <row r="19" spans="1:52">
      <c r="A19" s="14" t="s">
        <v>169</v>
      </c>
      <c r="B19" s="14">
        <v>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0</v>
      </c>
      <c r="AN19" s="14">
        <v>0</v>
      </c>
      <c r="AO19" s="14">
        <v>0</v>
      </c>
      <c r="AP19" s="14">
        <v>0</v>
      </c>
      <c r="AQ19" s="14">
        <v>0</v>
      </c>
      <c r="AR19" s="14">
        <v>0</v>
      </c>
      <c r="AS19" s="14">
        <v>0</v>
      </c>
      <c r="AT19" s="14">
        <v>0</v>
      </c>
      <c r="AU19" s="14">
        <v>0</v>
      </c>
      <c r="AV19" s="14">
        <v>0</v>
      </c>
      <c r="AW19" s="14">
        <v>0</v>
      </c>
      <c r="AX19" s="14">
        <v>0</v>
      </c>
      <c r="AY19" s="14">
        <v>0</v>
      </c>
      <c r="AZ19" s="14">
        <v>0</v>
      </c>
    </row>
    <row r="20" spans="1:52">
      <c r="A20" s="14" t="s">
        <v>170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14">
        <v>0</v>
      </c>
      <c r="AE20" s="14">
        <v>0</v>
      </c>
      <c r="AF20" s="14">
        <v>0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0</v>
      </c>
      <c r="AN20" s="14">
        <v>0</v>
      </c>
      <c r="AO20" s="14">
        <v>0</v>
      </c>
      <c r="AP20" s="14">
        <v>0</v>
      </c>
      <c r="AQ20" s="14">
        <v>0</v>
      </c>
      <c r="AR20" s="14">
        <v>0</v>
      </c>
      <c r="AS20" s="14">
        <v>0</v>
      </c>
      <c r="AT20" s="14">
        <v>0</v>
      </c>
      <c r="AU20" s="14">
        <v>0</v>
      </c>
      <c r="AV20" s="14">
        <v>0</v>
      </c>
      <c r="AW20" s="14">
        <v>0</v>
      </c>
      <c r="AX20" s="14">
        <v>0</v>
      </c>
      <c r="AY20" s="14">
        <v>0</v>
      </c>
      <c r="AZ20" s="14">
        <v>0</v>
      </c>
    </row>
    <row r="21" spans="1:52" ht="15.75" customHeight="1"/>
    <row r="22" spans="1:52" ht="15.75" customHeight="1"/>
    <row r="23" spans="1:52" ht="15.75" customHeight="1"/>
    <row r="24" spans="1:52" ht="15.75" customHeight="1"/>
    <row r="25" spans="1:52" ht="15.75" customHeight="1"/>
    <row r="26" spans="1:52" ht="15.75" customHeight="1"/>
    <row r="27" spans="1:52" ht="15.75" customHeight="1"/>
    <row r="28" spans="1:52" ht="15.75" customHeight="1"/>
    <row r="29" spans="1:52" ht="15.75" customHeight="1"/>
    <row r="30" spans="1:52" ht="15.75" customHeight="1"/>
    <row r="31" spans="1:52" ht="15.75" customHeight="1"/>
    <row r="32" spans="1:5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1000"/>
  <sheetViews>
    <sheetView workbookViewId="0"/>
  </sheetViews>
  <sheetFormatPr baseColWidth="10" defaultColWidth="14.5" defaultRowHeight="15" customHeight="1"/>
  <cols>
    <col min="1" max="1" width="45.83203125" customWidth="1"/>
    <col min="2" max="2" width="18.83203125" customWidth="1"/>
    <col min="3" max="3" width="15.5" customWidth="1"/>
    <col min="4" max="4" width="8.83203125" customWidth="1"/>
    <col min="5" max="5" width="9.5" customWidth="1"/>
    <col min="6" max="6" width="12" customWidth="1"/>
    <col min="7" max="37" width="8.83203125" customWidth="1"/>
  </cols>
  <sheetData>
    <row r="1" spans="1:37">
      <c r="A1" s="38" t="s">
        <v>172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37">
      <c r="A2" s="2" t="s">
        <v>173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37">
      <c r="A3" s="3"/>
      <c r="B3" s="1">
        <v>2015</v>
      </c>
      <c r="C3" s="1">
        <v>2016</v>
      </c>
      <c r="D3" s="1">
        <v>2017</v>
      </c>
      <c r="E3" s="1">
        <v>2018</v>
      </c>
      <c r="F3" s="1">
        <v>2019</v>
      </c>
      <c r="G3" s="1">
        <v>2020</v>
      </c>
      <c r="H3" s="1">
        <v>2021</v>
      </c>
      <c r="I3" s="1">
        <v>2022</v>
      </c>
      <c r="J3" s="1">
        <v>2023</v>
      </c>
      <c r="K3" s="1">
        <v>2024</v>
      </c>
      <c r="L3" s="1">
        <v>2025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</row>
    <row r="4" spans="1:37">
      <c r="A4" s="1" t="s">
        <v>174</v>
      </c>
      <c r="B4" s="3">
        <v>72</v>
      </c>
      <c r="C4" s="3">
        <v>74.099999999999994</v>
      </c>
      <c r="D4" s="3">
        <v>77.599999999999994</v>
      </c>
      <c r="E4" s="3">
        <v>79.3</v>
      </c>
      <c r="F4" s="3">
        <v>81.400000000000006</v>
      </c>
      <c r="G4" s="3">
        <v>83</v>
      </c>
      <c r="H4" s="3">
        <v>85.3</v>
      </c>
      <c r="I4" s="3">
        <v>87.3</v>
      </c>
      <c r="J4" s="3">
        <v>88.9</v>
      </c>
      <c r="K4" s="3">
        <v>90.8</v>
      </c>
      <c r="L4" s="3">
        <v>93.3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spans="1:37">
      <c r="A5" s="1" t="s">
        <v>175</v>
      </c>
      <c r="B5" s="3">
        <v>28.6</v>
      </c>
      <c r="C5" s="3">
        <v>29.8</v>
      </c>
      <c r="D5" s="3">
        <v>31.6</v>
      </c>
      <c r="E5" s="3">
        <v>32.700000000000003</v>
      </c>
      <c r="F5" s="3">
        <v>33.9</v>
      </c>
      <c r="G5" s="3">
        <v>35.1</v>
      </c>
      <c r="H5" s="3">
        <v>36.5</v>
      </c>
      <c r="I5" s="3">
        <v>37.799999999999997</v>
      </c>
      <c r="J5" s="3">
        <v>39.1</v>
      </c>
      <c r="K5" s="3">
        <v>40.4</v>
      </c>
      <c r="L5" s="3">
        <v>42.1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37">
      <c r="A6" s="1" t="s">
        <v>176</v>
      </c>
      <c r="B6" s="3">
        <v>2.52</v>
      </c>
      <c r="C6" s="3">
        <v>2.4900000000000002</v>
      </c>
      <c r="D6" s="3">
        <v>2.46</v>
      </c>
      <c r="E6" s="3">
        <v>2.4300000000000002</v>
      </c>
      <c r="F6" s="3">
        <v>2.4</v>
      </c>
      <c r="G6" s="3">
        <v>2.36</v>
      </c>
      <c r="H6" s="3">
        <v>2.34</v>
      </c>
      <c r="I6" s="3">
        <v>2.31</v>
      </c>
      <c r="J6" s="3">
        <v>2.27</v>
      </c>
      <c r="K6" s="3">
        <v>2.25</v>
      </c>
      <c r="L6" s="3">
        <v>2.2200000000000002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2" t="s">
        <v>177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</row>
    <row r="8" spans="1:37">
      <c r="A8" s="3"/>
      <c r="B8" s="1">
        <v>2015</v>
      </c>
      <c r="C8" s="1">
        <v>2016</v>
      </c>
      <c r="D8" s="1">
        <v>2017</v>
      </c>
      <c r="E8" s="1">
        <v>2018</v>
      </c>
      <c r="F8" s="1">
        <v>2019</v>
      </c>
      <c r="G8" s="1">
        <v>2020</v>
      </c>
      <c r="H8" s="1">
        <v>2021</v>
      </c>
      <c r="I8" s="1">
        <v>2022</v>
      </c>
      <c r="J8" s="1">
        <v>2023</v>
      </c>
      <c r="K8" s="1">
        <v>2024</v>
      </c>
      <c r="L8" s="1">
        <v>2025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</row>
    <row r="9" spans="1:37">
      <c r="A9" s="1" t="s">
        <v>178</v>
      </c>
      <c r="B9" s="40">
        <v>2.89</v>
      </c>
      <c r="C9" s="40">
        <v>3.35</v>
      </c>
      <c r="D9" s="40">
        <v>3.54</v>
      </c>
      <c r="E9" s="40">
        <v>3.63</v>
      </c>
      <c r="F9" s="40">
        <v>3.75</v>
      </c>
      <c r="G9" s="40">
        <v>4.01</v>
      </c>
      <c r="H9" s="40">
        <v>4.1500000000000004</v>
      </c>
      <c r="I9" s="40">
        <v>4.32</v>
      </c>
      <c r="J9" s="40">
        <v>4.4800000000000004</v>
      </c>
      <c r="K9" s="40">
        <v>4.6399999999999997</v>
      </c>
      <c r="L9" s="40">
        <v>4.8099999999999996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</row>
    <row r="10" spans="1:37">
      <c r="A10" s="1" t="s">
        <v>179</v>
      </c>
      <c r="B10" s="40">
        <v>7.28</v>
      </c>
      <c r="C10" s="40">
        <v>8.33</v>
      </c>
      <c r="D10" s="40">
        <v>8.6999999999999993</v>
      </c>
      <c r="E10" s="40">
        <v>8.8000000000000007</v>
      </c>
      <c r="F10" s="40">
        <v>9</v>
      </c>
      <c r="G10" s="40">
        <v>9.48</v>
      </c>
      <c r="H10" s="40">
        <v>9.7100000000000009</v>
      </c>
      <c r="I10" s="40">
        <v>9.9700000000000006</v>
      </c>
      <c r="J10" s="40">
        <v>10.19</v>
      </c>
      <c r="K10" s="40">
        <v>10.43</v>
      </c>
      <c r="L10" s="40">
        <v>10.66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>
      <c r="A11" s="1" t="s">
        <v>180</v>
      </c>
      <c r="B11" s="40">
        <v>14</v>
      </c>
      <c r="C11" s="40">
        <v>13.71</v>
      </c>
      <c r="D11" s="40">
        <v>13.42</v>
      </c>
      <c r="E11" s="40">
        <v>13.13</v>
      </c>
      <c r="F11" s="40">
        <v>12.85</v>
      </c>
      <c r="G11" s="40">
        <v>12.56</v>
      </c>
      <c r="H11" s="40">
        <v>12.27</v>
      </c>
      <c r="I11" s="40">
        <v>11.98</v>
      </c>
      <c r="J11" s="40">
        <v>11.69</v>
      </c>
      <c r="K11" s="40">
        <v>11.4</v>
      </c>
      <c r="L11" s="40">
        <v>11.11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>
      <c r="A14" s="1" t="s">
        <v>181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>
      <c r="A15" s="3">
        <v>61013</v>
      </c>
      <c r="B15" s="3" t="s">
        <v>182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>
      <c r="A16" s="12" t="s">
        <v>183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>
      <c r="A18" s="1" t="s">
        <v>184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>
      <c r="A19" s="3">
        <v>2.2046199999999998</v>
      </c>
      <c r="B19" s="3" t="s">
        <v>185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1" t="s">
        <v>186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>
        <v>2015</v>
      </c>
      <c r="C23" s="3">
        <v>2016</v>
      </c>
      <c r="D23" s="3">
        <v>2017</v>
      </c>
      <c r="E23" s="3">
        <v>2018</v>
      </c>
      <c r="F23" s="3">
        <v>2019</v>
      </c>
      <c r="G23" s="3">
        <v>2020</v>
      </c>
      <c r="H23" s="3">
        <v>2021</v>
      </c>
      <c r="I23" s="3">
        <v>2022</v>
      </c>
      <c r="J23" s="3">
        <v>2023</v>
      </c>
      <c r="K23" s="3">
        <v>2024</v>
      </c>
      <c r="L23" s="3">
        <v>2025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1" t="s">
        <v>187</v>
      </c>
      <c r="B24" s="41">
        <f t="shared" ref="B24:L24" si="0">B11/$A$19/$A$15</f>
        <v>1.0408110947009583E-4</v>
      </c>
      <c r="C24" s="41">
        <f t="shared" si="0"/>
        <v>1.0192514363107242E-4</v>
      </c>
      <c r="D24" s="41">
        <f t="shared" si="0"/>
        <v>9.9769177792048987E-5</v>
      </c>
      <c r="E24" s="41">
        <f t="shared" si="0"/>
        <v>9.7613211953025594E-5</v>
      </c>
      <c r="F24" s="41">
        <f t="shared" si="0"/>
        <v>9.5531589763623656E-5</v>
      </c>
      <c r="G24" s="41">
        <f t="shared" si="0"/>
        <v>9.3375623924600264E-5</v>
      </c>
      <c r="H24" s="41">
        <f t="shared" si="0"/>
        <v>9.1219658085576832E-5</v>
      </c>
      <c r="I24" s="41">
        <f t="shared" si="0"/>
        <v>8.9063692246553426E-5</v>
      </c>
      <c r="J24" s="41">
        <f t="shared" si="0"/>
        <v>8.690772640753002E-5</v>
      </c>
      <c r="K24" s="41">
        <f t="shared" si="0"/>
        <v>8.4751760568506601E-5</v>
      </c>
      <c r="L24" s="41">
        <f t="shared" si="0"/>
        <v>8.2595794729483182E-5</v>
      </c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 t="s">
        <v>188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 t="s">
        <v>189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 t="s">
        <v>190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 t="s">
        <v>191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 t="s">
        <v>192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 t="s">
        <v>193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 t="s">
        <v>194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 t="s">
        <v>195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 t="s">
        <v>196</v>
      </c>
      <c r="B36" s="3"/>
      <c r="C36" s="3"/>
      <c r="D36" s="3">
        <v>2017</v>
      </c>
      <c r="E36" s="3">
        <v>2030</v>
      </c>
      <c r="F36" s="3">
        <v>2050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 t="s">
        <v>197</v>
      </c>
      <c r="B37" s="3"/>
      <c r="C37" s="3"/>
      <c r="D37" s="41">
        <f>D24</f>
        <v>9.9769177792048987E-5</v>
      </c>
      <c r="E37" s="41">
        <f>1.97*(7.4)/1000000</f>
        <v>1.4578000000000002E-5</v>
      </c>
      <c r="F37" s="41">
        <f>1.01*(7.4)/1000000</f>
        <v>7.4739999999999999E-6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42" t="s">
        <v>198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3"/>
      <c r="AK39" s="3"/>
    </row>
    <row r="40" spans="1:37" ht="15.75" customHeight="1">
      <c r="A40" s="3"/>
      <c r="B40" s="3">
        <v>2017</v>
      </c>
      <c r="C40" s="3">
        <v>2018</v>
      </c>
      <c r="D40" s="3">
        <v>2019</v>
      </c>
      <c r="E40" s="3">
        <v>2020</v>
      </c>
      <c r="F40" s="3">
        <v>2021</v>
      </c>
      <c r="G40" s="3">
        <v>2022</v>
      </c>
      <c r="H40" s="3">
        <v>2023</v>
      </c>
      <c r="I40" s="3">
        <v>2024</v>
      </c>
      <c r="J40" s="3">
        <v>2025</v>
      </c>
      <c r="K40" s="3">
        <v>2026</v>
      </c>
      <c r="L40" s="3">
        <v>2027</v>
      </c>
      <c r="M40" s="3">
        <v>2028</v>
      </c>
      <c r="N40" s="3">
        <v>2029</v>
      </c>
      <c r="O40" s="3">
        <v>2030</v>
      </c>
      <c r="P40" s="3">
        <v>2031</v>
      </c>
      <c r="Q40" s="3">
        <v>2032</v>
      </c>
      <c r="R40" s="3">
        <v>2033</v>
      </c>
      <c r="S40" s="3">
        <v>2034</v>
      </c>
      <c r="T40" s="3">
        <v>2035</v>
      </c>
      <c r="U40" s="3">
        <v>2036</v>
      </c>
      <c r="V40" s="3">
        <v>2037</v>
      </c>
      <c r="W40" s="3">
        <v>2038</v>
      </c>
      <c r="X40" s="3">
        <v>2039</v>
      </c>
      <c r="Y40" s="3">
        <v>2040</v>
      </c>
      <c r="Z40" s="3">
        <v>2041</v>
      </c>
      <c r="AA40" s="3">
        <v>2042</v>
      </c>
      <c r="AB40" s="3">
        <v>2043</v>
      </c>
      <c r="AC40" s="3">
        <v>2044</v>
      </c>
      <c r="AD40" s="3">
        <v>2045</v>
      </c>
      <c r="AE40" s="3">
        <v>2046</v>
      </c>
      <c r="AF40" s="3">
        <v>2047</v>
      </c>
      <c r="AG40" s="3">
        <v>2048</v>
      </c>
      <c r="AH40" s="3">
        <v>2049</v>
      </c>
      <c r="AI40" s="3">
        <v>2050</v>
      </c>
      <c r="AJ40" s="3"/>
      <c r="AK40" s="3"/>
    </row>
    <row r="41" spans="1:37" ht="15.75" customHeight="1">
      <c r="A41" s="1" t="s">
        <v>187</v>
      </c>
      <c r="B41" s="41">
        <f t="shared" ref="B41:O41" si="1">TREND($D37:$E37,$D$36:$E$36,B$40)</f>
        <v>9.9769177792049732E-5</v>
      </c>
      <c r="C41" s="41">
        <f t="shared" si="1"/>
        <v>9.3216010269583927E-5</v>
      </c>
      <c r="D41" s="41">
        <f t="shared" si="1"/>
        <v>8.6662842747119856E-5</v>
      </c>
      <c r="E41" s="41">
        <f t="shared" si="1"/>
        <v>8.0109675224654051E-5</v>
      </c>
      <c r="F41" s="41">
        <f t="shared" si="1"/>
        <v>7.3556507702188245E-5</v>
      </c>
      <c r="G41" s="41">
        <f t="shared" si="1"/>
        <v>6.7003340179724175E-5</v>
      </c>
      <c r="H41" s="41">
        <f t="shared" si="1"/>
        <v>6.0450172657258369E-5</v>
      </c>
      <c r="I41" s="41">
        <f t="shared" si="1"/>
        <v>5.3897005134792564E-5</v>
      </c>
      <c r="J41" s="41">
        <f t="shared" si="1"/>
        <v>4.7343837612326758E-5</v>
      </c>
      <c r="K41" s="41">
        <f t="shared" si="1"/>
        <v>4.0790670089862688E-5</v>
      </c>
      <c r="L41" s="41">
        <f t="shared" si="1"/>
        <v>3.4237502567396882E-5</v>
      </c>
      <c r="M41" s="41">
        <f t="shared" si="1"/>
        <v>2.7684335044931077E-5</v>
      </c>
      <c r="N41" s="41">
        <f t="shared" si="1"/>
        <v>2.1131167522467006E-5</v>
      </c>
      <c r="O41" s="41">
        <f t="shared" si="1"/>
        <v>1.4578000000001201E-5</v>
      </c>
      <c r="P41" s="41">
        <f t="shared" ref="P41:AI41" si="2">TREND($E37:$F37,$E$36:$F$36,P$40)</f>
        <v>1.4222799999999989E-5</v>
      </c>
      <c r="Q41" s="41">
        <f t="shared" si="2"/>
        <v>1.3867599999999969E-5</v>
      </c>
      <c r="R41" s="41">
        <f t="shared" si="2"/>
        <v>1.3512399999999949E-5</v>
      </c>
      <c r="S41" s="41">
        <f t="shared" si="2"/>
        <v>1.3157199999999929E-5</v>
      </c>
      <c r="T41" s="41">
        <f t="shared" si="2"/>
        <v>1.2802000000000017E-5</v>
      </c>
      <c r="U41" s="41">
        <f t="shared" si="2"/>
        <v>1.2446799999999997E-5</v>
      </c>
      <c r="V41" s="41">
        <f t="shared" si="2"/>
        <v>1.2091599999999978E-5</v>
      </c>
      <c r="W41" s="41">
        <f t="shared" si="2"/>
        <v>1.1736399999999958E-5</v>
      </c>
      <c r="X41" s="41">
        <f t="shared" si="2"/>
        <v>1.1381199999999938E-5</v>
      </c>
      <c r="Y41" s="41">
        <f t="shared" si="2"/>
        <v>1.1026000000000026E-5</v>
      </c>
      <c r="Z41" s="41">
        <f t="shared" si="2"/>
        <v>1.0670800000000006E-5</v>
      </c>
      <c r="AA41" s="41">
        <f t="shared" si="2"/>
        <v>1.0315599999999986E-5</v>
      </c>
      <c r="AB41" s="41">
        <f t="shared" si="2"/>
        <v>9.9603999999999665E-6</v>
      </c>
      <c r="AC41" s="41">
        <f t="shared" si="2"/>
        <v>9.6051999999999466E-6</v>
      </c>
      <c r="AD41" s="41">
        <f t="shared" si="2"/>
        <v>9.2499999999999267E-6</v>
      </c>
      <c r="AE41" s="41">
        <f t="shared" si="2"/>
        <v>8.8948000000000152E-6</v>
      </c>
      <c r="AF41" s="41">
        <f t="shared" si="2"/>
        <v>8.5395999999999953E-6</v>
      </c>
      <c r="AG41" s="41">
        <f t="shared" si="2"/>
        <v>8.1843999999999754E-6</v>
      </c>
      <c r="AH41" s="41">
        <f t="shared" si="2"/>
        <v>7.8291999999999555E-6</v>
      </c>
      <c r="AI41" s="41">
        <f t="shared" si="2"/>
        <v>7.4739999999999356E-6</v>
      </c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1" t="s">
        <v>199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>
        <v>2021</v>
      </c>
      <c r="C44" s="3">
        <v>2022</v>
      </c>
      <c r="D44" s="3">
        <v>2023</v>
      </c>
      <c r="E44" s="3">
        <v>2024</v>
      </c>
      <c r="F44" s="3">
        <v>2025</v>
      </c>
      <c r="G44" s="3">
        <v>2026</v>
      </c>
      <c r="H44" s="3">
        <v>2027</v>
      </c>
      <c r="I44" s="3">
        <v>2028</v>
      </c>
      <c r="J44" s="3">
        <v>2029</v>
      </c>
      <c r="K44" s="3">
        <v>2030</v>
      </c>
      <c r="L44" s="3">
        <v>2031</v>
      </c>
      <c r="M44" s="3">
        <v>2032</v>
      </c>
      <c r="N44" s="3">
        <v>2033</v>
      </c>
      <c r="O44" s="3">
        <v>2034</v>
      </c>
      <c r="P44" s="3">
        <v>2035</v>
      </c>
      <c r="Q44" s="3">
        <v>2036</v>
      </c>
      <c r="R44" s="3">
        <v>2037</v>
      </c>
      <c r="S44" s="3">
        <v>2038</v>
      </c>
      <c r="T44" s="3">
        <v>2039</v>
      </c>
      <c r="U44" s="3">
        <v>2040</v>
      </c>
      <c r="V44" s="3">
        <v>2041</v>
      </c>
      <c r="W44" s="3">
        <v>2042</v>
      </c>
      <c r="X44" s="3">
        <v>2043</v>
      </c>
      <c r="Y44" s="3">
        <v>2044</v>
      </c>
      <c r="Z44" s="3">
        <v>2045</v>
      </c>
      <c r="AA44" s="3">
        <v>2046</v>
      </c>
      <c r="AB44" s="3">
        <v>2047</v>
      </c>
      <c r="AC44" s="3">
        <v>2048</v>
      </c>
      <c r="AD44" s="3">
        <v>2049</v>
      </c>
      <c r="AE44" s="3">
        <v>2050</v>
      </c>
      <c r="AF44" s="3"/>
      <c r="AG44" s="3"/>
      <c r="AH44" s="3"/>
      <c r="AI44" s="3"/>
      <c r="AJ44" s="3"/>
      <c r="AK44" s="3"/>
    </row>
    <row r="45" spans="1:37" ht="15.75" customHeight="1">
      <c r="A45" s="3" t="s">
        <v>200</v>
      </c>
      <c r="B45" s="3" t="s">
        <v>201</v>
      </c>
      <c r="C45" s="3" t="s">
        <v>201</v>
      </c>
      <c r="D45" s="3" t="s">
        <v>201</v>
      </c>
      <c r="E45" s="3" t="s">
        <v>201</v>
      </c>
      <c r="F45" s="3" t="s">
        <v>201</v>
      </c>
      <c r="G45" s="3" t="s">
        <v>201</v>
      </c>
      <c r="H45" s="3" t="s">
        <v>201</v>
      </c>
      <c r="I45" s="3" t="s">
        <v>201</v>
      </c>
      <c r="J45" s="3" t="s">
        <v>201</v>
      </c>
      <c r="K45" s="3" t="s">
        <v>201</v>
      </c>
      <c r="L45" s="3" t="s">
        <v>201</v>
      </c>
      <c r="M45" s="3" t="s">
        <v>201</v>
      </c>
      <c r="N45" s="3" t="s">
        <v>201</v>
      </c>
      <c r="O45" s="3" t="s">
        <v>201</v>
      </c>
      <c r="P45" s="3" t="s">
        <v>201</v>
      </c>
      <c r="Q45" s="3" t="str">
        <f t="shared" ref="Q45:AE45" si="3">$P$45</f>
        <v>#REF!</v>
      </c>
      <c r="R45" s="3" t="str">
        <f t="shared" si="3"/>
        <v>#REF!</v>
      </c>
      <c r="S45" s="3" t="str">
        <f t="shared" si="3"/>
        <v>#REF!</v>
      </c>
      <c r="T45" s="3" t="str">
        <f t="shared" si="3"/>
        <v>#REF!</v>
      </c>
      <c r="U45" s="3" t="str">
        <f t="shared" si="3"/>
        <v>#REF!</v>
      </c>
      <c r="V45" s="3" t="str">
        <f t="shared" si="3"/>
        <v>#REF!</v>
      </c>
      <c r="W45" s="3" t="str">
        <f t="shared" si="3"/>
        <v>#REF!</v>
      </c>
      <c r="X45" s="3" t="str">
        <f t="shared" si="3"/>
        <v>#REF!</v>
      </c>
      <c r="Y45" s="3" t="str">
        <f t="shared" si="3"/>
        <v>#REF!</v>
      </c>
      <c r="Z45" s="3" t="str">
        <f t="shared" si="3"/>
        <v>#REF!</v>
      </c>
      <c r="AA45" s="3" t="str">
        <f t="shared" si="3"/>
        <v>#REF!</v>
      </c>
      <c r="AB45" s="3" t="str">
        <f t="shared" si="3"/>
        <v>#REF!</v>
      </c>
      <c r="AC45" s="3" t="str">
        <f t="shared" si="3"/>
        <v>#REF!</v>
      </c>
      <c r="AD45" s="3" t="str">
        <f t="shared" si="3"/>
        <v>#REF!</v>
      </c>
      <c r="AE45" s="3" t="str">
        <f t="shared" si="3"/>
        <v>#REF!</v>
      </c>
      <c r="AF45" s="3"/>
      <c r="AG45" s="3"/>
      <c r="AH45" s="3"/>
      <c r="AI45" s="3"/>
      <c r="AJ45" s="3"/>
      <c r="AK45" s="3"/>
    </row>
    <row r="46" spans="1:37" ht="15.75" customHeight="1">
      <c r="A46" s="3" t="s">
        <v>202</v>
      </c>
      <c r="B46" s="3" t="e">
        <f t="shared" ref="B46:AE46" si="4">B45/$A$19/$A$15*dollars_2020_2012</f>
        <v>#VALUE!</v>
      </c>
      <c r="C46" s="3" t="e">
        <f t="shared" si="4"/>
        <v>#VALUE!</v>
      </c>
      <c r="D46" s="3" t="e">
        <f t="shared" si="4"/>
        <v>#VALUE!</v>
      </c>
      <c r="E46" s="3" t="e">
        <f t="shared" si="4"/>
        <v>#VALUE!</v>
      </c>
      <c r="F46" s="3" t="e">
        <f t="shared" si="4"/>
        <v>#VALUE!</v>
      </c>
      <c r="G46" s="3" t="e">
        <f t="shared" si="4"/>
        <v>#VALUE!</v>
      </c>
      <c r="H46" s="3" t="e">
        <f t="shared" si="4"/>
        <v>#VALUE!</v>
      </c>
      <c r="I46" s="3" t="e">
        <f t="shared" si="4"/>
        <v>#VALUE!</v>
      </c>
      <c r="J46" s="3" t="e">
        <f t="shared" si="4"/>
        <v>#VALUE!</v>
      </c>
      <c r="K46" s="3" t="e">
        <f t="shared" si="4"/>
        <v>#VALUE!</v>
      </c>
      <c r="L46" s="3" t="e">
        <f t="shared" si="4"/>
        <v>#VALUE!</v>
      </c>
      <c r="M46" s="3" t="e">
        <f t="shared" si="4"/>
        <v>#VALUE!</v>
      </c>
      <c r="N46" s="3" t="e">
        <f t="shared" si="4"/>
        <v>#VALUE!</v>
      </c>
      <c r="O46" s="3" t="e">
        <f t="shared" si="4"/>
        <v>#VALUE!</v>
      </c>
      <c r="P46" s="3" t="e">
        <f t="shared" si="4"/>
        <v>#VALUE!</v>
      </c>
      <c r="Q46" s="3" t="e">
        <f t="shared" si="4"/>
        <v>#VALUE!</v>
      </c>
      <c r="R46" s="3" t="e">
        <f t="shared" si="4"/>
        <v>#VALUE!</v>
      </c>
      <c r="S46" s="3" t="e">
        <f t="shared" si="4"/>
        <v>#VALUE!</v>
      </c>
      <c r="T46" s="3" t="e">
        <f t="shared" si="4"/>
        <v>#VALUE!</v>
      </c>
      <c r="U46" s="3" t="e">
        <f t="shared" si="4"/>
        <v>#VALUE!</v>
      </c>
      <c r="V46" s="3" t="e">
        <f t="shared" si="4"/>
        <v>#VALUE!</v>
      </c>
      <c r="W46" s="3" t="e">
        <f t="shared" si="4"/>
        <v>#VALUE!</v>
      </c>
      <c r="X46" s="3" t="e">
        <f t="shared" si="4"/>
        <v>#VALUE!</v>
      </c>
      <c r="Y46" s="3" t="e">
        <f t="shared" si="4"/>
        <v>#VALUE!</v>
      </c>
      <c r="Z46" s="3" t="e">
        <f t="shared" si="4"/>
        <v>#VALUE!</v>
      </c>
      <c r="AA46" s="3" t="e">
        <f t="shared" si="4"/>
        <v>#VALUE!</v>
      </c>
      <c r="AB46" s="3" t="e">
        <f t="shared" si="4"/>
        <v>#VALUE!</v>
      </c>
      <c r="AC46" s="3" t="e">
        <f t="shared" si="4"/>
        <v>#VALUE!</v>
      </c>
      <c r="AD46" s="3" t="e">
        <f t="shared" si="4"/>
        <v>#VALUE!</v>
      </c>
      <c r="AE46" s="3" t="e">
        <f t="shared" si="4"/>
        <v>#VALUE!</v>
      </c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00000"/>
  </sheetPr>
  <dimension ref="A21:A1000"/>
  <sheetViews>
    <sheetView workbookViewId="0"/>
  </sheetViews>
  <sheetFormatPr baseColWidth="10" defaultColWidth="14.5" defaultRowHeight="15" customHeight="1"/>
  <cols>
    <col min="1" max="6" width="8.66406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BF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33" width="10" customWidth="1"/>
    <col min="34" max="35" width="9.1640625" customWidth="1"/>
  </cols>
  <sheetData>
    <row r="1" spans="1:58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/>
      <c r="BC1" s="1"/>
      <c r="BD1" s="1"/>
      <c r="BE1" s="1"/>
      <c r="BF1" s="1"/>
    </row>
    <row r="2" spans="1:58">
      <c r="A2" s="1" t="s">
        <v>163</v>
      </c>
      <c r="B2" s="41">
        <f t="shared" ref="B2:BA2" si="1">B5</f>
        <v>2.6174177277080721E-5</v>
      </c>
      <c r="C2" s="41">
        <f t="shared" si="1"/>
        <v>2.499896228569013E-5</v>
      </c>
      <c r="D2" s="41">
        <f t="shared" si="1"/>
        <v>2.530961762007268E-5</v>
      </c>
      <c r="E2" s="41">
        <f t="shared" si="1"/>
        <v>2.47703668509558E-5</v>
      </c>
      <c r="F2" s="41">
        <f t="shared" si="1"/>
        <v>2.4236977503242368E-5</v>
      </c>
      <c r="G2" s="41">
        <f t="shared" si="1"/>
        <v>2.5450291733755346E-5</v>
      </c>
      <c r="H2" s="41">
        <f t="shared" si="1"/>
        <v>2.5189458481302073E-5</v>
      </c>
      <c r="I2" s="41">
        <f t="shared" si="1"/>
        <v>2.5160151374284848E-5</v>
      </c>
      <c r="J2" s="41">
        <f t="shared" si="1"/>
        <v>2.5016546549900463E-5</v>
      </c>
      <c r="K2" s="41">
        <f t="shared" si="1"/>
        <v>2.5019477260602185E-5</v>
      </c>
      <c r="L2" s="41">
        <f t="shared" si="1"/>
        <v>2.4978447310778075E-5</v>
      </c>
      <c r="M2" s="41">
        <f t="shared" si="1"/>
        <v>2.5007754417795297E-5</v>
      </c>
      <c r="N2" s="41">
        <f t="shared" si="1"/>
        <v>2.5116190713759019E-5</v>
      </c>
      <c r="O2" s="41">
        <f t="shared" si="1"/>
        <v>2.5069299342531465E-5</v>
      </c>
      <c r="P2" s="41">
        <f t="shared" si="1"/>
        <v>2.5051715078321132E-5</v>
      </c>
      <c r="Q2" s="41">
        <f t="shared" si="1"/>
        <v>2.5037061524812522E-5</v>
      </c>
      <c r="R2" s="41">
        <f t="shared" si="1"/>
        <v>2.503999223551424E-5</v>
      </c>
      <c r="S2" s="41">
        <f t="shared" si="1"/>
        <v>2.5042922946215962E-5</v>
      </c>
      <c r="T2" s="41">
        <f t="shared" si="1"/>
        <v>2.5051715078321132E-5</v>
      </c>
      <c r="U2" s="41">
        <f t="shared" si="1"/>
        <v>2.5057576499724573E-5</v>
      </c>
      <c r="V2" s="41">
        <f t="shared" si="1"/>
        <v>2.5048784367619407E-5</v>
      </c>
      <c r="W2" s="41">
        <f t="shared" si="1"/>
        <v>2.5045853656917685E-5</v>
      </c>
      <c r="X2" s="41">
        <f t="shared" si="1"/>
        <v>2.5045853656917685E-5</v>
      </c>
      <c r="Y2" s="41">
        <f t="shared" si="1"/>
        <v>2.5048784367619407E-5</v>
      </c>
      <c r="Z2" s="41">
        <f t="shared" si="1"/>
        <v>2.5048784367619407E-5</v>
      </c>
      <c r="AA2" s="41">
        <f t="shared" si="1"/>
        <v>2.5048784367619407E-5</v>
      </c>
      <c r="AB2" s="41">
        <f t="shared" si="1"/>
        <v>2.5048784367619407E-5</v>
      </c>
      <c r="AC2" s="41">
        <f t="shared" si="1"/>
        <v>2.5048784367619407E-5</v>
      </c>
      <c r="AD2" s="41">
        <f t="shared" si="1"/>
        <v>2.5048784367619407E-5</v>
      </c>
      <c r="AE2" s="41">
        <f t="shared" si="1"/>
        <v>2.5048784367619407E-5</v>
      </c>
      <c r="AF2" s="41">
        <f t="shared" si="1"/>
        <v>2.5048784367619407E-5</v>
      </c>
      <c r="AG2" s="41">
        <f t="shared" si="1"/>
        <v>2.5048784367619407E-5</v>
      </c>
      <c r="AH2" s="41">
        <f t="shared" si="1"/>
        <v>2.5048784367619407E-5</v>
      </c>
      <c r="AI2" s="41">
        <f t="shared" si="1"/>
        <v>2.5048784367619407E-5</v>
      </c>
      <c r="AJ2" s="41">
        <f t="shared" si="1"/>
        <v>2.5048784367619407E-5</v>
      </c>
      <c r="AK2" s="41">
        <f t="shared" si="1"/>
        <v>2.5048784367619407E-5</v>
      </c>
      <c r="AL2" s="41">
        <f t="shared" si="1"/>
        <v>2.5048784367619407E-5</v>
      </c>
      <c r="AM2" s="41">
        <f t="shared" si="1"/>
        <v>2.5048784367619407E-5</v>
      </c>
      <c r="AN2" s="41">
        <f t="shared" si="1"/>
        <v>2.5048784367619407E-5</v>
      </c>
      <c r="AO2" s="41">
        <f t="shared" si="1"/>
        <v>2.5048784367619407E-5</v>
      </c>
      <c r="AP2" s="41">
        <f t="shared" si="1"/>
        <v>2.5048784367619407E-5</v>
      </c>
      <c r="AQ2" s="41">
        <f t="shared" si="1"/>
        <v>2.5048784367619407E-5</v>
      </c>
      <c r="AR2" s="41">
        <f t="shared" si="1"/>
        <v>2.5048784367619407E-5</v>
      </c>
      <c r="AS2" s="41">
        <f t="shared" si="1"/>
        <v>2.5048784367619407E-5</v>
      </c>
      <c r="AT2" s="41">
        <f t="shared" si="1"/>
        <v>2.5048784367619407E-5</v>
      </c>
      <c r="AU2" s="41">
        <f t="shared" si="1"/>
        <v>2.5048784367619407E-5</v>
      </c>
      <c r="AV2" s="41">
        <f t="shared" si="1"/>
        <v>2.5048784367619407E-5</v>
      </c>
      <c r="AW2" s="41">
        <f t="shared" si="1"/>
        <v>2.5048784367619407E-5</v>
      </c>
      <c r="AX2" s="41">
        <f t="shared" si="1"/>
        <v>2.5048784367619407E-5</v>
      </c>
      <c r="AY2" s="41">
        <f t="shared" si="1"/>
        <v>2.5048784367619407E-5</v>
      </c>
      <c r="AZ2" s="41">
        <f t="shared" si="1"/>
        <v>2.5048784367619407E-5</v>
      </c>
      <c r="BA2" s="41">
        <f t="shared" si="1"/>
        <v>2.5048784367619407E-5</v>
      </c>
    </row>
    <row r="3" spans="1:58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8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</row>
    <row r="5" spans="1:58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</row>
    <row r="6" spans="1:58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</row>
    <row r="7" spans="1:58">
      <c r="A7" s="1" t="s">
        <v>168</v>
      </c>
      <c r="B7" s="41">
        <f t="shared" ref="B7:BA7" si="3">B6</f>
        <v>2.2941603373081166E-5</v>
      </c>
      <c r="C7" s="41">
        <f t="shared" si="3"/>
        <v>2.2003775948530069E-5</v>
      </c>
      <c r="D7" s="41">
        <f t="shared" si="3"/>
        <v>2.2267539911685068E-5</v>
      </c>
      <c r="E7" s="41">
        <f t="shared" si="3"/>
        <v>2.226167849028162E-5</v>
      </c>
      <c r="F7" s="41">
        <f t="shared" si="3"/>
        <v>2.2226509961860958E-5</v>
      </c>
      <c r="G7" s="41">
        <f t="shared" si="3"/>
        <v>2.261336377448828E-5</v>
      </c>
      <c r="H7" s="41">
        <f t="shared" si="3"/>
        <v>2.2440451843086671E-5</v>
      </c>
      <c r="I7" s="41">
        <f t="shared" si="3"/>
        <v>2.239356047185912E-5</v>
      </c>
      <c r="J7" s="41">
        <f t="shared" si="3"/>
        <v>2.2314431282912622E-5</v>
      </c>
      <c r="K7" s="41">
        <f t="shared" si="3"/>
        <v>2.2358391943438454E-5</v>
      </c>
      <c r="L7" s="41">
        <f t="shared" si="3"/>
        <v>2.2373045496947065E-5</v>
      </c>
      <c r="M7" s="41">
        <f t="shared" si="3"/>
        <v>2.2387699050455675E-5</v>
      </c>
      <c r="N7" s="41">
        <f t="shared" si="3"/>
        <v>2.2411144736069453E-5</v>
      </c>
      <c r="O7" s="41">
        <f t="shared" si="3"/>
        <v>2.2381837629052231E-5</v>
      </c>
      <c r="P7" s="41">
        <f t="shared" si="3"/>
        <v>2.2373045496947065E-5</v>
      </c>
      <c r="Q7" s="41">
        <f t="shared" si="3"/>
        <v>2.2370114786245343E-5</v>
      </c>
      <c r="R7" s="41">
        <f t="shared" si="3"/>
        <v>2.2378906918350509E-5</v>
      </c>
      <c r="S7" s="41">
        <f t="shared" si="3"/>
        <v>2.2381837629052231E-5</v>
      </c>
      <c r="T7" s="41">
        <f t="shared" si="3"/>
        <v>2.238476833975395E-5</v>
      </c>
      <c r="U7" s="41">
        <f t="shared" si="3"/>
        <v>2.2381837629052231E-5</v>
      </c>
      <c r="V7" s="41">
        <f t="shared" si="3"/>
        <v>2.2378906918350509E-5</v>
      </c>
      <c r="W7" s="41">
        <f t="shared" si="3"/>
        <v>2.2378906918350509E-5</v>
      </c>
      <c r="X7" s="41">
        <f t="shared" si="3"/>
        <v>2.2378906918350509E-5</v>
      </c>
      <c r="Y7" s="41">
        <f t="shared" si="3"/>
        <v>2.2381837629052231E-5</v>
      </c>
      <c r="Z7" s="41">
        <f t="shared" si="3"/>
        <v>2.2381837629052231E-5</v>
      </c>
      <c r="AA7" s="41">
        <f t="shared" si="3"/>
        <v>2.2381837629052231E-5</v>
      </c>
      <c r="AB7" s="41">
        <f t="shared" si="3"/>
        <v>2.2381837629052231E-5</v>
      </c>
      <c r="AC7" s="41">
        <f t="shared" si="3"/>
        <v>2.2381837629052231E-5</v>
      </c>
      <c r="AD7" s="41">
        <f t="shared" si="3"/>
        <v>2.2381837629052231E-5</v>
      </c>
      <c r="AE7" s="41">
        <f t="shared" si="3"/>
        <v>2.2381837629052231E-5</v>
      </c>
      <c r="AF7" s="41">
        <f t="shared" si="3"/>
        <v>2.2381837629052231E-5</v>
      </c>
      <c r="AG7" s="41">
        <f t="shared" si="3"/>
        <v>2.2381837629052231E-5</v>
      </c>
      <c r="AH7" s="41">
        <f t="shared" si="3"/>
        <v>2.2381837629052231E-5</v>
      </c>
      <c r="AI7" s="41">
        <f t="shared" si="3"/>
        <v>2.2381837629052231E-5</v>
      </c>
      <c r="AJ7" s="41">
        <f t="shared" si="3"/>
        <v>2.2381837629052231E-5</v>
      </c>
      <c r="AK7" s="41">
        <f t="shared" si="3"/>
        <v>2.2381837629052231E-5</v>
      </c>
      <c r="AL7" s="41">
        <f t="shared" si="3"/>
        <v>2.2381837629052231E-5</v>
      </c>
      <c r="AM7" s="41">
        <f t="shared" si="3"/>
        <v>2.2381837629052231E-5</v>
      </c>
      <c r="AN7" s="41">
        <f t="shared" si="3"/>
        <v>2.2381837629052231E-5</v>
      </c>
      <c r="AO7" s="41">
        <f t="shared" si="3"/>
        <v>2.2381837629052231E-5</v>
      </c>
      <c r="AP7" s="41">
        <f t="shared" si="3"/>
        <v>2.2381837629052231E-5</v>
      </c>
      <c r="AQ7" s="41">
        <f t="shared" si="3"/>
        <v>2.2381837629052231E-5</v>
      </c>
      <c r="AR7" s="41">
        <f t="shared" si="3"/>
        <v>2.2381837629052231E-5</v>
      </c>
      <c r="AS7" s="41">
        <f t="shared" si="3"/>
        <v>2.2381837629052231E-5</v>
      </c>
      <c r="AT7" s="41">
        <f t="shared" si="3"/>
        <v>2.2381837629052231E-5</v>
      </c>
      <c r="AU7" s="41">
        <f t="shared" si="3"/>
        <v>2.2381837629052231E-5</v>
      </c>
      <c r="AV7" s="41">
        <f t="shared" si="3"/>
        <v>2.2381837629052231E-5</v>
      </c>
      <c r="AW7" s="41">
        <f t="shared" si="3"/>
        <v>2.2381837629052231E-5</v>
      </c>
      <c r="AX7" s="41">
        <f t="shared" si="3"/>
        <v>2.2381837629052231E-5</v>
      </c>
      <c r="AY7" s="41">
        <f t="shared" si="3"/>
        <v>2.2381837629052231E-5</v>
      </c>
      <c r="AZ7" s="41">
        <f t="shared" si="3"/>
        <v>2.2381837629052231E-5</v>
      </c>
      <c r="BA7" s="41">
        <f t="shared" si="3"/>
        <v>2.2381837629052231E-5</v>
      </c>
    </row>
    <row r="8" spans="1:58">
      <c r="A8" s="1" t="s">
        <v>169</v>
      </c>
      <c r="B8" s="41">
        <v>0</v>
      </c>
      <c r="C8" s="41">
        <f t="shared" ref="C8:BA8" si="4">B8</f>
        <v>0</v>
      </c>
      <c r="D8" s="41">
        <f t="shared" si="4"/>
        <v>0</v>
      </c>
      <c r="E8" s="41">
        <f t="shared" si="4"/>
        <v>0</v>
      </c>
      <c r="F8" s="41">
        <f t="shared" si="4"/>
        <v>0</v>
      </c>
      <c r="G8" s="41">
        <f t="shared" si="4"/>
        <v>0</v>
      </c>
      <c r="H8" s="41">
        <f t="shared" si="4"/>
        <v>0</v>
      </c>
      <c r="I8" s="41">
        <f t="shared" si="4"/>
        <v>0</v>
      </c>
      <c r="J8" s="41">
        <f t="shared" si="4"/>
        <v>0</v>
      </c>
      <c r="K8" s="41">
        <f t="shared" si="4"/>
        <v>0</v>
      </c>
      <c r="L8" s="41">
        <f t="shared" si="4"/>
        <v>0</v>
      </c>
      <c r="M8" s="41">
        <f t="shared" si="4"/>
        <v>0</v>
      </c>
      <c r="N8" s="41">
        <f t="shared" si="4"/>
        <v>0</v>
      </c>
      <c r="O8" s="41">
        <f t="shared" si="4"/>
        <v>0</v>
      </c>
      <c r="P8" s="41">
        <f t="shared" si="4"/>
        <v>0</v>
      </c>
      <c r="Q8" s="41">
        <f t="shared" si="4"/>
        <v>0</v>
      </c>
      <c r="R8" s="41">
        <f t="shared" si="4"/>
        <v>0</v>
      </c>
      <c r="S8" s="41">
        <f t="shared" si="4"/>
        <v>0</v>
      </c>
      <c r="T8" s="41">
        <f t="shared" si="4"/>
        <v>0</v>
      </c>
      <c r="U8" s="41">
        <f t="shared" si="4"/>
        <v>0</v>
      </c>
      <c r="V8" s="41">
        <f t="shared" si="4"/>
        <v>0</v>
      </c>
      <c r="W8" s="41">
        <f t="shared" si="4"/>
        <v>0</v>
      </c>
      <c r="X8" s="41">
        <f t="shared" si="4"/>
        <v>0</v>
      </c>
      <c r="Y8" s="41">
        <f t="shared" si="4"/>
        <v>0</v>
      </c>
      <c r="Z8" s="41">
        <f t="shared" si="4"/>
        <v>0</v>
      </c>
      <c r="AA8" s="41">
        <f t="shared" si="4"/>
        <v>0</v>
      </c>
      <c r="AB8" s="41">
        <f t="shared" si="4"/>
        <v>0</v>
      </c>
      <c r="AC8" s="41">
        <f t="shared" si="4"/>
        <v>0</v>
      </c>
      <c r="AD8" s="41">
        <f t="shared" si="4"/>
        <v>0</v>
      </c>
      <c r="AE8" s="41">
        <f t="shared" si="4"/>
        <v>0</v>
      </c>
      <c r="AF8" s="41">
        <f t="shared" si="4"/>
        <v>0</v>
      </c>
      <c r="AG8" s="41">
        <f t="shared" si="4"/>
        <v>0</v>
      </c>
      <c r="AH8" s="41">
        <f t="shared" si="4"/>
        <v>0</v>
      </c>
      <c r="AI8" s="41">
        <f t="shared" si="4"/>
        <v>0</v>
      </c>
      <c r="AJ8" s="41">
        <f t="shared" si="4"/>
        <v>0</v>
      </c>
      <c r="AK8" s="41">
        <f t="shared" si="4"/>
        <v>0</v>
      </c>
      <c r="AL8" s="41">
        <f t="shared" si="4"/>
        <v>0</v>
      </c>
      <c r="AM8" s="41">
        <f t="shared" si="4"/>
        <v>0</v>
      </c>
      <c r="AN8" s="41">
        <f t="shared" si="4"/>
        <v>0</v>
      </c>
      <c r="AO8" s="41">
        <f t="shared" si="4"/>
        <v>0</v>
      </c>
      <c r="AP8" s="41">
        <f t="shared" si="4"/>
        <v>0</v>
      </c>
      <c r="AQ8" s="41">
        <f t="shared" si="4"/>
        <v>0</v>
      </c>
      <c r="AR8" s="41">
        <f t="shared" si="4"/>
        <v>0</v>
      </c>
      <c r="AS8" s="41">
        <f t="shared" si="4"/>
        <v>0</v>
      </c>
      <c r="AT8" s="41">
        <f t="shared" si="4"/>
        <v>0</v>
      </c>
      <c r="AU8" s="41">
        <f t="shared" si="4"/>
        <v>0</v>
      </c>
      <c r="AV8" s="41">
        <f t="shared" si="4"/>
        <v>0</v>
      </c>
      <c r="AW8" s="41">
        <f t="shared" si="4"/>
        <v>0</v>
      </c>
      <c r="AX8" s="41">
        <f t="shared" si="4"/>
        <v>0</v>
      </c>
      <c r="AY8" s="41">
        <f t="shared" si="4"/>
        <v>0</v>
      </c>
      <c r="AZ8" s="41">
        <f t="shared" si="4"/>
        <v>0</v>
      </c>
      <c r="BA8" s="41">
        <f t="shared" si="4"/>
        <v>0</v>
      </c>
    </row>
    <row r="9" spans="1:58">
      <c r="A9" s="1" t="s">
        <v>170</v>
      </c>
      <c r="B9" s="41">
        <f t="shared" ref="B9:BA9" si="5">B6</f>
        <v>2.2941603373081166E-5</v>
      </c>
      <c r="C9" s="41">
        <f t="shared" si="5"/>
        <v>2.2003775948530069E-5</v>
      </c>
      <c r="D9" s="41">
        <f t="shared" si="5"/>
        <v>2.2267539911685068E-5</v>
      </c>
      <c r="E9" s="41">
        <f t="shared" si="5"/>
        <v>2.226167849028162E-5</v>
      </c>
      <c r="F9" s="41">
        <f t="shared" si="5"/>
        <v>2.2226509961860958E-5</v>
      </c>
      <c r="G9" s="41">
        <f t="shared" si="5"/>
        <v>2.261336377448828E-5</v>
      </c>
      <c r="H9" s="41">
        <f t="shared" si="5"/>
        <v>2.2440451843086671E-5</v>
      </c>
      <c r="I9" s="41">
        <f t="shared" si="5"/>
        <v>2.239356047185912E-5</v>
      </c>
      <c r="J9" s="41">
        <f t="shared" si="5"/>
        <v>2.2314431282912622E-5</v>
      </c>
      <c r="K9" s="41">
        <f t="shared" si="5"/>
        <v>2.2358391943438454E-5</v>
      </c>
      <c r="L9" s="41">
        <f t="shared" si="5"/>
        <v>2.2373045496947065E-5</v>
      </c>
      <c r="M9" s="41">
        <f t="shared" si="5"/>
        <v>2.2387699050455675E-5</v>
      </c>
      <c r="N9" s="41">
        <f t="shared" si="5"/>
        <v>2.2411144736069453E-5</v>
      </c>
      <c r="O9" s="41">
        <f t="shared" si="5"/>
        <v>2.2381837629052231E-5</v>
      </c>
      <c r="P9" s="41">
        <f t="shared" si="5"/>
        <v>2.2373045496947065E-5</v>
      </c>
      <c r="Q9" s="41">
        <f t="shared" si="5"/>
        <v>2.2370114786245343E-5</v>
      </c>
      <c r="R9" s="41">
        <f t="shared" si="5"/>
        <v>2.2378906918350509E-5</v>
      </c>
      <c r="S9" s="41">
        <f t="shared" si="5"/>
        <v>2.2381837629052231E-5</v>
      </c>
      <c r="T9" s="41">
        <f t="shared" si="5"/>
        <v>2.238476833975395E-5</v>
      </c>
      <c r="U9" s="41">
        <f t="shared" si="5"/>
        <v>2.2381837629052231E-5</v>
      </c>
      <c r="V9" s="41">
        <f t="shared" si="5"/>
        <v>2.2378906918350509E-5</v>
      </c>
      <c r="W9" s="41">
        <f t="shared" si="5"/>
        <v>2.2378906918350509E-5</v>
      </c>
      <c r="X9" s="41">
        <f t="shared" si="5"/>
        <v>2.2378906918350509E-5</v>
      </c>
      <c r="Y9" s="41">
        <f t="shared" si="5"/>
        <v>2.2381837629052231E-5</v>
      </c>
      <c r="Z9" s="41">
        <f t="shared" si="5"/>
        <v>2.2381837629052231E-5</v>
      </c>
      <c r="AA9" s="41">
        <f t="shared" si="5"/>
        <v>2.2381837629052231E-5</v>
      </c>
      <c r="AB9" s="41">
        <f t="shared" si="5"/>
        <v>2.2381837629052231E-5</v>
      </c>
      <c r="AC9" s="41">
        <f t="shared" si="5"/>
        <v>2.2381837629052231E-5</v>
      </c>
      <c r="AD9" s="41">
        <f t="shared" si="5"/>
        <v>2.2381837629052231E-5</v>
      </c>
      <c r="AE9" s="41">
        <f t="shared" si="5"/>
        <v>2.2381837629052231E-5</v>
      </c>
      <c r="AF9" s="41">
        <f t="shared" si="5"/>
        <v>2.2381837629052231E-5</v>
      </c>
      <c r="AG9" s="41">
        <f t="shared" si="5"/>
        <v>2.2381837629052231E-5</v>
      </c>
      <c r="AH9" s="41">
        <f t="shared" si="5"/>
        <v>2.2381837629052231E-5</v>
      </c>
      <c r="AI9" s="41">
        <f t="shared" si="5"/>
        <v>2.2381837629052231E-5</v>
      </c>
      <c r="AJ9" s="41">
        <f t="shared" si="5"/>
        <v>2.2381837629052231E-5</v>
      </c>
      <c r="AK9" s="41">
        <f t="shared" si="5"/>
        <v>2.2381837629052231E-5</v>
      </c>
      <c r="AL9" s="41">
        <f t="shared" si="5"/>
        <v>2.2381837629052231E-5</v>
      </c>
      <c r="AM9" s="41">
        <f t="shared" si="5"/>
        <v>2.2381837629052231E-5</v>
      </c>
      <c r="AN9" s="41">
        <f t="shared" si="5"/>
        <v>2.2381837629052231E-5</v>
      </c>
      <c r="AO9" s="41">
        <f t="shared" si="5"/>
        <v>2.2381837629052231E-5</v>
      </c>
      <c r="AP9" s="41">
        <f t="shared" si="5"/>
        <v>2.2381837629052231E-5</v>
      </c>
      <c r="AQ9" s="41">
        <f t="shared" si="5"/>
        <v>2.2381837629052231E-5</v>
      </c>
      <c r="AR9" s="41">
        <f t="shared" si="5"/>
        <v>2.2381837629052231E-5</v>
      </c>
      <c r="AS9" s="41">
        <f t="shared" si="5"/>
        <v>2.2381837629052231E-5</v>
      </c>
      <c r="AT9" s="41">
        <f t="shared" si="5"/>
        <v>2.2381837629052231E-5</v>
      </c>
      <c r="AU9" s="41">
        <f t="shared" si="5"/>
        <v>2.2381837629052231E-5</v>
      </c>
      <c r="AV9" s="41">
        <f t="shared" si="5"/>
        <v>2.2381837629052231E-5</v>
      </c>
      <c r="AW9" s="41">
        <f t="shared" si="5"/>
        <v>2.2381837629052231E-5</v>
      </c>
      <c r="AX9" s="41">
        <f t="shared" si="5"/>
        <v>2.2381837629052231E-5</v>
      </c>
      <c r="AY9" s="41">
        <f t="shared" si="5"/>
        <v>2.2381837629052231E-5</v>
      </c>
      <c r="AZ9" s="41">
        <f t="shared" si="5"/>
        <v>2.2381837629052231E-5</v>
      </c>
      <c r="BA9" s="41">
        <f t="shared" si="5"/>
        <v>2.2381837629052231E-5</v>
      </c>
    </row>
    <row r="11" spans="1:58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B3</f>
        <v>1.3142303228161037E-6</v>
      </c>
      <c r="C2" s="41">
        <f t="shared" ref="C2:D2" si="1">C3</f>
        <v>1.3142303228161037E-6</v>
      </c>
      <c r="D2" s="41">
        <f t="shared" si="1"/>
        <v>1.3142303228161037E-6</v>
      </c>
      <c r="E2" s="41">
        <f t="shared" ref="E2:BA2" si="2">E3</f>
        <v>1.3142303228161037E-6</v>
      </c>
      <c r="F2" s="41">
        <f t="shared" si="2"/>
        <v>1.3142303228161037E-6</v>
      </c>
      <c r="G2" s="41">
        <f t="shared" si="2"/>
        <v>1.3142303228161037E-6</v>
      </c>
      <c r="H2" s="41">
        <f t="shared" si="2"/>
        <v>1.3142303228161037E-6</v>
      </c>
      <c r="I2" s="41">
        <f t="shared" si="2"/>
        <v>1.3142303228161037E-6</v>
      </c>
      <c r="J2" s="41">
        <f t="shared" si="2"/>
        <v>1.3142303228161037E-6</v>
      </c>
      <c r="K2" s="41">
        <f t="shared" si="2"/>
        <v>1.3142303228161037E-6</v>
      </c>
      <c r="L2" s="41">
        <f t="shared" si="2"/>
        <v>1.3142303228161037E-6</v>
      </c>
      <c r="M2" s="41">
        <f t="shared" si="2"/>
        <v>1.3142303228161037E-6</v>
      </c>
      <c r="N2" s="41">
        <f t="shared" si="2"/>
        <v>1.3142303228161037E-6</v>
      </c>
      <c r="O2" s="41">
        <f t="shared" si="2"/>
        <v>1.3142303228161037E-6</v>
      </c>
      <c r="P2" s="41">
        <f t="shared" si="2"/>
        <v>1.3142303228161037E-6</v>
      </c>
      <c r="Q2" s="41">
        <f t="shared" si="2"/>
        <v>1.3142303228161037E-6</v>
      </c>
      <c r="R2" s="41">
        <f t="shared" si="2"/>
        <v>1.3142303228161037E-6</v>
      </c>
      <c r="S2" s="41">
        <f t="shared" si="2"/>
        <v>1.3142303228161037E-6</v>
      </c>
      <c r="T2" s="41">
        <f t="shared" si="2"/>
        <v>1.3142303228161037E-6</v>
      </c>
      <c r="U2" s="41">
        <f t="shared" si="2"/>
        <v>1.3142303228161037E-6</v>
      </c>
      <c r="V2" s="41">
        <f t="shared" si="2"/>
        <v>1.3142303228161037E-6</v>
      </c>
      <c r="W2" s="41">
        <f t="shared" si="2"/>
        <v>1.3142303228161037E-6</v>
      </c>
      <c r="X2" s="41">
        <f t="shared" si="2"/>
        <v>1.3142303228161037E-6</v>
      </c>
      <c r="Y2" s="41">
        <f t="shared" si="2"/>
        <v>1.3142303228161037E-6</v>
      </c>
      <c r="Z2" s="41">
        <f t="shared" si="2"/>
        <v>1.3142303228161037E-6</v>
      </c>
      <c r="AA2" s="41">
        <f t="shared" si="2"/>
        <v>1.3142303228161037E-6</v>
      </c>
      <c r="AB2" s="41">
        <f t="shared" si="2"/>
        <v>1.3142303228161037E-6</v>
      </c>
      <c r="AC2" s="41">
        <f t="shared" si="2"/>
        <v>1.3142303228161037E-6</v>
      </c>
      <c r="AD2" s="41">
        <f t="shared" si="2"/>
        <v>1.3142303228161037E-6</v>
      </c>
      <c r="AE2" s="41">
        <f t="shared" si="2"/>
        <v>1.3142303228161037E-6</v>
      </c>
      <c r="AF2" s="41">
        <f t="shared" si="2"/>
        <v>1.3142303228161037E-6</v>
      </c>
      <c r="AG2" s="41">
        <f t="shared" si="2"/>
        <v>1.3142303228161037E-6</v>
      </c>
      <c r="AH2" s="41">
        <f t="shared" si="2"/>
        <v>1.3142303228161037E-6</v>
      </c>
      <c r="AI2" s="41">
        <f t="shared" si="2"/>
        <v>1.3142303228161037E-6</v>
      </c>
      <c r="AJ2" s="41">
        <f t="shared" si="2"/>
        <v>1.3142303228161037E-6</v>
      </c>
      <c r="AK2" s="41">
        <f t="shared" si="2"/>
        <v>1.3142303228161037E-6</v>
      </c>
      <c r="AL2" s="41">
        <f t="shared" si="2"/>
        <v>1.3142303228161037E-6</v>
      </c>
      <c r="AM2" s="41">
        <f t="shared" si="2"/>
        <v>1.3142303228161037E-6</v>
      </c>
      <c r="AN2" s="41">
        <f t="shared" si="2"/>
        <v>1.3142303228161037E-6</v>
      </c>
      <c r="AO2" s="41">
        <f t="shared" si="2"/>
        <v>1.3142303228161037E-6</v>
      </c>
      <c r="AP2" s="41">
        <f t="shared" si="2"/>
        <v>1.3142303228161037E-6</v>
      </c>
      <c r="AQ2" s="41">
        <f t="shared" si="2"/>
        <v>1.3142303228161037E-6</v>
      </c>
      <c r="AR2" s="41">
        <f t="shared" si="2"/>
        <v>1.3142303228161037E-6</v>
      </c>
      <c r="AS2" s="41">
        <f t="shared" si="2"/>
        <v>1.3142303228161037E-6</v>
      </c>
      <c r="AT2" s="41">
        <f t="shared" si="2"/>
        <v>1.3142303228161037E-6</v>
      </c>
      <c r="AU2" s="41">
        <f t="shared" si="2"/>
        <v>1.3142303228161037E-6</v>
      </c>
      <c r="AV2" s="41">
        <f t="shared" si="2"/>
        <v>1.3142303228161037E-6</v>
      </c>
      <c r="AW2" s="41">
        <f t="shared" si="2"/>
        <v>1.3142303228161037E-6</v>
      </c>
      <c r="AX2" s="41">
        <f t="shared" si="2"/>
        <v>1.3142303228161037E-6</v>
      </c>
      <c r="AY2" s="41">
        <f t="shared" si="2"/>
        <v>1.3142303228161037E-6</v>
      </c>
      <c r="AZ2" s="41">
        <f t="shared" si="2"/>
        <v>1.3142303228161037E-6</v>
      </c>
      <c r="BA2" s="41">
        <f t="shared" si="2"/>
        <v>1.3142303228161037E-6</v>
      </c>
    </row>
    <row r="3" spans="1:53">
      <c r="A3" s="1" t="s">
        <v>164</v>
      </c>
      <c r="B3" s="41">
        <f>'IDN Electricity Generation Cost'!D11</f>
        <v>1.3142303228161037E-6</v>
      </c>
      <c r="C3" s="41">
        <f>B3</f>
        <v>1.3142303228161037E-6</v>
      </c>
      <c r="D3" s="41">
        <f>C3</f>
        <v>1.3142303228161037E-6</v>
      </c>
      <c r="E3" s="41">
        <f t="shared" ref="E3:BA3" si="3">D3</f>
        <v>1.3142303228161037E-6</v>
      </c>
      <c r="F3" s="41">
        <f t="shared" si="3"/>
        <v>1.3142303228161037E-6</v>
      </c>
      <c r="G3" s="41">
        <f t="shared" si="3"/>
        <v>1.3142303228161037E-6</v>
      </c>
      <c r="H3" s="41">
        <f t="shared" si="3"/>
        <v>1.3142303228161037E-6</v>
      </c>
      <c r="I3" s="41">
        <f t="shared" si="3"/>
        <v>1.3142303228161037E-6</v>
      </c>
      <c r="J3" s="41">
        <f t="shared" si="3"/>
        <v>1.3142303228161037E-6</v>
      </c>
      <c r="K3" s="41">
        <f t="shared" si="3"/>
        <v>1.3142303228161037E-6</v>
      </c>
      <c r="L3" s="41">
        <f t="shared" si="3"/>
        <v>1.3142303228161037E-6</v>
      </c>
      <c r="M3" s="41">
        <f t="shared" si="3"/>
        <v>1.3142303228161037E-6</v>
      </c>
      <c r="N3" s="41">
        <f t="shared" si="3"/>
        <v>1.3142303228161037E-6</v>
      </c>
      <c r="O3" s="41">
        <f t="shared" si="3"/>
        <v>1.3142303228161037E-6</v>
      </c>
      <c r="P3" s="41">
        <f t="shared" si="3"/>
        <v>1.3142303228161037E-6</v>
      </c>
      <c r="Q3" s="41">
        <f t="shared" si="3"/>
        <v>1.3142303228161037E-6</v>
      </c>
      <c r="R3" s="41">
        <f t="shared" si="3"/>
        <v>1.3142303228161037E-6</v>
      </c>
      <c r="S3" s="41">
        <f t="shared" si="3"/>
        <v>1.3142303228161037E-6</v>
      </c>
      <c r="T3" s="41">
        <f t="shared" si="3"/>
        <v>1.3142303228161037E-6</v>
      </c>
      <c r="U3" s="41">
        <f t="shared" si="3"/>
        <v>1.3142303228161037E-6</v>
      </c>
      <c r="V3" s="41">
        <f t="shared" si="3"/>
        <v>1.3142303228161037E-6</v>
      </c>
      <c r="W3" s="41">
        <f t="shared" si="3"/>
        <v>1.3142303228161037E-6</v>
      </c>
      <c r="X3" s="41">
        <f t="shared" si="3"/>
        <v>1.3142303228161037E-6</v>
      </c>
      <c r="Y3" s="41">
        <f t="shared" si="3"/>
        <v>1.3142303228161037E-6</v>
      </c>
      <c r="Z3" s="41">
        <f t="shared" si="3"/>
        <v>1.3142303228161037E-6</v>
      </c>
      <c r="AA3" s="41">
        <f t="shared" si="3"/>
        <v>1.3142303228161037E-6</v>
      </c>
      <c r="AB3" s="41">
        <f t="shared" si="3"/>
        <v>1.3142303228161037E-6</v>
      </c>
      <c r="AC3" s="41">
        <f t="shared" si="3"/>
        <v>1.3142303228161037E-6</v>
      </c>
      <c r="AD3" s="41">
        <f t="shared" si="3"/>
        <v>1.3142303228161037E-6</v>
      </c>
      <c r="AE3" s="41">
        <f t="shared" si="3"/>
        <v>1.3142303228161037E-6</v>
      </c>
      <c r="AF3" s="41">
        <f t="shared" si="3"/>
        <v>1.3142303228161037E-6</v>
      </c>
      <c r="AG3" s="41">
        <f t="shared" si="3"/>
        <v>1.3142303228161037E-6</v>
      </c>
      <c r="AH3" s="41">
        <f t="shared" si="3"/>
        <v>1.3142303228161037E-6</v>
      </c>
      <c r="AI3" s="41">
        <f t="shared" si="3"/>
        <v>1.3142303228161037E-6</v>
      </c>
      <c r="AJ3" s="41">
        <f t="shared" si="3"/>
        <v>1.3142303228161037E-6</v>
      </c>
      <c r="AK3" s="41">
        <f t="shared" si="3"/>
        <v>1.3142303228161037E-6</v>
      </c>
      <c r="AL3" s="41">
        <f t="shared" si="3"/>
        <v>1.3142303228161037E-6</v>
      </c>
      <c r="AM3" s="41">
        <f t="shared" si="3"/>
        <v>1.3142303228161037E-6</v>
      </c>
      <c r="AN3" s="41">
        <f t="shared" si="3"/>
        <v>1.3142303228161037E-6</v>
      </c>
      <c r="AO3" s="41">
        <f t="shared" si="3"/>
        <v>1.3142303228161037E-6</v>
      </c>
      <c r="AP3" s="41">
        <f t="shared" si="3"/>
        <v>1.3142303228161037E-6</v>
      </c>
      <c r="AQ3" s="41">
        <f t="shared" si="3"/>
        <v>1.3142303228161037E-6</v>
      </c>
      <c r="AR3" s="41">
        <f t="shared" si="3"/>
        <v>1.3142303228161037E-6</v>
      </c>
      <c r="AS3" s="41">
        <f t="shared" si="3"/>
        <v>1.3142303228161037E-6</v>
      </c>
      <c r="AT3" s="41">
        <f t="shared" si="3"/>
        <v>1.3142303228161037E-6</v>
      </c>
      <c r="AU3" s="41">
        <f t="shared" si="3"/>
        <v>1.3142303228161037E-6</v>
      </c>
      <c r="AV3" s="41">
        <f t="shared" si="3"/>
        <v>1.3142303228161037E-6</v>
      </c>
      <c r="AW3" s="41">
        <f t="shared" si="3"/>
        <v>1.3142303228161037E-6</v>
      </c>
      <c r="AX3" s="41">
        <f t="shared" si="3"/>
        <v>1.3142303228161037E-6</v>
      </c>
      <c r="AY3" s="41">
        <f t="shared" si="3"/>
        <v>1.3142303228161037E-6</v>
      </c>
      <c r="AZ3" s="41">
        <f t="shared" si="3"/>
        <v>1.3142303228161037E-6</v>
      </c>
      <c r="BA3" s="41">
        <f t="shared" si="3"/>
        <v>1.3142303228161037E-6</v>
      </c>
    </row>
    <row r="4" spans="1:53">
      <c r="A4" s="1" t="s">
        <v>165</v>
      </c>
      <c r="B4" s="41">
        <f>B3</f>
        <v>1.3142303228161037E-6</v>
      </c>
      <c r="C4" s="41">
        <f t="shared" ref="C4" si="4">C3</f>
        <v>1.3142303228161037E-6</v>
      </c>
      <c r="D4" s="41">
        <f t="shared" ref="D4:BA4" si="5">D3</f>
        <v>1.3142303228161037E-6</v>
      </c>
      <c r="E4" s="41">
        <f t="shared" si="5"/>
        <v>1.3142303228161037E-6</v>
      </c>
      <c r="F4" s="41">
        <f t="shared" si="5"/>
        <v>1.3142303228161037E-6</v>
      </c>
      <c r="G4" s="41">
        <f t="shared" si="5"/>
        <v>1.3142303228161037E-6</v>
      </c>
      <c r="H4" s="41">
        <f t="shared" si="5"/>
        <v>1.3142303228161037E-6</v>
      </c>
      <c r="I4" s="41">
        <f t="shared" si="5"/>
        <v>1.3142303228161037E-6</v>
      </c>
      <c r="J4" s="41">
        <f t="shared" si="5"/>
        <v>1.3142303228161037E-6</v>
      </c>
      <c r="K4" s="41">
        <f t="shared" si="5"/>
        <v>1.3142303228161037E-6</v>
      </c>
      <c r="L4" s="41">
        <f t="shared" si="5"/>
        <v>1.3142303228161037E-6</v>
      </c>
      <c r="M4" s="41">
        <f t="shared" si="5"/>
        <v>1.3142303228161037E-6</v>
      </c>
      <c r="N4" s="41">
        <f t="shared" si="5"/>
        <v>1.3142303228161037E-6</v>
      </c>
      <c r="O4" s="41">
        <f t="shared" si="5"/>
        <v>1.3142303228161037E-6</v>
      </c>
      <c r="P4" s="41">
        <f t="shared" si="5"/>
        <v>1.3142303228161037E-6</v>
      </c>
      <c r="Q4" s="41">
        <f t="shared" si="5"/>
        <v>1.3142303228161037E-6</v>
      </c>
      <c r="R4" s="41">
        <f t="shared" si="5"/>
        <v>1.3142303228161037E-6</v>
      </c>
      <c r="S4" s="41">
        <f t="shared" si="5"/>
        <v>1.3142303228161037E-6</v>
      </c>
      <c r="T4" s="41">
        <f t="shared" si="5"/>
        <v>1.3142303228161037E-6</v>
      </c>
      <c r="U4" s="41">
        <f t="shared" si="5"/>
        <v>1.3142303228161037E-6</v>
      </c>
      <c r="V4" s="41">
        <f t="shared" si="5"/>
        <v>1.3142303228161037E-6</v>
      </c>
      <c r="W4" s="41">
        <f t="shared" si="5"/>
        <v>1.3142303228161037E-6</v>
      </c>
      <c r="X4" s="41">
        <f t="shared" si="5"/>
        <v>1.3142303228161037E-6</v>
      </c>
      <c r="Y4" s="41">
        <f t="shared" si="5"/>
        <v>1.3142303228161037E-6</v>
      </c>
      <c r="Z4" s="41">
        <f t="shared" si="5"/>
        <v>1.3142303228161037E-6</v>
      </c>
      <c r="AA4" s="41">
        <f t="shared" si="5"/>
        <v>1.3142303228161037E-6</v>
      </c>
      <c r="AB4" s="41">
        <f t="shared" si="5"/>
        <v>1.3142303228161037E-6</v>
      </c>
      <c r="AC4" s="41">
        <f t="shared" si="5"/>
        <v>1.3142303228161037E-6</v>
      </c>
      <c r="AD4" s="41">
        <f t="shared" si="5"/>
        <v>1.3142303228161037E-6</v>
      </c>
      <c r="AE4" s="41">
        <f t="shared" si="5"/>
        <v>1.3142303228161037E-6</v>
      </c>
      <c r="AF4" s="41">
        <f t="shared" si="5"/>
        <v>1.3142303228161037E-6</v>
      </c>
      <c r="AG4" s="41">
        <f t="shared" si="5"/>
        <v>1.3142303228161037E-6</v>
      </c>
      <c r="AH4" s="41">
        <f t="shared" si="5"/>
        <v>1.3142303228161037E-6</v>
      </c>
      <c r="AI4" s="41">
        <f t="shared" si="5"/>
        <v>1.3142303228161037E-6</v>
      </c>
      <c r="AJ4" s="41">
        <f t="shared" si="5"/>
        <v>1.3142303228161037E-6</v>
      </c>
      <c r="AK4" s="41">
        <f t="shared" si="5"/>
        <v>1.3142303228161037E-6</v>
      </c>
      <c r="AL4" s="41">
        <f t="shared" si="5"/>
        <v>1.3142303228161037E-6</v>
      </c>
      <c r="AM4" s="41">
        <f t="shared" si="5"/>
        <v>1.3142303228161037E-6</v>
      </c>
      <c r="AN4" s="41">
        <f t="shared" si="5"/>
        <v>1.3142303228161037E-6</v>
      </c>
      <c r="AO4" s="41">
        <f t="shared" si="5"/>
        <v>1.3142303228161037E-6</v>
      </c>
      <c r="AP4" s="41">
        <f t="shared" si="5"/>
        <v>1.3142303228161037E-6</v>
      </c>
      <c r="AQ4" s="41">
        <f t="shared" si="5"/>
        <v>1.3142303228161037E-6</v>
      </c>
      <c r="AR4" s="41">
        <f t="shared" si="5"/>
        <v>1.3142303228161037E-6</v>
      </c>
      <c r="AS4" s="41">
        <f t="shared" si="5"/>
        <v>1.3142303228161037E-6</v>
      </c>
      <c r="AT4" s="41">
        <f t="shared" si="5"/>
        <v>1.3142303228161037E-6</v>
      </c>
      <c r="AU4" s="41">
        <f t="shared" si="5"/>
        <v>1.3142303228161037E-6</v>
      </c>
      <c r="AV4" s="41">
        <f t="shared" si="5"/>
        <v>1.3142303228161037E-6</v>
      </c>
      <c r="AW4" s="41">
        <f t="shared" si="5"/>
        <v>1.3142303228161037E-6</v>
      </c>
      <c r="AX4" s="41">
        <f t="shared" si="5"/>
        <v>1.3142303228161037E-6</v>
      </c>
      <c r="AY4" s="41">
        <f t="shared" si="5"/>
        <v>1.3142303228161037E-6</v>
      </c>
      <c r="AZ4" s="41">
        <f t="shared" si="5"/>
        <v>1.3142303228161037E-6</v>
      </c>
      <c r="BA4" s="41">
        <f t="shared" si="5"/>
        <v>1.3142303228161037E-6</v>
      </c>
    </row>
    <row r="5" spans="1:53">
      <c r="A5" s="1" t="s">
        <v>166</v>
      </c>
      <c r="B5" s="41">
        <f>B3</f>
        <v>1.3142303228161037E-6</v>
      </c>
      <c r="C5" s="41">
        <f t="shared" ref="C5" si="6">C3</f>
        <v>1.3142303228161037E-6</v>
      </c>
      <c r="D5" s="41">
        <f t="shared" ref="D5:BA5" si="7">D3</f>
        <v>1.3142303228161037E-6</v>
      </c>
      <c r="E5" s="41">
        <f t="shared" si="7"/>
        <v>1.3142303228161037E-6</v>
      </c>
      <c r="F5" s="41">
        <f t="shared" si="7"/>
        <v>1.3142303228161037E-6</v>
      </c>
      <c r="G5" s="41">
        <f t="shared" si="7"/>
        <v>1.3142303228161037E-6</v>
      </c>
      <c r="H5" s="41">
        <f t="shared" si="7"/>
        <v>1.3142303228161037E-6</v>
      </c>
      <c r="I5" s="41">
        <f t="shared" si="7"/>
        <v>1.3142303228161037E-6</v>
      </c>
      <c r="J5" s="41">
        <f t="shared" si="7"/>
        <v>1.3142303228161037E-6</v>
      </c>
      <c r="K5" s="41">
        <f t="shared" si="7"/>
        <v>1.3142303228161037E-6</v>
      </c>
      <c r="L5" s="41">
        <f t="shared" si="7"/>
        <v>1.3142303228161037E-6</v>
      </c>
      <c r="M5" s="41">
        <f t="shared" si="7"/>
        <v>1.3142303228161037E-6</v>
      </c>
      <c r="N5" s="41">
        <f t="shared" si="7"/>
        <v>1.3142303228161037E-6</v>
      </c>
      <c r="O5" s="41">
        <f t="shared" si="7"/>
        <v>1.3142303228161037E-6</v>
      </c>
      <c r="P5" s="41">
        <f t="shared" si="7"/>
        <v>1.3142303228161037E-6</v>
      </c>
      <c r="Q5" s="41">
        <f t="shared" si="7"/>
        <v>1.3142303228161037E-6</v>
      </c>
      <c r="R5" s="41">
        <f t="shared" si="7"/>
        <v>1.3142303228161037E-6</v>
      </c>
      <c r="S5" s="41">
        <f t="shared" si="7"/>
        <v>1.3142303228161037E-6</v>
      </c>
      <c r="T5" s="41">
        <f t="shared" si="7"/>
        <v>1.3142303228161037E-6</v>
      </c>
      <c r="U5" s="41">
        <f t="shared" si="7"/>
        <v>1.3142303228161037E-6</v>
      </c>
      <c r="V5" s="41">
        <f t="shared" si="7"/>
        <v>1.3142303228161037E-6</v>
      </c>
      <c r="W5" s="41">
        <f t="shared" si="7"/>
        <v>1.3142303228161037E-6</v>
      </c>
      <c r="X5" s="41">
        <f t="shared" si="7"/>
        <v>1.3142303228161037E-6</v>
      </c>
      <c r="Y5" s="41">
        <f t="shared" si="7"/>
        <v>1.3142303228161037E-6</v>
      </c>
      <c r="Z5" s="41">
        <f t="shared" si="7"/>
        <v>1.3142303228161037E-6</v>
      </c>
      <c r="AA5" s="41">
        <f t="shared" si="7"/>
        <v>1.3142303228161037E-6</v>
      </c>
      <c r="AB5" s="41">
        <f t="shared" si="7"/>
        <v>1.3142303228161037E-6</v>
      </c>
      <c r="AC5" s="41">
        <f t="shared" si="7"/>
        <v>1.3142303228161037E-6</v>
      </c>
      <c r="AD5" s="41">
        <f t="shared" si="7"/>
        <v>1.3142303228161037E-6</v>
      </c>
      <c r="AE5" s="41">
        <f t="shared" si="7"/>
        <v>1.3142303228161037E-6</v>
      </c>
      <c r="AF5" s="41">
        <f t="shared" si="7"/>
        <v>1.3142303228161037E-6</v>
      </c>
      <c r="AG5" s="41">
        <f t="shared" si="7"/>
        <v>1.3142303228161037E-6</v>
      </c>
      <c r="AH5" s="41">
        <f t="shared" si="7"/>
        <v>1.3142303228161037E-6</v>
      </c>
      <c r="AI5" s="41">
        <f t="shared" si="7"/>
        <v>1.3142303228161037E-6</v>
      </c>
      <c r="AJ5" s="41">
        <f t="shared" si="7"/>
        <v>1.3142303228161037E-6</v>
      </c>
      <c r="AK5" s="41">
        <f t="shared" si="7"/>
        <v>1.3142303228161037E-6</v>
      </c>
      <c r="AL5" s="41">
        <f t="shared" si="7"/>
        <v>1.3142303228161037E-6</v>
      </c>
      <c r="AM5" s="41">
        <f t="shared" si="7"/>
        <v>1.3142303228161037E-6</v>
      </c>
      <c r="AN5" s="41">
        <f t="shared" si="7"/>
        <v>1.3142303228161037E-6</v>
      </c>
      <c r="AO5" s="41">
        <f t="shared" si="7"/>
        <v>1.3142303228161037E-6</v>
      </c>
      <c r="AP5" s="41">
        <f t="shared" si="7"/>
        <v>1.3142303228161037E-6</v>
      </c>
      <c r="AQ5" s="41">
        <f t="shared" si="7"/>
        <v>1.3142303228161037E-6</v>
      </c>
      <c r="AR5" s="41">
        <f t="shared" si="7"/>
        <v>1.3142303228161037E-6</v>
      </c>
      <c r="AS5" s="41">
        <f t="shared" si="7"/>
        <v>1.3142303228161037E-6</v>
      </c>
      <c r="AT5" s="41">
        <f t="shared" si="7"/>
        <v>1.3142303228161037E-6</v>
      </c>
      <c r="AU5" s="41">
        <f t="shared" si="7"/>
        <v>1.3142303228161037E-6</v>
      </c>
      <c r="AV5" s="41">
        <f t="shared" si="7"/>
        <v>1.3142303228161037E-6</v>
      </c>
      <c r="AW5" s="41">
        <f t="shared" si="7"/>
        <v>1.3142303228161037E-6</v>
      </c>
      <c r="AX5" s="41">
        <f t="shared" si="7"/>
        <v>1.3142303228161037E-6</v>
      </c>
      <c r="AY5" s="41">
        <f t="shared" si="7"/>
        <v>1.3142303228161037E-6</v>
      </c>
      <c r="AZ5" s="41">
        <f t="shared" si="7"/>
        <v>1.3142303228161037E-6</v>
      </c>
      <c r="BA5" s="41">
        <f t="shared" si="7"/>
        <v>1.3142303228161037E-6</v>
      </c>
    </row>
    <row r="6" spans="1:53">
      <c r="A6" s="1" t="s">
        <v>167</v>
      </c>
      <c r="B6" s="41">
        <f t="shared" ref="B6:C6" si="8">B3</f>
        <v>1.3142303228161037E-6</v>
      </c>
      <c r="C6" s="41">
        <f t="shared" si="8"/>
        <v>1.3142303228161037E-6</v>
      </c>
      <c r="D6" s="41">
        <f t="shared" ref="D6:BA6" si="9">D3</f>
        <v>1.3142303228161037E-6</v>
      </c>
      <c r="E6" s="41">
        <f t="shared" si="9"/>
        <v>1.3142303228161037E-6</v>
      </c>
      <c r="F6" s="41">
        <f t="shared" si="9"/>
        <v>1.3142303228161037E-6</v>
      </c>
      <c r="G6" s="41">
        <f t="shared" si="9"/>
        <v>1.3142303228161037E-6</v>
      </c>
      <c r="H6" s="41">
        <f t="shared" si="9"/>
        <v>1.3142303228161037E-6</v>
      </c>
      <c r="I6" s="41">
        <f t="shared" si="9"/>
        <v>1.3142303228161037E-6</v>
      </c>
      <c r="J6" s="41">
        <f t="shared" si="9"/>
        <v>1.3142303228161037E-6</v>
      </c>
      <c r="K6" s="41">
        <f t="shared" si="9"/>
        <v>1.3142303228161037E-6</v>
      </c>
      <c r="L6" s="41">
        <f t="shared" si="9"/>
        <v>1.3142303228161037E-6</v>
      </c>
      <c r="M6" s="41">
        <f t="shared" si="9"/>
        <v>1.3142303228161037E-6</v>
      </c>
      <c r="N6" s="41">
        <f t="shared" si="9"/>
        <v>1.3142303228161037E-6</v>
      </c>
      <c r="O6" s="41">
        <f t="shared" si="9"/>
        <v>1.3142303228161037E-6</v>
      </c>
      <c r="P6" s="41">
        <f t="shared" si="9"/>
        <v>1.3142303228161037E-6</v>
      </c>
      <c r="Q6" s="41">
        <f t="shared" si="9"/>
        <v>1.3142303228161037E-6</v>
      </c>
      <c r="R6" s="41">
        <f t="shared" si="9"/>
        <v>1.3142303228161037E-6</v>
      </c>
      <c r="S6" s="41">
        <f t="shared" si="9"/>
        <v>1.3142303228161037E-6</v>
      </c>
      <c r="T6" s="41">
        <f t="shared" si="9"/>
        <v>1.3142303228161037E-6</v>
      </c>
      <c r="U6" s="41">
        <f t="shared" si="9"/>
        <v>1.3142303228161037E-6</v>
      </c>
      <c r="V6" s="41">
        <f t="shared" si="9"/>
        <v>1.3142303228161037E-6</v>
      </c>
      <c r="W6" s="41">
        <f t="shared" si="9"/>
        <v>1.3142303228161037E-6</v>
      </c>
      <c r="X6" s="41">
        <f t="shared" si="9"/>
        <v>1.3142303228161037E-6</v>
      </c>
      <c r="Y6" s="41">
        <f t="shared" si="9"/>
        <v>1.3142303228161037E-6</v>
      </c>
      <c r="Z6" s="41">
        <f t="shared" si="9"/>
        <v>1.3142303228161037E-6</v>
      </c>
      <c r="AA6" s="41">
        <f t="shared" si="9"/>
        <v>1.3142303228161037E-6</v>
      </c>
      <c r="AB6" s="41">
        <f t="shared" si="9"/>
        <v>1.3142303228161037E-6</v>
      </c>
      <c r="AC6" s="41">
        <f t="shared" si="9"/>
        <v>1.3142303228161037E-6</v>
      </c>
      <c r="AD6" s="41">
        <f t="shared" si="9"/>
        <v>1.3142303228161037E-6</v>
      </c>
      <c r="AE6" s="41">
        <f t="shared" si="9"/>
        <v>1.3142303228161037E-6</v>
      </c>
      <c r="AF6" s="41">
        <f t="shared" si="9"/>
        <v>1.3142303228161037E-6</v>
      </c>
      <c r="AG6" s="41">
        <f t="shared" si="9"/>
        <v>1.3142303228161037E-6</v>
      </c>
      <c r="AH6" s="41">
        <f t="shared" si="9"/>
        <v>1.3142303228161037E-6</v>
      </c>
      <c r="AI6" s="41">
        <f t="shared" si="9"/>
        <v>1.3142303228161037E-6</v>
      </c>
      <c r="AJ6" s="41">
        <f t="shared" si="9"/>
        <v>1.3142303228161037E-6</v>
      </c>
      <c r="AK6" s="41">
        <f t="shared" si="9"/>
        <v>1.3142303228161037E-6</v>
      </c>
      <c r="AL6" s="41">
        <f t="shared" si="9"/>
        <v>1.3142303228161037E-6</v>
      </c>
      <c r="AM6" s="41">
        <f t="shared" si="9"/>
        <v>1.3142303228161037E-6</v>
      </c>
      <c r="AN6" s="41">
        <f t="shared" si="9"/>
        <v>1.3142303228161037E-6</v>
      </c>
      <c r="AO6" s="41">
        <f t="shared" si="9"/>
        <v>1.3142303228161037E-6</v>
      </c>
      <c r="AP6" s="41">
        <f t="shared" si="9"/>
        <v>1.3142303228161037E-6</v>
      </c>
      <c r="AQ6" s="41">
        <f t="shared" si="9"/>
        <v>1.3142303228161037E-6</v>
      </c>
      <c r="AR6" s="41">
        <f t="shared" si="9"/>
        <v>1.3142303228161037E-6</v>
      </c>
      <c r="AS6" s="41">
        <f t="shared" si="9"/>
        <v>1.3142303228161037E-6</v>
      </c>
      <c r="AT6" s="41">
        <f t="shared" si="9"/>
        <v>1.3142303228161037E-6</v>
      </c>
      <c r="AU6" s="41">
        <f t="shared" si="9"/>
        <v>1.3142303228161037E-6</v>
      </c>
      <c r="AV6" s="41">
        <f t="shared" si="9"/>
        <v>1.3142303228161037E-6</v>
      </c>
      <c r="AW6" s="41">
        <f t="shared" si="9"/>
        <v>1.3142303228161037E-6</v>
      </c>
      <c r="AX6" s="41">
        <f t="shared" si="9"/>
        <v>1.3142303228161037E-6</v>
      </c>
      <c r="AY6" s="41">
        <f t="shared" si="9"/>
        <v>1.3142303228161037E-6</v>
      </c>
      <c r="AZ6" s="41">
        <f t="shared" si="9"/>
        <v>1.3142303228161037E-6</v>
      </c>
      <c r="BA6" s="41">
        <f t="shared" si="9"/>
        <v>1.3142303228161037E-6</v>
      </c>
    </row>
    <row r="7" spans="1:53">
      <c r="A7" s="1" t="s">
        <v>168</v>
      </c>
      <c r="B7" s="41">
        <f t="shared" ref="B7:C7" si="10">B3</f>
        <v>1.3142303228161037E-6</v>
      </c>
      <c r="C7" s="41">
        <f t="shared" si="10"/>
        <v>1.3142303228161037E-6</v>
      </c>
      <c r="D7" s="41">
        <f t="shared" ref="D7:BA7" si="11">D3</f>
        <v>1.3142303228161037E-6</v>
      </c>
      <c r="E7" s="41">
        <f t="shared" si="11"/>
        <v>1.3142303228161037E-6</v>
      </c>
      <c r="F7" s="41">
        <f t="shared" si="11"/>
        <v>1.3142303228161037E-6</v>
      </c>
      <c r="G7" s="41">
        <f t="shared" si="11"/>
        <v>1.3142303228161037E-6</v>
      </c>
      <c r="H7" s="41">
        <f t="shared" si="11"/>
        <v>1.3142303228161037E-6</v>
      </c>
      <c r="I7" s="41">
        <f t="shared" si="11"/>
        <v>1.3142303228161037E-6</v>
      </c>
      <c r="J7" s="41">
        <f t="shared" si="11"/>
        <v>1.3142303228161037E-6</v>
      </c>
      <c r="K7" s="41">
        <f t="shared" si="11"/>
        <v>1.3142303228161037E-6</v>
      </c>
      <c r="L7" s="41">
        <f t="shared" si="11"/>
        <v>1.3142303228161037E-6</v>
      </c>
      <c r="M7" s="41">
        <f t="shared" si="11"/>
        <v>1.3142303228161037E-6</v>
      </c>
      <c r="N7" s="41">
        <f t="shared" si="11"/>
        <v>1.3142303228161037E-6</v>
      </c>
      <c r="O7" s="41">
        <f t="shared" si="11"/>
        <v>1.3142303228161037E-6</v>
      </c>
      <c r="P7" s="41">
        <f t="shared" si="11"/>
        <v>1.3142303228161037E-6</v>
      </c>
      <c r="Q7" s="41">
        <f t="shared" si="11"/>
        <v>1.3142303228161037E-6</v>
      </c>
      <c r="R7" s="41">
        <f t="shared" si="11"/>
        <v>1.3142303228161037E-6</v>
      </c>
      <c r="S7" s="41">
        <f t="shared" si="11"/>
        <v>1.3142303228161037E-6</v>
      </c>
      <c r="T7" s="41">
        <f t="shared" si="11"/>
        <v>1.3142303228161037E-6</v>
      </c>
      <c r="U7" s="41">
        <f t="shared" si="11"/>
        <v>1.3142303228161037E-6</v>
      </c>
      <c r="V7" s="41">
        <f t="shared" si="11"/>
        <v>1.3142303228161037E-6</v>
      </c>
      <c r="W7" s="41">
        <f t="shared" si="11"/>
        <v>1.3142303228161037E-6</v>
      </c>
      <c r="X7" s="41">
        <f t="shared" si="11"/>
        <v>1.3142303228161037E-6</v>
      </c>
      <c r="Y7" s="41">
        <f t="shared" si="11"/>
        <v>1.3142303228161037E-6</v>
      </c>
      <c r="Z7" s="41">
        <f t="shared" si="11"/>
        <v>1.3142303228161037E-6</v>
      </c>
      <c r="AA7" s="41">
        <f t="shared" si="11"/>
        <v>1.3142303228161037E-6</v>
      </c>
      <c r="AB7" s="41">
        <f t="shared" si="11"/>
        <v>1.3142303228161037E-6</v>
      </c>
      <c r="AC7" s="41">
        <f t="shared" si="11"/>
        <v>1.3142303228161037E-6</v>
      </c>
      <c r="AD7" s="41">
        <f t="shared" si="11"/>
        <v>1.3142303228161037E-6</v>
      </c>
      <c r="AE7" s="41">
        <f t="shared" si="11"/>
        <v>1.3142303228161037E-6</v>
      </c>
      <c r="AF7" s="41">
        <f t="shared" si="11"/>
        <v>1.3142303228161037E-6</v>
      </c>
      <c r="AG7" s="41">
        <f t="shared" si="11"/>
        <v>1.3142303228161037E-6</v>
      </c>
      <c r="AH7" s="41">
        <f t="shared" si="11"/>
        <v>1.3142303228161037E-6</v>
      </c>
      <c r="AI7" s="41">
        <f t="shared" si="11"/>
        <v>1.3142303228161037E-6</v>
      </c>
      <c r="AJ7" s="41">
        <f t="shared" si="11"/>
        <v>1.3142303228161037E-6</v>
      </c>
      <c r="AK7" s="41">
        <f t="shared" si="11"/>
        <v>1.3142303228161037E-6</v>
      </c>
      <c r="AL7" s="41">
        <f t="shared" si="11"/>
        <v>1.3142303228161037E-6</v>
      </c>
      <c r="AM7" s="41">
        <f t="shared" si="11"/>
        <v>1.3142303228161037E-6</v>
      </c>
      <c r="AN7" s="41">
        <f t="shared" si="11"/>
        <v>1.3142303228161037E-6</v>
      </c>
      <c r="AO7" s="41">
        <f t="shared" si="11"/>
        <v>1.3142303228161037E-6</v>
      </c>
      <c r="AP7" s="41">
        <f t="shared" si="11"/>
        <v>1.3142303228161037E-6</v>
      </c>
      <c r="AQ7" s="41">
        <f t="shared" si="11"/>
        <v>1.3142303228161037E-6</v>
      </c>
      <c r="AR7" s="41">
        <f t="shared" si="11"/>
        <v>1.3142303228161037E-6</v>
      </c>
      <c r="AS7" s="41">
        <f t="shared" si="11"/>
        <v>1.3142303228161037E-6</v>
      </c>
      <c r="AT7" s="41">
        <f t="shared" si="11"/>
        <v>1.3142303228161037E-6</v>
      </c>
      <c r="AU7" s="41">
        <f t="shared" si="11"/>
        <v>1.3142303228161037E-6</v>
      </c>
      <c r="AV7" s="41">
        <f t="shared" si="11"/>
        <v>1.3142303228161037E-6</v>
      </c>
      <c r="AW7" s="41">
        <f t="shared" si="11"/>
        <v>1.3142303228161037E-6</v>
      </c>
      <c r="AX7" s="41">
        <f t="shared" si="11"/>
        <v>1.3142303228161037E-6</v>
      </c>
      <c r="AY7" s="41">
        <f t="shared" si="11"/>
        <v>1.3142303228161037E-6</v>
      </c>
      <c r="AZ7" s="41">
        <f t="shared" si="11"/>
        <v>1.3142303228161037E-6</v>
      </c>
      <c r="BA7" s="41">
        <f t="shared" si="11"/>
        <v>1.3142303228161037E-6</v>
      </c>
    </row>
    <row r="8" spans="1:53">
      <c r="A8" s="1" t="s">
        <v>169</v>
      </c>
      <c r="B8" s="41">
        <v>0</v>
      </c>
      <c r="C8" s="41">
        <f>B8</f>
        <v>0</v>
      </c>
      <c r="D8" s="41">
        <f t="shared" ref="D8:BA8" si="12">C8</f>
        <v>0</v>
      </c>
      <c r="E8" s="41">
        <f t="shared" si="12"/>
        <v>0</v>
      </c>
      <c r="F8" s="41">
        <f t="shared" si="12"/>
        <v>0</v>
      </c>
      <c r="G8" s="41">
        <f t="shared" si="12"/>
        <v>0</v>
      </c>
      <c r="H8" s="41">
        <f t="shared" si="12"/>
        <v>0</v>
      </c>
      <c r="I8" s="41">
        <f t="shared" si="12"/>
        <v>0</v>
      </c>
      <c r="J8" s="41">
        <f t="shared" si="12"/>
        <v>0</v>
      </c>
      <c r="K8" s="41">
        <f t="shared" si="12"/>
        <v>0</v>
      </c>
      <c r="L8" s="41">
        <f t="shared" si="12"/>
        <v>0</v>
      </c>
      <c r="M8" s="41">
        <f t="shared" si="12"/>
        <v>0</v>
      </c>
      <c r="N8" s="41">
        <f t="shared" si="12"/>
        <v>0</v>
      </c>
      <c r="O8" s="41">
        <f t="shared" si="12"/>
        <v>0</v>
      </c>
      <c r="P8" s="41">
        <f t="shared" si="12"/>
        <v>0</v>
      </c>
      <c r="Q8" s="41">
        <f t="shared" si="12"/>
        <v>0</v>
      </c>
      <c r="R8" s="41">
        <f t="shared" si="12"/>
        <v>0</v>
      </c>
      <c r="S8" s="41">
        <f t="shared" si="12"/>
        <v>0</v>
      </c>
      <c r="T8" s="41">
        <f t="shared" si="12"/>
        <v>0</v>
      </c>
      <c r="U8" s="41">
        <f t="shared" si="12"/>
        <v>0</v>
      </c>
      <c r="V8" s="41">
        <f t="shared" si="12"/>
        <v>0</v>
      </c>
      <c r="W8" s="41">
        <f t="shared" si="12"/>
        <v>0</v>
      </c>
      <c r="X8" s="41">
        <f t="shared" si="12"/>
        <v>0</v>
      </c>
      <c r="Y8" s="41">
        <f t="shared" si="12"/>
        <v>0</v>
      </c>
      <c r="Z8" s="41">
        <f t="shared" si="12"/>
        <v>0</v>
      </c>
      <c r="AA8" s="41">
        <f t="shared" si="12"/>
        <v>0</v>
      </c>
      <c r="AB8" s="41">
        <f t="shared" si="12"/>
        <v>0</v>
      </c>
      <c r="AC8" s="41">
        <f t="shared" si="12"/>
        <v>0</v>
      </c>
      <c r="AD8" s="41">
        <f t="shared" si="12"/>
        <v>0</v>
      </c>
      <c r="AE8" s="41">
        <f t="shared" si="12"/>
        <v>0</v>
      </c>
      <c r="AF8" s="41">
        <f t="shared" si="12"/>
        <v>0</v>
      </c>
      <c r="AG8" s="41">
        <f t="shared" si="12"/>
        <v>0</v>
      </c>
      <c r="AH8" s="41">
        <f t="shared" si="12"/>
        <v>0</v>
      </c>
      <c r="AI8" s="41">
        <f t="shared" si="12"/>
        <v>0</v>
      </c>
      <c r="AJ8" s="41">
        <f t="shared" si="12"/>
        <v>0</v>
      </c>
      <c r="AK8" s="41">
        <f t="shared" si="12"/>
        <v>0</v>
      </c>
      <c r="AL8" s="41">
        <f t="shared" si="12"/>
        <v>0</v>
      </c>
      <c r="AM8" s="41">
        <f t="shared" si="12"/>
        <v>0</v>
      </c>
      <c r="AN8" s="41">
        <f t="shared" si="12"/>
        <v>0</v>
      </c>
      <c r="AO8" s="41">
        <f t="shared" si="12"/>
        <v>0</v>
      </c>
      <c r="AP8" s="41">
        <f t="shared" si="12"/>
        <v>0</v>
      </c>
      <c r="AQ8" s="41">
        <f t="shared" si="12"/>
        <v>0</v>
      </c>
      <c r="AR8" s="41">
        <f t="shared" si="12"/>
        <v>0</v>
      </c>
      <c r="AS8" s="41">
        <f t="shared" si="12"/>
        <v>0</v>
      </c>
      <c r="AT8" s="41">
        <f t="shared" si="12"/>
        <v>0</v>
      </c>
      <c r="AU8" s="41">
        <f t="shared" si="12"/>
        <v>0</v>
      </c>
      <c r="AV8" s="41">
        <f t="shared" si="12"/>
        <v>0</v>
      </c>
      <c r="AW8" s="41">
        <f t="shared" si="12"/>
        <v>0</v>
      </c>
      <c r="AX8" s="41">
        <f t="shared" si="12"/>
        <v>0</v>
      </c>
      <c r="AY8" s="41">
        <f t="shared" si="12"/>
        <v>0</v>
      </c>
      <c r="AZ8" s="41">
        <f t="shared" si="12"/>
        <v>0</v>
      </c>
      <c r="BA8" s="41">
        <f t="shared" si="12"/>
        <v>0</v>
      </c>
    </row>
    <row r="9" spans="1:53">
      <c r="A9" s="1" t="s">
        <v>170</v>
      </c>
      <c r="B9" s="41">
        <f t="shared" ref="B9:C9" si="13">B6</f>
        <v>1.3142303228161037E-6</v>
      </c>
      <c r="C9" s="41">
        <f t="shared" si="13"/>
        <v>1.3142303228161037E-6</v>
      </c>
      <c r="D9" s="41">
        <f t="shared" ref="D9:BA9" si="14">D6</f>
        <v>1.3142303228161037E-6</v>
      </c>
      <c r="E9" s="41">
        <f t="shared" si="14"/>
        <v>1.3142303228161037E-6</v>
      </c>
      <c r="F9" s="41">
        <f t="shared" si="14"/>
        <v>1.3142303228161037E-6</v>
      </c>
      <c r="G9" s="41">
        <f t="shared" si="14"/>
        <v>1.3142303228161037E-6</v>
      </c>
      <c r="H9" s="41">
        <f t="shared" si="14"/>
        <v>1.3142303228161037E-6</v>
      </c>
      <c r="I9" s="41">
        <f t="shared" si="14"/>
        <v>1.3142303228161037E-6</v>
      </c>
      <c r="J9" s="41">
        <f t="shared" si="14"/>
        <v>1.3142303228161037E-6</v>
      </c>
      <c r="K9" s="41">
        <f t="shared" si="14"/>
        <v>1.3142303228161037E-6</v>
      </c>
      <c r="L9" s="41">
        <f t="shared" si="14"/>
        <v>1.3142303228161037E-6</v>
      </c>
      <c r="M9" s="41">
        <f t="shared" si="14"/>
        <v>1.3142303228161037E-6</v>
      </c>
      <c r="N9" s="41">
        <f t="shared" si="14"/>
        <v>1.3142303228161037E-6</v>
      </c>
      <c r="O9" s="41">
        <f t="shared" si="14"/>
        <v>1.3142303228161037E-6</v>
      </c>
      <c r="P9" s="41">
        <f t="shared" si="14"/>
        <v>1.3142303228161037E-6</v>
      </c>
      <c r="Q9" s="41">
        <f t="shared" si="14"/>
        <v>1.3142303228161037E-6</v>
      </c>
      <c r="R9" s="41">
        <f t="shared" si="14"/>
        <v>1.3142303228161037E-6</v>
      </c>
      <c r="S9" s="41">
        <f t="shared" si="14"/>
        <v>1.3142303228161037E-6</v>
      </c>
      <c r="T9" s="41">
        <f t="shared" si="14"/>
        <v>1.3142303228161037E-6</v>
      </c>
      <c r="U9" s="41">
        <f t="shared" si="14"/>
        <v>1.3142303228161037E-6</v>
      </c>
      <c r="V9" s="41">
        <f t="shared" si="14"/>
        <v>1.3142303228161037E-6</v>
      </c>
      <c r="W9" s="41">
        <f t="shared" si="14"/>
        <v>1.3142303228161037E-6</v>
      </c>
      <c r="X9" s="41">
        <f t="shared" si="14"/>
        <v>1.3142303228161037E-6</v>
      </c>
      <c r="Y9" s="41">
        <f t="shared" si="14"/>
        <v>1.3142303228161037E-6</v>
      </c>
      <c r="Z9" s="41">
        <f t="shared" si="14"/>
        <v>1.3142303228161037E-6</v>
      </c>
      <c r="AA9" s="41">
        <f t="shared" si="14"/>
        <v>1.3142303228161037E-6</v>
      </c>
      <c r="AB9" s="41">
        <f t="shared" si="14"/>
        <v>1.3142303228161037E-6</v>
      </c>
      <c r="AC9" s="41">
        <f t="shared" si="14"/>
        <v>1.3142303228161037E-6</v>
      </c>
      <c r="AD9" s="41">
        <f t="shared" si="14"/>
        <v>1.3142303228161037E-6</v>
      </c>
      <c r="AE9" s="41">
        <f t="shared" si="14"/>
        <v>1.3142303228161037E-6</v>
      </c>
      <c r="AF9" s="41">
        <f t="shared" si="14"/>
        <v>1.3142303228161037E-6</v>
      </c>
      <c r="AG9" s="41">
        <f t="shared" si="14"/>
        <v>1.3142303228161037E-6</v>
      </c>
      <c r="AH9" s="41">
        <f t="shared" si="14"/>
        <v>1.3142303228161037E-6</v>
      </c>
      <c r="AI9" s="41">
        <f t="shared" si="14"/>
        <v>1.3142303228161037E-6</v>
      </c>
      <c r="AJ9" s="41">
        <f t="shared" si="14"/>
        <v>1.3142303228161037E-6</v>
      </c>
      <c r="AK9" s="41">
        <f t="shared" si="14"/>
        <v>1.3142303228161037E-6</v>
      </c>
      <c r="AL9" s="41">
        <f t="shared" si="14"/>
        <v>1.3142303228161037E-6</v>
      </c>
      <c r="AM9" s="41">
        <f t="shared" si="14"/>
        <v>1.3142303228161037E-6</v>
      </c>
      <c r="AN9" s="41">
        <f t="shared" si="14"/>
        <v>1.3142303228161037E-6</v>
      </c>
      <c r="AO9" s="41">
        <f t="shared" si="14"/>
        <v>1.3142303228161037E-6</v>
      </c>
      <c r="AP9" s="41">
        <f t="shared" si="14"/>
        <v>1.3142303228161037E-6</v>
      </c>
      <c r="AQ9" s="41">
        <f t="shared" si="14"/>
        <v>1.3142303228161037E-6</v>
      </c>
      <c r="AR9" s="41">
        <f t="shared" si="14"/>
        <v>1.3142303228161037E-6</v>
      </c>
      <c r="AS9" s="41">
        <f t="shared" si="14"/>
        <v>1.3142303228161037E-6</v>
      </c>
      <c r="AT9" s="41">
        <f t="shared" si="14"/>
        <v>1.3142303228161037E-6</v>
      </c>
      <c r="AU9" s="41">
        <f t="shared" si="14"/>
        <v>1.3142303228161037E-6</v>
      </c>
      <c r="AV9" s="41">
        <f t="shared" si="14"/>
        <v>1.3142303228161037E-6</v>
      </c>
      <c r="AW9" s="41">
        <f t="shared" si="14"/>
        <v>1.3142303228161037E-6</v>
      </c>
      <c r="AX9" s="41">
        <f t="shared" si="14"/>
        <v>1.3142303228161037E-6</v>
      </c>
      <c r="AY9" s="41">
        <f t="shared" si="14"/>
        <v>1.3142303228161037E-6</v>
      </c>
      <c r="AZ9" s="41">
        <f t="shared" si="14"/>
        <v>1.3142303228161037E-6</v>
      </c>
      <c r="BA9" s="41">
        <f t="shared" si="14"/>
        <v>1.3142303228161037E-6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7">
        <f>'IDN Electricity Generation Cost'!B81</f>
        <v>1.80009147261966E-6</v>
      </c>
      <c r="C2" s="47">
        <f>'IDN Electricity Generation Cost'!C95</f>
        <v>0</v>
      </c>
      <c r="D2" s="47">
        <f>'IDN Electricity Generation Cost'!D95</f>
        <v>0</v>
      </c>
      <c r="E2" s="47">
        <f>'IDN Electricity Generation Cost'!E95</f>
        <v>0</v>
      </c>
      <c r="F2" s="47">
        <f>'IDN Electricity Generation Cost'!F95</f>
        <v>0</v>
      </c>
      <c r="G2" s="47">
        <f>'IDN Electricity Generation Cost'!G95</f>
        <v>0</v>
      </c>
      <c r="H2" s="47">
        <f>'IDN Electricity Generation Cost'!H95</f>
        <v>0</v>
      </c>
      <c r="I2" s="47">
        <f>'IDN Electricity Generation Cost'!I95</f>
        <v>0</v>
      </c>
      <c r="J2" s="47">
        <f>'IDN Electricity Generation Cost'!J95</f>
        <v>0</v>
      </c>
      <c r="K2" s="47">
        <f>'IDN Electricity Generation Cost'!K95</f>
        <v>0</v>
      </c>
      <c r="L2" s="47">
        <f>'IDN Electricity Generation Cost'!L95</f>
        <v>0</v>
      </c>
      <c r="M2" s="47">
        <f>'IDN Electricity Generation Cost'!M95</f>
        <v>0</v>
      </c>
      <c r="N2" s="47">
        <f>'IDN Electricity Generation Cost'!N95</f>
        <v>0</v>
      </c>
      <c r="O2" s="47">
        <f>'IDN Electricity Generation Cost'!O95</f>
        <v>0</v>
      </c>
      <c r="P2" s="47">
        <f>'IDN Electricity Generation Cost'!P95</f>
        <v>0</v>
      </c>
      <c r="Q2" s="47">
        <f>'IDN Electricity Generation Cost'!Q95</f>
        <v>0</v>
      </c>
      <c r="R2" s="47">
        <f>'IDN Electricity Generation Cost'!R95</f>
        <v>0</v>
      </c>
      <c r="S2" s="47">
        <f>'IDN Electricity Generation Cost'!S95</f>
        <v>0</v>
      </c>
      <c r="T2" s="47">
        <f>'IDN Electricity Generation Cost'!T95</f>
        <v>0</v>
      </c>
      <c r="U2" s="47">
        <f>'IDN Electricity Generation Cost'!U95</f>
        <v>0</v>
      </c>
      <c r="V2" s="47">
        <f>'IDN Electricity Generation Cost'!V95</f>
        <v>0</v>
      </c>
      <c r="W2" s="47">
        <f>'IDN Electricity Generation Cost'!W95</f>
        <v>0</v>
      </c>
      <c r="X2" s="47">
        <f>'IDN Electricity Generation Cost'!X95</f>
        <v>0</v>
      </c>
      <c r="Y2" s="47">
        <f>'IDN Electricity Generation Cost'!Y95</f>
        <v>0</v>
      </c>
      <c r="Z2" s="47">
        <f>'IDN Electricity Generation Cost'!Z95</f>
        <v>0</v>
      </c>
      <c r="AA2" s="47">
        <f>'IDN Electricity Generation Cost'!AA95</f>
        <v>0</v>
      </c>
      <c r="AB2" s="47">
        <f>'IDN Electricity Generation Cost'!AB95</f>
        <v>0</v>
      </c>
      <c r="AC2" s="47">
        <f>'IDN Electricity Generation Cost'!AC95</f>
        <v>0</v>
      </c>
      <c r="AD2" s="47">
        <f>'IDN Electricity Generation Cost'!AD95</f>
        <v>0</v>
      </c>
      <c r="AE2" s="47">
        <f>'IDN Electricity Generation Cost'!AE95</f>
        <v>0</v>
      </c>
      <c r="AF2" s="47">
        <f>'IDN Electricity Generation Cost'!AF95</f>
        <v>0</v>
      </c>
      <c r="AG2" s="47">
        <f>'IDN Electricity Generation Cost'!AG95</f>
        <v>0</v>
      </c>
      <c r="AH2" s="47">
        <f>'IDN Electricity Generation Cost'!AH95</f>
        <v>0</v>
      </c>
      <c r="AI2" s="47">
        <f>'IDN Electricity Generation Cost'!AI95</f>
        <v>0</v>
      </c>
      <c r="AJ2" s="47">
        <f>'IDN Electricity Generation Cost'!AJ95</f>
        <v>0</v>
      </c>
      <c r="AK2" s="47">
        <f>'IDN Electricity Generation Cost'!AK95</f>
        <v>0</v>
      </c>
      <c r="AL2" s="47">
        <f>'IDN Electricity Generation Cost'!AL95</f>
        <v>0</v>
      </c>
      <c r="AM2" s="47">
        <f>'IDN Electricity Generation Cost'!AM95</f>
        <v>0</v>
      </c>
      <c r="AN2" s="47">
        <f>'IDN Electricity Generation Cost'!AN95</f>
        <v>0</v>
      </c>
      <c r="AO2" s="47">
        <f>'IDN Electricity Generation Cost'!AO95</f>
        <v>0</v>
      </c>
      <c r="AP2" s="47">
        <f>'IDN Electricity Generation Cost'!AP95</f>
        <v>0</v>
      </c>
      <c r="AQ2" s="47">
        <f>'IDN Electricity Generation Cost'!AQ95</f>
        <v>0</v>
      </c>
      <c r="AR2" s="47">
        <f>'IDN Electricity Generation Cost'!AR95</f>
        <v>0</v>
      </c>
      <c r="AS2" s="47">
        <f>'IDN Electricity Generation Cost'!AS95</f>
        <v>0</v>
      </c>
      <c r="AT2" s="47">
        <f>'IDN Electricity Generation Cost'!AT95</f>
        <v>0</v>
      </c>
      <c r="AU2" s="47">
        <f>'IDN Electricity Generation Cost'!AU95</f>
        <v>0</v>
      </c>
      <c r="AV2" s="47">
        <f>'IDN Electricity Generation Cost'!AV95</f>
        <v>0</v>
      </c>
      <c r="AW2" s="47">
        <f>'IDN Electricity Generation Cost'!AW95</f>
        <v>0</v>
      </c>
      <c r="AX2" s="47">
        <f>'IDN Electricity Generation Cost'!AX95</f>
        <v>0</v>
      </c>
      <c r="AY2" s="47">
        <f>'IDN Electricity Generation Cost'!AY95</f>
        <v>0</v>
      </c>
      <c r="AZ2" s="47">
        <f>'IDN Electricity Generation Cost'!AZ95</f>
        <v>0</v>
      </c>
      <c r="BA2" s="47">
        <f>'IDN Electricity Generation Cost'!BA95</f>
        <v>0</v>
      </c>
    </row>
    <row r="3" spans="1:53">
      <c r="A3" s="1" t="s">
        <v>164</v>
      </c>
      <c r="B3" s="41">
        <f>B2</f>
        <v>1.80009147261966E-6</v>
      </c>
      <c r="C3" s="41">
        <f t="shared" ref="C3:R9" si="1">B3</f>
        <v>1.80009147261966E-6</v>
      </c>
      <c r="D3" s="41">
        <f t="shared" si="1"/>
        <v>1.80009147261966E-6</v>
      </c>
      <c r="E3" s="41">
        <f t="shared" si="1"/>
        <v>1.80009147261966E-6</v>
      </c>
      <c r="F3" s="41">
        <f t="shared" si="1"/>
        <v>1.80009147261966E-6</v>
      </c>
      <c r="G3" s="41">
        <f t="shared" si="1"/>
        <v>1.80009147261966E-6</v>
      </c>
      <c r="H3" s="41">
        <f t="shared" si="1"/>
        <v>1.80009147261966E-6</v>
      </c>
      <c r="I3" s="41">
        <f t="shared" si="1"/>
        <v>1.80009147261966E-6</v>
      </c>
      <c r="J3" s="41">
        <f t="shared" si="1"/>
        <v>1.80009147261966E-6</v>
      </c>
      <c r="K3" s="41">
        <f t="shared" si="1"/>
        <v>1.80009147261966E-6</v>
      </c>
      <c r="L3" s="41">
        <f t="shared" si="1"/>
        <v>1.80009147261966E-6</v>
      </c>
      <c r="M3" s="41">
        <f t="shared" si="1"/>
        <v>1.80009147261966E-6</v>
      </c>
      <c r="N3" s="41">
        <f t="shared" si="1"/>
        <v>1.80009147261966E-6</v>
      </c>
      <c r="O3" s="41">
        <f t="shared" si="1"/>
        <v>1.80009147261966E-6</v>
      </c>
      <c r="P3" s="41">
        <f t="shared" si="1"/>
        <v>1.80009147261966E-6</v>
      </c>
      <c r="Q3" s="41">
        <f t="shared" si="1"/>
        <v>1.80009147261966E-6</v>
      </c>
      <c r="R3" s="41">
        <f t="shared" si="1"/>
        <v>1.80009147261966E-6</v>
      </c>
      <c r="S3" s="41">
        <f t="shared" ref="D3:BA7" si="2">R3</f>
        <v>1.80009147261966E-6</v>
      </c>
      <c r="T3" s="41">
        <f t="shared" si="2"/>
        <v>1.80009147261966E-6</v>
      </c>
      <c r="U3" s="41">
        <f t="shared" si="2"/>
        <v>1.80009147261966E-6</v>
      </c>
      <c r="V3" s="41">
        <f t="shared" si="2"/>
        <v>1.80009147261966E-6</v>
      </c>
      <c r="W3" s="41">
        <f t="shared" si="2"/>
        <v>1.80009147261966E-6</v>
      </c>
      <c r="X3" s="41">
        <f t="shared" si="2"/>
        <v>1.80009147261966E-6</v>
      </c>
      <c r="Y3" s="41">
        <f t="shared" si="2"/>
        <v>1.80009147261966E-6</v>
      </c>
      <c r="Z3" s="41">
        <f t="shared" si="2"/>
        <v>1.80009147261966E-6</v>
      </c>
      <c r="AA3" s="41">
        <f t="shared" si="2"/>
        <v>1.80009147261966E-6</v>
      </c>
      <c r="AB3" s="41">
        <f t="shared" si="2"/>
        <v>1.80009147261966E-6</v>
      </c>
      <c r="AC3" s="41">
        <f t="shared" si="2"/>
        <v>1.80009147261966E-6</v>
      </c>
      <c r="AD3" s="41">
        <f t="shared" si="2"/>
        <v>1.80009147261966E-6</v>
      </c>
      <c r="AE3" s="41">
        <f t="shared" si="2"/>
        <v>1.80009147261966E-6</v>
      </c>
      <c r="AF3" s="41">
        <f t="shared" si="2"/>
        <v>1.80009147261966E-6</v>
      </c>
      <c r="AG3" s="41">
        <f t="shared" si="2"/>
        <v>1.80009147261966E-6</v>
      </c>
      <c r="AH3" s="41">
        <f t="shared" si="2"/>
        <v>1.80009147261966E-6</v>
      </c>
      <c r="AI3" s="41">
        <f t="shared" si="2"/>
        <v>1.80009147261966E-6</v>
      </c>
      <c r="AJ3" s="41">
        <f t="shared" si="2"/>
        <v>1.80009147261966E-6</v>
      </c>
      <c r="AK3" s="41">
        <f t="shared" si="2"/>
        <v>1.80009147261966E-6</v>
      </c>
      <c r="AL3" s="41">
        <f t="shared" si="2"/>
        <v>1.80009147261966E-6</v>
      </c>
      <c r="AM3" s="41">
        <f t="shared" si="2"/>
        <v>1.80009147261966E-6</v>
      </c>
      <c r="AN3" s="41">
        <f t="shared" si="2"/>
        <v>1.80009147261966E-6</v>
      </c>
      <c r="AO3" s="41">
        <f t="shared" si="2"/>
        <v>1.80009147261966E-6</v>
      </c>
      <c r="AP3" s="41">
        <f t="shared" si="2"/>
        <v>1.80009147261966E-6</v>
      </c>
      <c r="AQ3" s="41">
        <f t="shared" si="2"/>
        <v>1.80009147261966E-6</v>
      </c>
      <c r="AR3" s="41">
        <f t="shared" si="2"/>
        <v>1.80009147261966E-6</v>
      </c>
      <c r="AS3" s="41">
        <f t="shared" si="2"/>
        <v>1.80009147261966E-6</v>
      </c>
      <c r="AT3" s="41">
        <f t="shared" si="2"/>
        <v>1.80009147261966E-6</v>
      </c>
      <c r="AU3" s="41">
        <f t="shared" si="2"/>
        <v>1.80009147261966E-6</v>
      </c>
      <c r="AV3" s="41">
        <f t="shared" si="2"/>
        <v>1.80009147261966E-6</v>
      </c>
      <c r="AW3" s="41">
        <f t="shared" si="2"/>
        <v>1.80009147261966E-6</v>
      </c>
      <c r="AX3" s="41">
        <f t="shared" si="2"/>
        <v>1.80009147261966E-6</v>
      </c>
      <c r="AY3" s="41">
        <f t="shared" si="2"/>
        <v>1.80009147261966E-6</v>
      </c>
      <c r="AZ3" s="41">
        <f t="shared" si="2"/>
        <v>1.80009147261966E-6</v>
      </c>
      <c r="BA3" s="41">
        <f t="shared" si="2"/>
        <v>1.80009147261966E-6</v>
      </c>
    </row>
    <row r="4" spans="1:53">
      <c r="A4" s="1" t="s">
        <v>165</v>
      </c>
      <c r="B4" s="41">
        <f t="shared" ref="B4" si="3">B2</f>
        <v>1.80009147261966E-6</v>
      </c>
      <c r="C4" s="41">
        <f t="shared" si="1"/>
        <v>1.80009147261966E-6</v>
      </c>
      <c r="D4" s="41">
        <f t="shared" si="2"/>
        <v>1.80009147261966E-6</v>
      </c>
      <c r="E4" s="41">
        <f t="shared" si="2"/>
        <v>1.80009147261966E-6</v>
      </c>
      <c r="F4" s="41">
        <f t="shared" si="2"/>
        <v>1.80009147261966E-6</v>
      </c>
      <c r="G4" s="41">
        <f t="shared" si="2"/>
        <v>1.80009147261966E-6</v>
      </c>
      <c r="H4" s="41">
        <f t="shared" si="2"/>
        <v>1.80009147261966E-6</v>
      </c>
      <c r="I4" s="41">
        <f t="shared" si="2"/>
        <v>1.80009147261966E-6</v>
      </c>
      <c r="J4" s="41">
        <f t="shared" si="2"/>
        <v>1.80009147261966E-6</v>
      </c>
      <c r="K4" s="41">
        <f t="shared" si="2"/>
        <v>1.80009147261966E-6</v>
      </c>
      <c r="L4" s="41">
        <f t="shared" si="2"/>
        <v>1.80009147261966E-6</v>
      </c>
      <c r="M4" s="41">
        <f t="shared" si="2"/>
        <v>1.80009147261966E-6</v>
      </c>
      <c r="N4" s="41">
        <f t="shared" si="2"/>
        <v>1.80009147261966E-6</v>
      </c>
      <c r="O4" s="41">
        <f t="shared" si="2"/>
        <v>1.80009147261966E-6</v>
      </c>
      <c r="P4" s="41">
        <f t="shared" si="2"/>
        <v>1.80009147261966E-6</v>
      </c>
      <c r="Q4" s="41">
        <f t="shared" si="2"/>
        <v>1.80009147261966E-6</v>
      </c>
      <c r="R4" s="41">
        <f t="shared" si="2"/>
        <v>1.80009147261966E-6</v>
      </c>
      <c r="S4" s="41">
        <f t="shared" si="2"/>
        <v>1.80009147261966E-6</v>
      </c>
      <c r="T4" s="41">
        <f t="shared" si="2"/>
        <v>1.80009147261966E-6</v>
      </c>
      <c r="U4" s="41">
        <f t="shared" si="2"/>
        <v>1.80009147261966E-6</v>
      </c>
      <c r="V4" s="41">
        <f t="shared" si="2"/>
        <v>1.80009147261966E-6</v>
      </c>
      <c r="W4" s="41">
        <f t="shared" si="2"/>
        <v>1.80009147261966E-6</v>
      </c>
      <c r="X4" s="41">
        <f t="shared" si="2"/>
        <v>1.80009147261966E-6</v>
      </c>
      <c r="Y4" s="41">
        <f t="shared" si="2"/>
        <v>1.80009147261966E-6</v>
      </c>
      <c r="Z4" s="41">
        <f t="shared" si="2"/>
        <v>1.80009147261966E-6</v>
      </c>
      <c r="AA4" s="41">
        <f t="shared" si="2"/>
        <v>1.80009147261966E-6</v>
      </c>
      <c r="AB4" s="41">
        <f t="shared" si="2"/>
        <v>1.80009147261966E-6</v>
      </c>
      <c r="AC4" s="41">
        <f t="shared" si="2"/>
        <v>1.80009147261966E-6</v>
      </c>
      <c r="AD4" s="41">
        <f t="shared" si="2"/>
        <v>1.80009147261966E-6</v>
      </c>
      <c r="AE4" s="41">
        <f t="shared" si="2"/>
        <v>1.80009147261966E-6</v>
      </c>
      <c r="AF4" s="41">
        <f t="shared" si="2"/>
        <v>1.80009147261966E-6</v>
      </c>
      <c r="AG4" s="41">
        <f t="shared" si="2"/>
        <v>1.80009147261966E-6</v>
      </c>
      <c r="AH4" s="41">
        <f t="shared" si="2"/>
        <v>1.80009147261966E-6</v>
      </c>
      <c r="AI4" s="41">
        <f t="shared" si="2"/>
        <v>1.80009147261966E-6</v>
      </c>
      <c r="AJ4" s="41">
        <f t="shared" si="2"/>
        <v>1.80009147261966E-6</v>
      </c>
      <c r="AK4" s="41">
        <f t="shared" si="2"/>
        <v>1.80009147261966E-6</v>
      </c>
      <c r="AL4" s="41">
        <f t="shared" si="2"/>
        <v>1.80009147261966E-6</v>
      </c>
      <c r="AM4" s="41">
        <f t="shared" si="2"/>
        <v>1.80009147261966E-6</v>
      </c>
      <c r="AN4" s="41">
        <f t="shared" si="2"/>
        <v>1.80009147261966E-6</v>
      </c>
      <c r="AO4" s="41">
        <f t="shared" si="2"/>
        <v>1.80009147261966E-6</v>
      </c>
      <c r="AP4" s="41">
        <f t="shared" si="2"/>
        <v>1.80009147261966E-6</v>
      </c>
      <c r="AQ4" s="41">
        <f t="shared" si="2"/>
        <v>1.80009147261966E-6</v>
      </c>
      <c r="AR4" s="41">
        <f t="shared" si="2"/>
        <v>1.80009147261966E-6</v>
      </c>
      <c r="AS4" s="41">
        <f t="shared" si="2"/>
        <v>1.80009147261966E-6</v>
      </c>
      <c r="AT4" s="41">
        <f t="shared" si="2"/>
        <v>1.80009147261966E-6</v>
      </c>
      <c r="AU4" s="41">
        <f t="shared" si="2"/>
        <v>1.80009147261966E-6</v>
      </c>
      <c r="AV4" s="41">
        <f t="shared" si="2"/>
        <v>1.80009147261966E-6</v>
      </c>
      <c r="AW4" s="41">
        <f t="shared" si="2"/>
        <v>1.80009147261966E-6</v>
      </c>
      <c r="AX4" s="41">
        <f t="shared" si="2"/>
        <v>1.80009147261966E-6</v>
      </c>
      <c r="AY4" s="41">
        <f t="shared" si="2"/>
        <v>1.80009147261966E-6</v>
      </c>
      <c r="AZ4" s="41">
        <f t="shared" si="2"/>
        <v>1.80009147261966E-6</v>
      </c>
      <c r="BA4" s="41">
        <f t="shared" si="2"/>
        <v>1.80009147261966E-6</v>
      </c>
    </row>
    <row r="5" spans="1:53">
      <c r="A5" s="1" t="s">
        <v>166</v>
      </c>
      <c r="B5" s="41">
        <f t="shared" ref="B5" si="4">B2</f>
        <v>1.80009147261966E-6</v>
      </c>
      <c r="C5" s="41">
        <f t="shared" si="1"/>
        <v>1.80009147261966E-6</v>
      </c>
      <c r="D5" s="41">
        <f t="shared" si="2"/>
        <v>1.80009147261966E-6</v>
      </c>
      <c r="E5" s="41">
        <f t="shared" si="2"/>
        <v>1.80009147261966E-6</v>
      </c>
      <c r="F5" s="41">
        <f t="shared" si="2"/>
        <v>1.80009147261966E-6</v>
      </c>
      <c r="G5" s="41">
        <f t="shared" si="2"/>
        <v>1.80009147261966E-6</v>
      </c>
      <c r="H5" s="41">
        <f t="shared" si="2"/>
        <v>1.80009147261966E-6</v>
      </c>
      <c r="I5" s="41">
        <f t="shared" si="2"/>
        <v>1.80009147261966E-6</v>
      </c>
      <c r="J5" s="41">
        <f t="shared" si="2"/>
        <v>1.80009147261966E-6</v>
      </c>
      <c r="K5" s="41">
        <f t="shared" si="2"/>
        <v>1.80009147261966E-6</v>
      </c>
      <c r="L5" s="41">
        <f t="shared" si="2"/>
        <v>1.80009147261966E-6</v>
      </c>
      <c r="M5" s="41">
        <f t="shared" si="2"/>
        <v>1.80009147261966E-6</v>
      </c>
      <c r="N5" s="41">
        <f t="shared" si="2"/>
        <v>1.80009147261966E-6</v>
      </c>
      <c r="O5" s="41">
        <f t="shared" si="2"/>
        <v>1.80009147261966E-6</v>
      </c>
      <c r="P5" s="41">
        <f t="shared" si="2"/>
        <v>1.80009147261966E-6</v>
      </c>
      <c r="Q5" s="41">
        <f t="shared" si="2"/>
        <v>1.80009147261966E-6</v>
      </c>
      <c r="R5" s="41">
        <f t="shared" si="2"/>
        <v>1.80009147261966E-6</v>
      </c>
      <c r="S5" s="41">
        <f t="shared" si="2"/>
        <v>1.80009147261966E-6</v>
      </c>
      <c r="T5" s="41">
        <f t="shared" si="2"/>
        <v>1.80009147261966E-6</v>
      </c>
      <c r="U5" s="41">
        <f t="shared" si="2"/>
        <v>1.80009147261966E-6</v>
      </c>
      <c r="V5" s="41">
        <f t="shared" si="2"/>
        <v>1.80009147261966E-6</v>
      </c>
      <c r="W5" s="41">
        <f t="shared" si="2"/>
        <v>1.80009147261966E-6</v>
      </c>
      <c r="X5" s="41">
        <f t="shared" si="2"/>
        <v>1.80009147261966E-6</v>
      </c>
      <c r="Y5" s="41">
        <f t="shared" si="2"/>
        <v>1.80009147261966E-6</v>
      </c>
      <c r="Z5" s="41">
        <f t="shared" si="2"/>
        <v>1.80009147261966E-6</v>
      </c>
      <c r="AA5" s="41">
        <f t="shared" si="2"/>
        <v>1.80009147261966E-6</v>
      </c>
      <c r="AB5" s="41">
        <f t="shared" si="2"/>
        <v>1.80009147261966E-6</v>
      </c>
      <c r="AC5" s="41">
        <f t="shared" si="2"/>
        <v>1.80009147261966E-6</v>
      </c>
      <c r="AD5" s="41">
        <f t="shared" si="2"/>
        <v>1.80009147261966E-6</v>
      </c>
      <c r="AE5" s="41">
        <f t="shared" si="2"/>
        <v>1.80009147261966E-6</v>
      </c>
      <c r="AF5" s="41">
        <f t="shared" si="2"/>
        <v>1.80009147261966E-6</v>
      </c>
      <c r="AG5" s="41">
        <f t="shared" si="2"/>
        <v>1.80009147261966E-6</v>
      </c>
      <c r="AH5" s="41">
        <f t="shared" si="2"/>
        <v>1.80009147261966E-6</v>
      </c>
      <c r="AI5" s="41">
        <f t="shared" si="2"/>
        <v>1.80009147261966E-6</v>
      </c>
      <c r="AJ5" s="41">
        <f t="shared" si="2"/>
        <v>1.80009147261966E-6</v>
      </c>
      <c r="AK5" s="41">
        <f t="shared" si="2"/>
        <v>1.80009147261966E-6</v>
      </c>
      <c r="AL5" s="41">
        <f t="shared" si="2"/>
        <v>1.80009147261966E-6</v>
      </c>
      <c r="AM5" s="41">
        <f t="shared" si="2"/>
        <v>1.80009147261966E-6</v>
      </c>
      <c r="AN5" s="41">
        <f t="shared" si="2"/>
        <v>1.80009147261966E-6</v>
      </c>
      <c r="AO5" s="41">
        <f t="shared" si="2"/>
        <v>1.80009147261966E-6</v>
      </c>
      <c r="AP5" s="41">
        <f t="shared" si="2"/>
        <v>1.80009147261966E-6</v>
      </c>
      <c r="AQ5" s="41">
        <f t="shared" si="2"/>
        <v>1.80009147261966E-6</v>
      </c>
      <c r="AR5" s="41">
        <f t="shared" si="2"/>
        <v>1.80009147261966E-6</v>
      </c>
      <c r="AS5" s="41">
        <f t="shared" si="2"/>
        <v>1.80009147261966E-6</v>
      </c>
      <c r="AT5" s="41">
        <f t="shared" si="2"/>
        <v>1.80009147261966E-6</v>
      </c>
      <c r="AU5" s="41">
        <f t="shared" si="2"/>
        <v>1.80009147261966E-6</v>
      </c>
      <c r="AV5" s="41">
        <f t="shared" si="2"/>
        <v>1.80009147261966E-6</v>
      </c>
      <c r="AW5" s="41">
        <f t="shared" si="2"/>
        <v>1.80009147261966E-6</v>
      </c>
      <c r="AX5" s="41">
        <f t="shared" si="2"/>
        <v>1.80009147261966E-6</v>
      </c>
      <c r="AY5" s="41">
        <f t="shared" si="2"/>
        <v>1.80009147261966E-6</v>
      </c>
      <c r="AZ5" s="41">
        <f t="shared" si="2"/>
        <v>1.80009147261966E-6</v>
      </c>
      <c r="BA5" s="41">
        <f t="shared" si="2"/>
        <v>1.80009147261966E-6</v>
      </c>
    </row>
    <row r="6" spans="1:53">
      <c r="A6" s="1" t="s">
        <v>167</v>
      </c>
      <c r="B6" s="41">
        <f t="shared" ref="B6" si="5">B2</f>
        <v>1.80009147261966E-6</v>
      </c>
      <c r="C6" s="41">
        <f t="shared" si="1"/>
        <v>1.80009147261966E-6</v>
      </c>
      <c r="D6" s="41">
        <f t="shared" si="2"/>
        <v>1.80009147261966E-6</v>
      </c>
      <c r="E6" s="41">
        <f t="shared" si="2"/>
        <v>1.80009147261966E-6</v>
      </c>
      <c r="F6" s="41">
        <f t="shared" si="2"/>
        <v>1.80009147261966E-6</v>
      </c>
      <c r="G6" s="41">
        <f t="shared" si="2"/>
        <v>1.80009147261966E-6</v>
      </c>
      <c r="H6" s="41">
        <f t="shared" si="2"/>
        <v>1.80009147261966E-6</v>
      </c>
      <c r="I6" s="41">
        <f t="shared" si="2"/>
        <v>1.80009147261966E-6</v>
      </c>
      <c r="J6" s="41">
        <f t="shared" si="2"/>
        <v>1.80009147261966E-6</v>
      </c>
      <c r="K6" s="41">
        <f t="shared" si="2"/>
        <v>1.80009147261966E-6</v>
      </c>
      <c r="L6" s="41">
        <f t="shared" si="2"/>
        <v>1.80009147261966E-6</v>
      </c>
      <c r="M6" s="41">
        <f t="shared" si="2"/>
        <v>1.80009147261966E-6</v>
      </c>
      <c r="N6" s="41">
        <f t="shared" si="2"/>
        <v>1.80009147261966E-6</v>
      </c>
      <c r="O6" s="41">
        <f t="shared" si="2"/>
        <v>1.80009147261966E-6</v>
      </c>
      <c r="P6" s="41">
        <f t="shared" si="2"/>
        <v>1.80009147261966E-6</v>
      </c>
      <c r="Q6" s="41">
        <f t="shared" si="2"/>
        <v>1.80009147261966E-6</v>
      </c>
      <c r="R6" s="41">
        <f t="shared" si="2"/>
        <v>1.80009147261966E-6</v>
      </c>
      <c r="S6" s="41">
        <f t="shared" si="2"/>
        <v>1.80009147261966E-6</v>
      </c>
      <c r="T6" s="41">
        <f t="shared" si="2"/>
        <v>1.80009147261966E-6</v>
      </c>
      <c r="U6" s="41">
        <f t="shared" si="2"/>
        <v>1.80009147261966E-6</v>
      </c>
      <c r="V6" s="41">
        <f t="shared" si="2"/>
        <v>1.80009147261966E-6</v>
      </c>
      <c r="W6" s="41">
        <f t="shared" si="2"/>
        <v>1.80009147261966E-6</v>
      </c>
      <c r="X6" s="41">
        <f t="shared" si="2"/>
        <v>1.80009147261966E-6</v>
      </c>
      <c r="Y6" s="41">
        <f t="shared" si="2"/>
        <v>1.80009147261966E-6</v>
      </c>
      <c r="Z6" s="41">
        <f t="shared" si="2"/>
        <v>1.80009147261966E-6</v>
      </c>
      <c r="AA6" s="41">
        <f t="shared" si="2"/>
        <v>1.80009147261966E-6</v>
      </c>
      <c r="AB6" s="41">
        <f t="shared" si="2"/>
        <v>1.80009147261966E-6</v>
      </c>
      <c r="AC6" s="41">
        <f t="shared" si="2"/>
        <v>1.80009147261966E-6</v>
      </c>
      <c r="AD6" s="41">
        <f t="shared" si="2"/>
        <v>1.80009147261966E-6</v>
      </c>
      <c r="AE6" s="41">
        <f t="shared" si="2"/>
        <v>1.80009147261966E-6</v>
      </c>
      <c r="AF6" s="41">
        <f t="shared" si="2"/>
        <v>1.80009147261966E-6</v>
      </c>
      <c r="AG6" s="41">
        <f t="shared" si="2"/>
        <v>1.80009147261966E-6</v>
      </c>
      <c r="AH6" s="41">
        <f t="shared" si="2"/>
        <v>1.80009147261966E-6</v>
      </c>
      <c r="AI6" s="41">
        <f t="shared" si="2"/>
        <v>1.80009147261966E-6</v>
      </c>
      <c r="AJ6" s="41">
        <f t="shared" si="2"/>
        <v>1.80009147261966E-6</v>
      </c>
      <c r="AK6" s="41">
        <f t="shared" si="2"/>
        <v>1.80009147261966E-6</v>
      </c>
      <c r="AL6" s="41">
        <f t="shared" si="2"/>
        <v>1.80009147261966E-6</v>
      </c>
      <c r="AM6" s="41">
        <f t="shared" si="2"/>
        <v>1.80009147261966E-6</v>
      </c>
      <c r="AN6" s="41">
        <f t="shared" si="2"/>
        <v>1.80009147261966E-6</v>
      </c>
      <c r="AO6" s="41">
        <f t="shared" si="2"/>
        <v>1.80009147261966E-6</v>
      </c>
      <c r="AP6" s="41">
        <f t="shared" si="2"/>
        <v>1.80009147261966E-6</v>
      </c>
      <c r="AQ6" s="41">
        <f t="shared" si="2"/>
        <v>1.80009147261966E-6</v>
      </c>
      <c r="AR6" s="41">
        <f t="shared" si="2"/>
        <v>1.80009147261966E-6</v>
      </c>
      <c r="AS6" s="41">
        <f t="shared" si="2"/>
        <v>1.80009147261966E-6</v>
      </c>
      <c r="AT6" s="41">
        <f t="shared" si="2"/>
        <v>1.80009147261966E-6</v>
      </c>
      <c r="AU6" s="41">
        <f t="shared" si="2"/>
        <v>1.80009147261966E-6</v>
      </c>
      <c r="AV6" s="41">
        <f t="shared" si="2"/>
        <v>1.80009147261966E-6</v>
      </c>
      <c r="AW6" s="41">
        <f t="shared" si="2"/>
        <v>1.80009147261966E-6</v>
      </c>
      <c r="AX6" s="41">
        <f t="shared" si="2"/>
        <v>1.80009147261966E-6</v>
      </c>
      <c r="AY6" s="41">
        <f t="shared" si="2"/>
        <v>1.80009147261966E-6</v>
      </c>
      <c r="AZ6" s="41">
        <f t="shared" si="2"/>
        <v>1.80009147261966E-6</v>
      </c>
      <c r="BA6" s="41">
        <f t="shared" si="2"/>
        <v>1.80009147261966E-6</v>
      </c>
    </row>
    <row r="7" spans="1:53">
      <c r="A7" s="1" t="s">
        <v>168</v>
      </c>
      <c r="B7" s="41">
        <f t="shared" ref="B7" si="6">B3</f>
        <v>1.80009147261966E-6</v>
      </c>
      <c r="C7" s="41">
        <f t="shared" si="1"/>
        <v>1.80009147261966E-6</v>
      </c>
      <c r="D7" s="41">
        <f t="shared" si="2"/>
        <v>1.80009147261966E-6</v>
      </c>
      <c r="E7" s="41">
        <f t="shared" si="2"/>
        <v>1.80009147261966E-6</v>
      </c>
      <c r="F7" s="41">
        <f t="shared" si="2"/>
        <v>1.80009147261966E-6</v>
      </c>
      <c r="G7" s="41">
        <f t="shared" si="2"/>
        <v>1.80009147261966E-6</v>
      </c>
      <c r="H7" s="41">
        <f t="shared" si="2"/>
        <v>1.80009147261966E-6</v>
      </c>
      <c r="I7" s="41">
        <f t="shared" si="2"/>
        <v>1.80009147261966E-6</v>
      </c>
      <c r="J7" s="41">
        <f t="shared" si="2"/>
        <v>1.80009147261966E-6</v>
      </c>
      <c r="K7" s="41">
        <f t="shared" si="2"/>
        <v>1.80009147261966E-6</v>
      </c>
      <c r="L7" s="41">
        <f t="shared" si="2"/>
        <v>1.80009147261966E-6</v>
      </c>
      <c r="M7" s="41">
        <f t="shared" si="2"/>
        <v>1.80009147261966E-6</v>
      </c>
      <c r="N7" s="41">
        <f t="shared" si="2"/>
        <v>1.80009147261966E-6</v>
      </c>
      <c r="O7" s="41">
        <f t="shared" si="2"/>
        <v>1.80009147261966E-6</v>
      </c>
      <c r="P7" s="41">
        <f t="shared" si="2"/>
        <v>1.80009147261966E-6</v>
      </c>
      <c r="Q7" s="41">
        <f t="shared" si="2"/>
        <v>1.80009147261966E-6</v>
      </c>
      <c r="R7" s="41">
        <f t="shared" si="2"/>
        <v>1.80009147261966E-6</v>
      </c>
      <c r="S7" s="41">
        <f t="shared" si="2"/>
        <v>1.80009147261966E-6</v>
      </c>
      <c r="T7" s="41">
        <f t="shared" si="2"/>
        <v>1.80009147261966E-6</v>
      </c>
      <c r="U7" s="41">
        <f t="shared" si="2"/>
        <v>1.80009147261966E-6</v>
      </c>
      <c r="V7" s="41">
        <f t="shared" si="2"/>
        <v>1.80009147261966E-6</v>
      </c>
      <c r="W7" s="41">
        <f t="shared" si="2"/>
        <v>1.80009147261966E-6</v>
      </c>
      <c r="X7" s="41">
        <f t="shared" ref="D7:BA9" si="7">W7</f>
        <v>1.80009147261966E-6</v>
      </c>
      <c r="Y7" s="41">
        <f t="shared" si="7"/>
        <v>1.80009147261966E-6</v>
      </c>
      <c r="Z7" s="41">
        <f t="shared" si="7"/>
        <v>1.80009147261966E-6</v>
      </c>
      <c r="AA7" s="41">
        <f t="shared" si="7"/>
        <v>1.80009147261966E-6</v>
      </c>
      <c r="AB7" s="41">
        <f t="shared" si="7"/>
        <v>1.80009147261966E-6</v>
      </c>
      <c r="AC7" s="41">
        <f t="shared" si="7"/>
        <v>1.80009147261966E-6</v>
      </c>
      <c r="AD7" s="41">
        <f t="shared" si="7"/>
        <v>1.80009147261966E-6</v>
      </c>
      <c r="AE7" s="41">
        <f t="shared" si="7"/>
        <v>1.80009147261966E-6</v>
      </c>
      <c r="AF7" s="41">
        <f t="shared" si="7"/>
        <v>1.80009147261966E-6</v>
      </c>
      <c r="AG7" s="41">
        <f t="shared" si="7"/>
        <v>1.80009147261966E-6</v>
      </c>
      <c r="AH7" s="41">
        <f t="shared" si="7"/>
        <v>1.80009147261966E-6</v>
      </c>
      <c r="AI7" s="41">
        <f t="shared" si="7"/>
        <v>1.80009147261966E-6</v>
      </c>
      <c r="AJ7" s="41">
        <f t="shared" si="7"/>
        <v>1.80009147261966E-6</v>
      </c>
      <c r="AK7" s="41">
        <f t="shared" si="7"/>
        <v>1.80009147261966E-6</v>
      </c>
      <c r="AL7" s="41">
        <f t="shared" si="7"/>
        <v>1.80009147261966E-6</v>
      </c>
      <c r="AM7" s="41">
        <f t="shared" si="7"/>
        <v>1.80009147261966E-6</v>
      </c>
      <c r="AN7" s="41">
        <f t="shared" si="7"/>
        <v>1.80009147261966E-6</v>
      </c>
      <c r="AO7" s="41">
        <f t="shared" si="7"/>
        <v>1.80009147261966E-6</v>
      </c>
      <c r="AP7" s="41">
        <f t="shared" si="7"/>
        <v>1.80009147261966E-6</v>
      </c>
      <c r="AQ7" s="41">
        <f t="shared" si="7"/>
        <v>1.80009147261966E-6</v>
      </c>
      <c r="AR7" s="41">
        <f t="shared" si="7"/>
        <v>1.80009147261966E-6</v>
      </c>
      <c r="AS7" s="41">
        <f t="shared" si="7"/>
        <v>1.80009147261966E-6</v>
      </c>
      <c r="AT7" s="41">
        <f t="shared" si="7"/>
        <v>1.80009147261966E-6</v>
      </c>
      <c r="AU7" s="41">
        <f t="shared" si="7"/>
        <v>1.80009147261966E-6</v>
      </c>
      <c r="AV7" s="41">
        <f t="shared" si="7"/>
        <v>1.80009147261966E-6</v>
      </c>
      <c r="AW7" s="41">
        <f t="shared" si="7"/>
        <v>1.80009147261966E-6</v>
      </c>
      <c r="AX7" s="41">
        <f t="shared" si="7"/>
        <v>1.80009147261966E-6</v>
      </c>
      <c r="AY7" s="41">
        <f t="shared" si="7"/>
        <v>1.80009147261966E-6</v>
      </c>
      <c r="AZ7" s="41">
        <f t="shared" si="7"/>
        <v>1.80009147261966E-6</v>
      </c>
      <c r="BA7" s="41">
        <f t="shared" si="7"/>
        <v>1.80009147261966E-6</v>
      </c>
    </row>
    <row r="8" spans="1:53">
      <c r="A8" s="1" t="s">
        <v>169</v>
      </c>
      <c r="B8" s="41">
        <v>0</v>
      </c>
      <c r="C8" s="41">
        <f t="shared" si="1"/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" si="8">B6</f>
        <v>1.80009147261966E-6</v>
      </c>
      <c r="C9" s="41">
        <f t="shared" si="1"/>
        <v>1.80009147261966E-6</v>
      </c>
      <c r="D9" s="41">
        <f t="shared" si="7"/>
        <v>1.80009147261966E-6</v>
      </c>
      <c r="E9" s="41">
        <f t="shared" si="7"/>
        <v>1.80009147261966E-6</v>
      </c>
      <c r="F9" s="41">
        <f t="shared" si="7"/>
        <v>1.80009147261966E-6</v>
      </c>
      <c r="G9" s="41">
        <f t="shared" si="7"/>
        <v>1.80009147261966E-6</v>
      </c>
      <c r="H9" s="41">
        <f t="shared" si="7"/>
        <v>1.80009147261966E-6</v>
      </c>
      <c r="I9" s="41">
        <f t="shared" si="7"/>
        <v>1.80009147261966E-6</v>
      </c>
      <c r="J9" s="41">
        <f t="shared" si="7"/>
        <v>1.80009147261966E-6</v>
      </c>
      <c r="K9" s="41">
        <f t="shared" si="7"/>
        <v>1.80009147261966E-6</v>
      </c>
      <c r="L9" s="41">
        <f t="shared" si="7"/>
        <v>1.80009147261966E-6</v>
      </c>
      <c r="M9" s="41">
        <f t="shared" si="7"/>
        <v>1.80009147261966E-6</v>
      </c>
      <c r="N9" s="41">
        <f t="shared" si="7"/>
        <v>1.80009147261966E-6</v>
      </c>
      <c r="O9" s="41">
        <f t="shared" si="7"/>
        <v>1.80009147261966E-6</v>
      </c>
      <c r="P9" s="41">
        <f t="shared" si="7"/>
        <v>1.80009147261966E-6</v>
      </c>
      <c r="Q9" s="41">
        <f t="shared" si="7"/>
        <v>1.80009147261966E-6</v>
      </c>
      <c r="R9" s="41">
        <f t="shared" si="7"/>
        <v>1.80009147261966E-6</v>
      </c>
      <c r="S9" s="41">
        <f t="shared" si="7"/>
        <v>1.80009147261966E-6</v>
      </c>
      <c r="T9" s="41">
        <f t="shared" si="7"/>
        <v>1.80009147261966E-6</v>
      </c>
      <c r="U9" s="41">
        <f t="shared" si="7"/>
        <v>1.80009147261966E-6</v>
      </c>
      <c r="V9" s="41">
        <f t="shared" si="7"/>
        <v>1.80009147261966E-6</v>
      </c>
      <c r="W9" s="41">
        <f t="shared" si="7"/>
        <v>1.80009147261966E-6</v>
      </c>
      <c r="X9" s="41">
        <f t="shared" si="7"/>
        <v>1.80009147261966E-6</v>
      </c>
      <c r="Y9" s="41">
        <f t="shared" si="7"/>
        <v>1.80009147261966E-6</v>
      </c>
      <c r="Z9" s="41">
        <f t="shared" si="7"/>
        <v>1.80009147261966E-6</v>
      </c>
      <c r="AA9" s="41">
        <f t="shared" si="7"/>
        <v>1.80009147261966E-6</v>
      </c>
      <c r="AB9" s="41">
        <f t="shared" si="7"/>
        <v>1.80009147261966E-6</v>
      </c>
      <c r="AC9" s="41">
        <f t="shared" si="7"/>
        <v>1.80009147261966E-6</v>
      </c>
      <c r="AD9" s="41">
        <f t="shared" si="7"/>
        <v>1.80009147261966E-6</v>
      </c>
      <c r="AE9" s="41">
        <f t="shared" si="7"/>
        <v>1.80009147261966E-6</v>
      </c>
      <c r="AF9" s="41">
        <f t="shared" si="7"/>
        <v>1.80009147261966E-6</v>
      </c>
      <c r="AG9" s="41">
        <f t="shared" si="7"/>
        <v>1.80009147261966E-6</v>
      </c>
      <c r="AH9" s="41">
        <f t="shared" si="7"/>
        <v>1.80009147261966E-6</v>
      </c>
      <c r="AI9" s="41">
        <f t="shared" si="7"/>
        <v>1.80009147261966E-6</v>
      </c>
      <c r="AJ9" s="41">
        <f t="shared" si="7"/>
        <v>1.80009147261966E-6</v>
      </c>
      <c r="AK9" s="41">
        <f t="shared" si="7"/>
        <v>1.80009147261966E-6</v>
      </c>
      <c r="AL9" s="41">
        <f t="shared" si="7"/>
        <v>1.80009147261966E-6</v>
      </c>
      <c r="AM9" s="41">
        <f t="shared" si="7"/>
        <v>1.80009147261966E-6</v>
      </c>
      <c r="AN9" s="41">
        <f t="shared" si="7"/>
        <v>1.80009147261966E-6</v>
      </c>
      <c r="AO9" s="41">
        <f t="shared" si="7"/>
        <v>1.80009147261966E-6</v>
      </c>
      <c r="AP9" s="41">
        <f t="shared" si="7"/>
        <v>1.80009147261966E-6</v>
      </c>
      <c r="AQ9" s="41">
        <f t="shared" si="7"/>
        <v>1.80009147261966E-6</v>
      </c>
      <c r="AR9" s="41">
        <f t="shared" si="7"/>
        <v>1.80009147261966E-6</v>
      </c>
      <c r="AS9" s="41">
        <f t="shared" si="7"/>
        <v>1.80009147261966E-6</v>
      </c>
      <c r="AT9" s="41">
        <f t="shared" si="7"/>
        <v>1.80009147261966E-6</v>
      </c>
      <c r="AU9" s="41">
        <f t="shared" si="7"/>
        <v>1.80009147261966E-6</v>
      </c>
      <c r="AV9" s="41">
        <f t="shared" si="7"/>
        <v>1.80009147261966E-6</v>
      </c>
      <c r="AW9" s="41">
        <f t="shared" si="7"/>
        <v>1.80009147261966E-6</v>
      </c>
      <c r="AX9" s="41">
        <f t="shared" si="7"/>
        <v>1.80009147261966E-6</v>
      </c>
      <c r="AY9" s="41">
        <f t="shared" si="7"/>
        <v>1.80009147261966E-6</v>
      </c>
      <c r="AZ9" s="41">
        <f t="shared" si="7"/>
        <v>1.80009147261966E-6</v>
      </c>
      <c r="BA9" s="41">
        <f t="shared" si="7"/>
        <v>1.80009147261966E-6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BA1000"/>
  <sheetViews>
    <sheetView workbookViewId="0">
      <selection activeCell="G3" sqref="G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Cost'!B62</f>
        <v>3.6540945659825101E-3</v>
      </c>
      <c r="C3" s="41">
        <f>'IDN Electricity Generation Cost'!C62</f>
        <v>3.9124987867991687E-3</v>
      </c>
      <c r="D3" s="41">
        <f>'IDN Electricity Generation Cost'!D62</f>
        <v>3.9124987867991687E-3</v>
      </c>
      <c r="E3" s="41">
        <f>'IDN Electricity Generation Cost'!E62</f>
        <v>3.9124987867991687E-3</v>
      </c>
      <c r="F3" s="41">
        <f>'IDN Electricity Generation Cost'!F62</f>
        <v>3.9124987867991687E-3</v>
      </c>
      <c r="G3" s="41">
        <f>'IDN Electricity Generation Cost'!G62</f>
        <v>3.9124987867991687E-3</v>
      </c>
      <c r="H3" s="41">
        <f>'IDN Electricity Generation Cost'!H62</f>
        <v>3.9124987867991687E-3</v>
      </c>
      <c r="I3" s="41">
        <f>'IDN Electricity Generation Cost'!I62</f>
        <v>3.9124987867991687E-3</v>
      </c>
      <c r="J3" s="41">
        <f>'IDN Electricity Generation Cost'!J62</f>
        <v>3.9124987867991687E-3</v>
      </c>
      <c r="K3" s="41">
        <f>'IDN Electricity Generation Cost'!K62</f>
        <v>3.9124987867991687E-3</v>
      </c>
      <c r="L3" s="41">
        <f>'IDN Electricity Generation Cost'!L62</f>
        <v>3.9124987867991687E-3</v>
      </c>
      <c r="M3" s="41">
        <f>'IDN Electricity Generation Cost'!M62</f>
        <v>3.9124987867991687E-3</v>
      </c>
      <c r="N3" s="41">
        <f>'IDN Electricity Generation Cost'!N62</f>
        <v>3.9124987867991687E-3</v>
      </c>
      <c r="O3" s="41">
        <f>'IDN Electricity Generation Cost'!O62</f>
        <v>3.9124987867991687E-3</v>
      </c>
      <c r="P3" s="41">
        <f>'IDN Electricity Generation Cost'!P62</f>
        <v>3.9124987867991687E-3</v>
      </c>
      <c r="Q3" s="41">
        <f>'IDN Electricity Generation Cost'!Q62</f>
        <v>3.9124987867991687E-3</v>
      </c>
      <c r="R3" s="41">
        <f>'IDN Electricity Generation Cost'!R62</f>
        <v>3.9124987867991687E-3</v>
      </c>
      <c r="S3" s="41">
        <f>'IDN Electricity Generation Cost'!S62</f>
        <v>3.9124987867991687E-3</v>
      </c>
      <c r="T3" s="41">
        <f>'IDN Electricity Generation Cost'!T62</f>
        <v>3.9124987867991687E-3</v>
      </c>
      <c r="U3" s="41">
        <f>'IDN Electricity Generation Cost'!U62</f>
        <v>3.9124987867991687E-3</v>
      </c>
      <c r="V3" s="41">
        <f>'IDN Electricity Generation Cost'!V62</f>
        <v>3.9124987867991687E-3</v>
      </c>
      <c r="W3" s="41">
        <f>'IDN Electricity Generation Cost'!W62</f>
        <v>3.9124987867991687E-3</v>
      </c>
      <c r="X3" s="41">
        <f>'IDN Electricity Generation Cost'!X62</f>
        <v>3.9124987867991687E-3</v>
      </c>
      <c r="Y3" s="41">
        <f>'IDN Electricity Generation Cost'!Y62</f>
        <v>3.9124987867991687E-3</v>
      </c>
      <c r="Z3" s="41">
        <f>'IDN Electricity Generation Cost'!Z62</f>
        <v>3.9124987867991687E-3</v>
      </c>
      <c r="AA3" s="41">
        <f>'IDN Electricity Generation Cost'!AA62</f>
        <v>3.9124987867991687E-3</v>
      </c>
      <c r="AB3" s="41">
        <f>'IDN Electricity Generation Cost'!AB62</f>
        <v>3.9124987867991687E-3</v>
      </c>
      <c r="AC3" s="41">
        <f>'IDN Electricity Generation Cost'!AC62</f>
        <v>3.9124987867991687E-3</v>
      </c>
      <c r="AD3" s="41">
        <f>'IDN Electricity Generation Cost'!AD62</f>
        <v>3.9124987867991687E-3</v>
      </c>
      <c r="AE3" s="41">
        <f>'IDN Electricity Generation Cost'!AE62</f>
        <v>3.9124987867991687E-3</v>
      </c>
      <c r="AF3" s="41">
        <f>'IDN Electricity Generation Cost'!AF62</f>
        <v>3.9124987867991687E-3</v>
      </c>
      <c r="AG3" s="41">
        <f>'IDN Electricity Generation Cost'!AG62</f>
        <v>3.9124987867991687E-3</v>
      </c>
      <c r="AH3" s="41">
        <f>'IDN Electricity Generation Cost'!AH62</f>
        <v>3.9124987867991687E-3</v>
      </c>
      <c r="AI3" s="41">
        <f>'IDN Electricity Generation Cost'!AI62</f>
        <v>3.9124987867991687E-3</v>
      </c>
      <c r="AJ3" s="41">
        <f>'IDN Electricity Generation Cost'!AJ62</f>
        <v>3.9124987867991687E-3</v>
      </c>
      <c r="AK3" s="41">
        <f>'IDN Electricity Generation Cost'!AK62</f>
        <v>3.9124987867991687E-3</v>
      </c>
      <c r="AL3" s="41">
        <f>'IDN Electricity Generation Cost'!AL62</f>
        <v>3.9124987867991687E-3</v>
      </c>
      <c r="AM3" s="41">
        <f>'IDN Electricity Generation Cost'!AM62</f>
        <v>3.9124987867991687E-3</v>
      </c>
      <c r="AN3" s="41">
        <f>'IDN Electricity Generation Cost'!AN62</f>
        <v>3.9124987867991687E-3</v>
      </c>
      <c r="AO3" s="41">
        <f>'IDN Electricity Generation Cost'!AO62</f>
        <v>3.9124987867991687E-3</v>
      </c>
      <c r="AP3" s="41">
        <f>'IDN Electricity Generation Cost'!AP62</f>
        <v>3.9124987867991687E-3</v>
      </c>
      <c r="AQ3" s="41">
        <f>'IDN Electricity Generation Cost'!AQ62</f>
        <v>3.9124987867991687E-3</v>
      </c>
      <c r="AR3" s="41">
        <f>'IDN Electricity Generation Cost'!AR62</f>
        <v>3.9124987867991687E-3</v>
      </c>
      <c r="AS3" s="41">
        <f>'IDN Electricity Generation Cost'!AS62</f>
        <v>3.9124987867991687E-3</v>
      </c>
      <c r="AT3" s="41">
        <f>'IDN Electricity Generation Cost'!AT62</f>
        <v>3.9124987867991687E-3</v>
      </c>
      <c r="AU3" s="41">
        <f>'IDN Electricity Generation Cost'!AU62</f>
        <v>3.9124987867991687E-3</v>
      </c>
      <c r="AV3" s="41">
        <f>'IDN Electricity Generation Cost'!AV62</f>
        <v>3.9124987867991687E-3</v>
      </c>
      <c r="AW3" s="41">
        <f>'IDN Electricity Generation Cost'!AW62</f>
        <v>3.9124987867991687E-3</v>
      </c>
      <c r="AX3" s="41">
        <f>'IDN Electricity Generation Cost'!AX62</f>
        <v>3.9124987867991687E-3</v>
      </c>
      <c r="AY3" s="41">
        <f>'IDN Electricity Generation Cost'!AY62</f>
        <v>3.9124987867991687E-3</v>
      </c>
      <c r="AZ3" s="41">
        <f>'IDN Electricity Generation Cost'!AZ62</f>
        <v>3.9124987867991687E-3</v>
      </c>
      <c r="BA3" s="41">
        <f>'IDN Electricity Generation Cost'!BA62</f>
        <v>3.9124987867991687E-3</v>
      </c>
    </row>
    <row r="4" spans="1:53">
      <c r="A4" s="1" t="s">
        <v>165</v>
      </c>
      <c r="B4" s="41">
        <v>0</v>
      </c>
      <c r="C4" s="41">
        <f t="shared" ref="C4:BA4" si="2">B4</f>
        <v>0</v>
      </c>
      <c r="D4" s="41">
        <f t="shared" si="2"/>
        <v>0</v>
      </c>
      <c r="E4" s="41">
        <f t="shared" si="2"/>
        <v>0</v>
      </c>
      <c r="F4" s="41">
        <f t="shared" si="2"/>
        <v>0</v>
      </c>
      <c r="G4" s="41">
        <f t="shared" si="2"/>
        <v>0</v>
      </c>
      <c r="H4" s="41">
        <f t="shared" si="2"/>
        <v>0</v>
      </c>
      <c r="I4" s="41">
        <f t="shared" si="2"/>
        <v>0</v>
      </c>
      <c r="J4" s="41">
        <f t="shared" si="2"/>
        <v>0</v>
      </c>
      <c r="K4" s="41">
        <f t="shared" si="2"/>
        <v>0</v>
      </c>
      <c r="L4" s="41">
        <f t="shared" si="2"/>
        <v>0</v>
      </c>
      <c r="M4" s="41">
        <f t="shared" si="2"/>
        <v>0</v>
      </c>
      <c r="N4" s="41">
        <f t="shared" si="2"/>
        <v>0</v>
      </c>
      <c r="O4" s="41">
        <f t="shared" si="2"/>
        <v>0</v>
      </c>
      <c r="P4" s="41">
        <f t="shared" si="2"/>
        <v>0</v>
      </c>
      <c r="Q4" s="41">
        <f t="shared" si="2"/>
        <v>0</v>
      </c>
      <c r="R4" s="41">
        <f t="shared" si="2"/>
        <v>0</v>
      </c>
      <c r="S4" s="41">
        <f t="shared" si="2"/>
        <v>0</v>
      </c>
      <c r="T4" s="41">
        <f t="shared" si="2"/>
        <v>0</v>
      </c>
      <c r="U4" s="41">
        <f t="shared" si="2"/>
        <v>0</v>
      </c>
      <c r="V4" s="41">
        <f t="shared" si="2"/>
        <v>0</v>
      </c>
      <c r="W4" s="41">
        <f t="shared" si="2"/>
        <v>0</v>
      </c>
      <c r="X4" s="41">
        <f t="shared" si="2"/>
        <v>0</v>
      </c>
      <c r="Y4" s="41">
        <f t="shared" si="2"/>
        <v>0</v>
      </c>
      <c r="Z4" s="41">
        <f t="shared" si="2"/>
        <v>0</v>
      </c>
      <c r="AA4" s="41">
        <f t="shared" si="2"/>
        <v>0</v>
      </c>
      <c r="AB4" s="41">
        <f t="shared" si="2"/>
        <v>0</v>
      </c>
      <c r="AC4" s="41">
        <f t="shared" si="2"/>
        <v>0</v>
      </c>
      <c r="AD4" s="41">
        <f t="shared" si="2"/>
        <v>0</v>
      </c>
      <c r="AE4" s="41">
        <f t="shared" si="2"/>
        <v>0</v>
      </c>
      <c r="AF4" s="41">
        <f t="shared" si="2"/>
        <v>0</v>
      </c>
      <c r="AG4" s="41">
        <f t="shared" si="2"/>
        <v>0</v>
      </c>
      <c r="AH4" s="41">
        <f t="shared" si="2"/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f t="shared" ref="C5:BA5" si="3">B5</f>
        <v>0</v>
      </c>
      <c r="D5" s="41">
        <f t="shared" si="3"/>
        <v>0</v>
      </c>
      <c r="E5" s="41">
        <f t="shared" si="3"/>
        <v>0</v>
      </c>
      <c r="F5" s="41">
        <f t="shared" si="3"/>
        <v>0</v>
      </c>
      <c r="G5" s="41">
        <f t="shared" si="3"/>
        <v>0</v>
      </c>
      <c r="H5" s="41">
        <f t="shared" si="3"/>
        <v>0</v>
      </c>
      <c r="I5" s="41">
        <f t="shared" si="3"/>
        <v>0</v>
      </c>
      <c r="J5" s="41">
        <f t="shared" si="3"/>
        <v>0</v>
      </c>
      <c r="K5" s="41">
        <f t="shared" si="3"/>
        <v>0</v>
      </c>
      <c r="L5" s="41">
        <f t="shared" si="3"/>
        <v>0</v>
      </c>
      <c r="M5" s="41">
        <f t="shared" si="3"/>
        <v>0</v>
      </c>
      <c r="N5" s="41">
        <f t="shared" si="3"/>
        <v>0</v>
      </c>
      <c r="O5" s="41">
        <f t="shared" si="3"/>
        <v>0</v>
      </c>
      <c r="P5" s="41">
        <f t="shared" si="3"/>
        <v>0</v>
      </c>
      <c r="Q5" s="41">
        <f t="shared" si="3"/>
        <v>0</v>
      </c>
      <c r="R5" s="41">
        <f t="shared" si="3"/>
        <v>0</v>
      </c>
      <c r="S5" s="41">
        <f t="shared" si="3"/>
        <v>0</v>
      </c>
      <c r="T5" s="41">
        <f t="shared" si="3"/>
        <v>0</v>
      </c>
      <c r="U5" s="41">
        <f t="shared" si="3"/>
        <v>0</v>
      </c>
      <c r="V5" s="41">
        <f t="shared" si="3"/>
        <v>0</v>
      </c>
      <c r="W5" s="41">
        <f t="shared" si="3"/>
        <v>0</v>
      </c>
      <c r="X5" s="41">
        <f t="shared" si="3"/>
        <v>0</v>
      </c>
      <c r="Y5" s="41">
        <f t="shared" si="3"/>
        <v>0</v>
      </c>
      <c r="Z5" s="41">
        <f t="shared" si="3"/>
        <v>0</v>
      </c>
      <c r="AA5" s="41">
        <f t="shared" si="3"/>
        <v>0</v>
      </c>
      <c r="AB5" s="41">
        <f t="shared" si="3"/>
        <v>0</v>
      </c>
      <c r="AC5" s="41">
        <f t="shared" si="3"/>
        <v>0</v>
      </c>
      <c r="AD5" s="41">
        <f t="shared" si="3"/>
        <v>0</v>
      </c>
      <c r="AE5" s="41">
        <f t="shared" si="3"/>
        <v>0</v>
      </c>
      <c r="AF5" s="41">
        <f t="shared" si="3"/>
        <v>0</v>
      </c>
      <c r="AG5" s="41">
        <f t="shared" si="3"/>
        <v>0</v>
      </c>
      <c r="AH5" s="41">
        <f t="shared" si="3"/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f t="shared" ref="C6:BA6" si="4">B6</f>
        <v>0</v>
      </c>
      <c r="D6" s="41">
        <f t="shared" si="4"/>
        <v>0</v>
      </c>
      <c r="E6" s="41">
        <f t="shared" si="4"/>
        <v>0</v>
      </c>
      <c r="F6" s="41">
        <f t="shared" si="4"/>
        <v>0</v>
      </c>
      <c r="G6" s="41">
        <f t="shared" si="4"/>
        <v>0</v>
      </c>
      <c r="H6" s="41">
        <f t="shared" si="4"/>
        <v>0</v>
      </c>
      <c r="I6" s="41">
        <f t="shared" si="4"/>
        <v>0</v>
      </c>
      <c r="J6" s="41">
        <f t="shared" si="4"/>
        <v>0</v>
      </c>
      <c r="K6" s="41">
        <f t="shared" si="4"/>
        <v>0</v>
      </c>
      <c r="L6" s="41">
        <f t="shared" si="4"/>
        <v>0</v>
      </c>
      <c r="M6" s="41">
        <f t="shared" si="4"/>
        <v>0</v>
      </c>
      <c r="N6" s="41">
        <f t="shared" si="4"/>
        <v>0</v>
      </c>
      <c r="O6" s="41">
        <f t="shared" si="4"/>
        <v>0</v>
      </c>
      <c r="P6" s="41">
        <f t="shared" si="4"/>
        <v>0</v>
      </c>
      <c r="Q6" s="41">
        <f t="shared" si="4"/>
        <v>0</v>
      </c>
      <c r="R6" s="41">
        <f t="shared" si="4"/>
        <v>0</v>
      </c>
      <c r="S6" s="41">
        <f t="shared" si="4"/>
        <v>0</v>
      </c>
      <c r="T6" s="41">
        <f t="shared" si="4"/>
        <v>0</v>
      </c>
      <c r="U6" s="41">
        <f t="shared" si="4"/>
        <v>0</v>
      </c>
      <c r="V6" s="41">
        <f t="shared" si="4"/>
        <v>0</v>
      </c>
      <c r="W6" s="41">
        <f t="shared" si="4"/>
        <v>0</v>
      </c>
      <c r="X6" s="41">
        <f t="shared" si="4"/>
        <v>0</v>
      </c>
      <c r="Y6" s="41">
        <f t="shared" si="4"/>
        <v>0</v>
      </c>
      <c r="Z6" s="41">
        <f t="shared" si="4"/>
        <v>0</v>
      </c>
      <c r="AA6" s="41">
        <f t="shared" si="4"/>
        <v>0</v>
      </c>
      <c r="AB6" s="41">
        <f t="shared" si="4"/>
        <v>0</v>
      </c>
      <c r="AC6" s="41">
        <f t="shared" si="4"/>
        <v>0</v>
      </c>
      <c r="AD6" s="41">
        <f t="shared" si="4"/>
        <v>0</v>
      </c>
      <c r="AE6" s="41">
        <f t="shared" si="4"/>
        <v>0</v>
      </c>
      <c r="AF6" s="41">
        <f t="shared" si="4"/>
        <v>0</v>
      </c>
      <c r="AG6" s="41">
        <f t="shared" si="4"/>
        <v>0</v>
      </c>
      <c r="AH6" s="41">
        <f t="shared" si="4"/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v>0</v>
      </c>
      <c r="C7" s="41">
        <f t="shared" ref="C7:BA7" si="5">B7</f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f t="shared" si="5"/>
        <v>0</v>
      </c>
      <c r="AA7" s="41">
        <f t="shared" si="5"/>
        <v>0</v>
      </c>
      <c r="AB7" s="41">
        <f t="shared" si="5"/>
        <v>0</v>
      </c>
      <c r="AC7" s="41">
        <f t="shared" si="5"/>
        <v>0</v>
      </c>
      <c r="AD7" s="41">
        <f t="shared" si="5"/>
        <v>0</v>
      </c>
      <c r="AE7" s="41">
        <f t="shared" si="5"/>
        <v>0</v>
      </c>
      <c r="AF7" s="41">
        <f t="shared" si="5"/>
        <v>0</v>
      </c>
      <c r="AG7" s="41">
        <f t="shared" si="5"/>
        <v>0</v>
      </c>
      <c r="AH7" s="41">
        <f t="shared" si="5"/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f t="shared" ref="C8:BA8" si="6">B8</f>
        <v>0</v>
      </c>
      <c r="D8" s="41">
        <f t="shared" si="6"/>
        <v>0</v>
      </c>
      <c r="E8" s="41">
        <f t="shared" si="6"/>
        <v>0</v>
      </c>
      <c r="F8" s="41">
        <f t="shared" si="6"/>
        <v>0</v>
      </c>
      <c r="G8" s="41">
        <f t="shared" si="6"/>
        <v>0</v>
      </c>
      <c r="H8" s="41">
        <f t="shared" si="6"/>
        <v>0</v>
      </c>
      <c r="I8" s="41">
        <f t="shared" si="6"/>
        <v>0</v>
      </c>
      <c r="J8" s="41">
        <f t="shared" si="6"/>
        <v>0</v>
      </c>
      <c r="K8" s="41">
        <f t="shared" si="6"/>
        <v>0</v>
      </c>
      <c r="L8" s="41">
        <f t="shared" si="6"/>
        <v>0</v>
      </c>
      <c r="M8" s="41">
        <f t="shared" si="6"/>
        <v>0</v>
      </c>
      <c r="N8" s="41">
        <f t="shared" si="6"/>
        <v>0</v>
      </c>
      <c r="O8" s="41">
        <f t="shared" si="6"/>
        <v>0</v>
      </c>
      <c r="P8" s="41">
        <f t="shared" si="6"/>
        <v>0</v>
      </c>
      <c r="Q8" s="41">
        <f t="shared" si="6"/>
        <v>0</v>
      </c>
      <c r="R8" s="41">
        <f t="shared" si="6"/>
        <v>0</v>
      </c>
      <c r="S8" s="41">
        <f t="shared" si="6"/>
        <v>0</v>
      </c>
      <c r="T8" s="41">
        <f t="shared" si="6"/>
        <v>0</v>
      </c>
      <c r="U8" s="41">
        <f t="shared" si="6"/>
        <v>0</v>
      </c>
      <c r="V8" s="41">
        <f t="shared" si="6"/>
        <v>0</v>
      </c>
      <c r="W8" s="41">
        <f t="shared" si="6"/>
        <v>0</v>
      </c>
      <c r="X8" s="41">
        <f t="shared" si="6"/>
        <v>0</v>
      </c>
      <c r="Y8" s="41">
        <f t="shared" si="6"/>
        <v>0</v>
      </c>
      <c r="Z8" s="41">
        <f t="shared" si="6"/>
        <v>0</v>
      </c>
      <c r="AA8" s="41">
        <f t="shared" si="6"/>
        <v>0</v>
      </c>
      <c r="AB8" s="41">
        <f t="shared" si="6"/>
        <v>0</v>
      </c>
      <c r="AC8" s="41">
        <f t="shared" si="6"/>
        <v>0</v>
      </c>
      <c r="AD8" s="41">
        <f t="shared" si="6"/>
        <v>0</v>
      </c>
      <c r="AE8" s="41">
        <f t="shared" si="6"/>
        <v>0</v>
      </c>
      <c r="AF8" s="41">
        <f t="shared" si="6"/>
        <v>0</v>
      </c>
      <c r="AG8" s="41">
        <f t="shared" si="6"/>
        <v>0</v>
      </c>
      <c r="AH8" s="41">
        <f t="shared" si="6"/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f>B6</f>
        <v>0</v>
      </c>
      <c r="C9" s="41">
        <f t="shared" ref="C9:BA9" si="7">B9</f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ignoredErrors>
    <ignoredError sqref="C3:BA3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Cost'!B50</f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BA1000"/>
  <sheetViews>
    <sheetView workbookViewId="0">
      <selection activeCell="B9" sqref="B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Cost'!B77</f>
        <v>4.2760000000000002E-6</v>
      </c>
      <c r="C3" s="41">
        <f>B3</f>
        <v>4.2760000000000002E-6</v>
      </c>
      <c r="D3" s="41">
        <f t="shared" ref="D3:BA3" si="2">C3</f>
        <v>4.2760000000000002E-6</v>
      </c>
      <c r="E3" s="41">
        <f t="shared" si="2"/>
        <v>4.2760000000000002E-6</v>
      </c>
      <c r="F3" s="41">
        <f t="shared" si="2"/>
        <v>4.2760000000000002E-6</v>
      </c>
      <c r="G3" s="41">
        <f t="shared" si="2"/>
        <v>4.2760000000000002E-6</v>
      </c>
      <c r="H3" s="41">
        <f t="shared" si="2"/>
        <v>4.2760000000000002E-6</v>
      </c>
      <c r="I3" s="41">
        <f t="shared" si="2"/>
        <v>4.2760000000000002E-6</v>
      </c>
      <c r="J3" s="41">
        <f t="shared" si="2"/>
        <v>4.2760000000000002E-6</v>
      </c>
      <c r="K3" s="41">
        <f t="shared" si="2"/>
        <v>4.2760000000000002E-6</v>
      </c>
      <c r="L3" s="41">
        <f t="shared" si="2"/>
        <v>4.2760000000000002E-6</v>
      </c>
      <c r="M3" s="41">
        <f t="shared" si="2"/>
        <v>4.2760000000000002E-6</v>
      </c>
      <c r="N3" s="41">
        <f t="shared" si="2"/>
        <v>4.2760000000000002E-6</v>
      </c>
      <c r="O3" s="41">
        <f t="shared" si="2"/>
        <v>4.2760000000000002E-6</v>
      </c>
      <c r="P3" s="41">
        <f t="shared" si="2"/>
        <v>4.2760000000000002E-6</v>
      </c>
      <c r="Q3" s="41">
        <f t="shared" si="2"/>
        <v>4.2760000000000002E-6</v>
      </c>
      <c r="R3" s="41">
        <f t="shared" si="2"/>
        <v>4.2760000000000002E-6</v>
      </c>
      <c r="S3" s="41">
        <f t="shared" si="2"/>
        <v>4.2760000000000002E-6</v>
      </c>
      <c r="T3" s="41">
        <f t="shared" si="2"/>
        <v>4.2760000000000002E-6</v>
      </c>
      <c r="U3" s="41">
        <f t="shared" si="2"/>
        <v>4.2760000000000002E-6</v>
      </c>
      <c r="V3" s="41">
        <f t="shared" si="2"/>
        <v>4.2760000000000002E-6</v>
      </c>
      <c r="W3" s="41">
        <f t="shared" si="2"/>
        <v>4.2760000000000002E-6</v>
      </c>
      <c r="X3" s="41">
        <f t="shared" si="2"/>
        <v>4.2760000000000002E-6</v>
      </c>
      <c r="Y3" s="41">
        <f t="shared" si="2"/>
        <v>4.2760000000000002E-6</v>
      </c>
      <c r="Z3" s="41">
        <f t="shared" si="2"/>
        <v>4.2760000000000002E-6</v>
      </c>
      <c r="AA3" s="41">
        <f t="shared" si="2"/>
        <v>4.2760000000000002E-6</v>
      </c>
      <c r="AB3" s="41">
        <f t="shared" si="2"/>
        <v>4.2760000000000002E-6</v>
      </c>
      <c r="AC3" s="41">
        <f t="shared" si="2"/>
        <v>4.2760000000000002E-6</v>
      </c>
      <c r="AD3" s="41">
        <f t="shared" si="2"/>
        <v>4.2760000000000002E-6</v>
      </c>
      <c r="AE3" s="41">
        <f t="shared" si="2"/>
        <v>4.2760000000000002E-6</v>
      </c>
      <c r="AF3" s="41">
        <f t="shared" si="2"/>
        <v>4.2760000000000002E-6</v>
      </c>
      <c r="AG3" s="41">
        <f t="shared" si="2"/>
        <v>4.2760000000000002E-6</v>
      </c>
      <c r="AH3" s="41">
        <f t="shared" si="2"/>
        <v>4.2760000000000002E-6</v>
      </c>
      <c r="AI3" s="41">
        <f t="shared" si="2"/>
        <v>4.2760000000000002E-6</v>
      </c>
      <c r="AJ3" s="41">
        <f t="shared" si="2"/>
        <v>4.2760000000000002E-6</v>
      </c>
      <c r="AK3" s="41">
        <f t="shared" si="2"/>
        <v>4.2760000000000002E-6</v>
      </c>
      <c r="AL3" s="41">
        <f t="shared" si="2"/>
        <v>4.2760000000000002E-6</v>
      </c>
      <c r="AM3" s="41">
        <f t="shared" si="2"/>
        <v>4.2760000000000002E-6</v>
      </c>
      <c r="AN3" s="41">
        <f t="shared" si="2"/>
        <v>4.2760000000000002E-6</v>
      </c>
      <c r="AO3" s="41">
        <f t="shared" si="2"/>
        <v>4.2760000000000002E-6</v>
      </c>
      <c r="AP3" s="41">
        <f t="shared" si="2"/>
        <v>4.2760000000000002E-6</v>
      </c>
      <c r="AQ3" s="41">
        <f t="shared" si="2"/>
        <v>4.2760000000000002E-6</v>
      </c>
      <c r="AR3" s="41">
        <f t="shared" si="2"/>
        <v>4.2760000000000002E-6</v>
      </c>
      <c r="AS3" s="41">
        <f t="shared" si="2"/>
        <v>4.2760000000000002E-6</v>
      </c>
      <c r="AT3" s="41">
        <f t="shared" si="2"/>
        <v>4.2760000000000002E-6</v>
      </c>
      <c r="AU3" s="41">
        <f t="shared" si="2"/>
        <v>4.2760000000000002E-6</v>
      </c>
      <c r="AV3" s="41">
        <f t="shared" si="2"/>
        <v>4.2760000000000002E-6</v>
      </c>
      <c r="AW3" s="41">
        <f t="shared" si="2"/>
        <v>4.2760000000000002E-6</v>
      </c>
      <c r="AX3" s="41">
        <f t="shared" si="2"/>
        <v>4.2760000000000002E-6</v>
      </c>
      <c r="AY3" s="41">
        <f t="shared" si="2"/>
        <v>4.2760000000000002E-6</v>
      </c>
      <c r="AZ3" s="41">
        <f t="shared" si="2"/>
        <v>4.2760000000000002E-6</v>
      </c>
      <c r="BA3" s="41">
        <f t="shared" si="2"/>
        <v>4.2760000000000002E-6</v>
      </c>
    </row>
    <row r="4" spans="1:53">
      <c r="A4" s="1" t="s">
        <v>165</v>
      </c>
      <c r="B4" s="41">
        <f>B3</f>
        <v>4.2760000000000002E-6</v>
      </c>
      <c r="C4" s="41">
        <f t="shared" ref="C4:BA4" si="3">C3</f>
        <v>4.2760000000000002E-6</v>
      </c>
      <c r="D4" s="41">
        <f t="shared" si="3"/>
        <v>4.2760000000000002E-6</v>
      </c>
      <c r="E4" s="41">
        <f t="shared" si="3"/>
        <v>4.2760000000000002E-6</v>
      </c>
      <c r="F4" s="41">
        <f t="shared" si="3"/>
        <v>4.2760000000000002E-6</v>
      </c>
      <c r="G4" s="41">
        <f t="shared" si="3"/>
        <v>4.2760000000000002E-6</v>
      </c>
      <c r="H4" s="41">
        <f t="shared" si="3"/>
        <v>4.2760000000000002E-6</v>
      </c>
      <c r="I4" s="41">
        <f t="shared" si="3"/>
        <v>4.2760000000000002E-6</v>
      </c>
      <c r="J4" s="41">
        <f t="shared" si="3"/>
        <v>4.2760000000000002E-6</v>
      </c>
      <c r="K4" s="41">
        <f t="shared" si="3"/>
        <v>4.2760000000000002E-6</v>
      </c>
      <c r="L4" s="41">
        <f t="shared" si="3"/>
        <v>4.2760000000000002E-6</v>
      </c>
      <c r="M4" s="41">
        <f t="shared" si="3"/>
        <v>4.2760000000000002E-6</v>
      </c>
      <c r="N4" s="41">
        <f t="shared" si="3"/>
        <v>4.2760000000000002E-6</v>
      </c>
      <c r="O4" s="41">
        <f t="shared" si="3"/>
        <v>4.2760000000000002E-6</v>
      </c>
      <c r="P4" s="41">
        <f t="shared" si="3"/>
        <v>4.2760000000000002E-6</v>
      </c>
      <c r="Q4" s="41">
        <f t="shared" si="3"/>
        <v>4.2760000000000002E-6</v>
      </c>
      <c r="R4" s="41">
        <f t="shared" si="3"/>
        <v>4.2760000000000002E-6</v>
      </c>
      <c r="S4" s="41">
        <f t="shared" si="3"/>
        <v>4.2760000000000002E-6</v>
      </c>
      <c r="T4" s="41">
        <f t="shared" si="3"/>
        <v>4.2760000000000002E-6</v>
      </c>
      <c r="U4" s="41">
        <f t="shared" si="3"/>
        <v>4.2760000000000002E-6</v>
      </c>
      <c r="V4" s="41">
        <f t="shared" si="3"/>
        <v>4.2760000000000002E-6</v>
      </c>
      <c r="W4" s="41">
        <f t="shared" si="3"/>
        <v>4.2760000000000002E-6</v>
      </c>
      <c r="X4" s="41">
        <f t="shared" si="3"/>
        <v>4.2760000000000002E-6</v>
      </c>
      <c r="Y4" s="41">
        <f t="shared" si="3"/>
        <v>4.2760000000000002E-6</v>
      </c>
      <c r="Z4" s="41">
        <f t="shared" si="3"/>
        <v>4.2760000000000002E-6</v>
      </c>
      <c r="AA4" s="41">
        <f t="shared" si="3"/>
        <v>4.2760000000000002E-6</v>
      </c>
      <c r="AB4" s="41">
        <f t="shared" si="3"/>
        <v>4.2760000000000002E-6</v>
      </c>
      <c r="AC4" s="41">
        <f t="shared" si="3"/>
        <v>4.2760000000000002E-6</v>
      </c>
      <c r="AD4" s="41">
        <f t="shared" si="3"/>
        <v>4.2760000000000002E-6</v>
      </c>
      <c r="AE4" s="41">
        <f t="shared" si="3"/>
        <v>4.2760000000000002E-6</v>
      </c>
      <c r="AF4" s="41">
        <f t="shared" si="3"/>
        <v>4.2760000000000002E-6</v>
      </c>
      <c r="AG4" s="41">
        <f t="shared" si="3"/>
        <v>4.2760000000000002E-6</v>
      </c>
      <c r="AH4" s="41">
        <f t="shared" si="3"/>
        <v>4.2760000000000002E-6</v>
      </c>
      <c r="AI4" s="41">
        <f t="shared" si="3"/>
        <v>4.2760000000000002E-6</v>
      </c>
      <c r="AJ4" s="41">
        <f t="shared" si="3"/>
        <v>4.2760000000000002E-6</v>
      </c>
      <c r="AK4" s="41">
        <f t="shared" si="3"/>
        <v>4.2760000000000002E-6</v>
      </c>
      <c r="AL4" s="41">
        <f t="shared" si="3"/>
        <v>4.2760000000000002E-6</v>
      </c>
      <c r="AM4" s="41">
        <f t="shared" si="3"/>
        <v>4.2760000000000002E-6</v>
      </c>
      <c r="AN4" s="41">
        <f t="shared" si="3"/>
        <v>4.2760000000000002E-6</v>
      </c>
      <c r="AO4" s="41">
        <f t="shared" si="3"/>
        <v>4.2760000000000002E-6</v>
      </c>
      <c r="AP4" s="41">
        <f t="shared" si="3"/>
        <v>4.2760000000000002E-6</v>
      </c>
      <c r="AQ4" s="41">
        <f t="shared" si="3"/>
        <v>4.2760000000000002E-6</v>
      </c>
      <c r="AR4" s="41">
        <f t="shared" si="3"/>
        <v>4.2760000000000002E-6</v>
      </c>
      <c r="AS4" s="41">
        <f t="shared" si="3"/>
        <v>4.2760000000000002E-6</v>
      </c>
      <c r="AT4" s="41">
        <f t="shared" si="3"/>
        <v>4.2760000000000002E-6</v>
      </c>
      <c r="AU4" s="41">
        <f t="shared" si="3"/>
        <v>4.2760000000000002E-6</v>
      </c>
      <c r="AV4" s="41">
        <f t="shared" si="3"/>
        <v>4.2760000000000002E-6</v>
      </c>
      <c r="AW4" s="41">
        <f t="shared" si="3"/>
        <v>4.2760000000000002E-6</v>
      </c>
      <c r="AX4" s="41">
        <f t="shared" si="3"/>
        <v>4.2760000000000002E-6</v>
      </c>
      <c r="AY4" s="41">
        <f t="shared" si="3"/>
        <v>4.2760000000000002E-6</v>
      </c>
      <c r="AZ4" s="41">
        <f t="shared" si="3"/>
        <v>4.2760000000000002E-6</v>
      </c>
      <c r="BA4" s="41">
        <f t="shared" si="3"/>
        <v>4.2760000000000002E-6</v>
      </c>
    </row>
    <row r="5" spans="1:53">
      <c r="A5" s="1" t="s">
        <v>166</v>
      </c>
      <c r="B5" s="41">
        <f>B3</f>
        <v>4.2760000000000002E-6</v>
      </c>
      <c r="C5" s="41">
        <f t="shared" ref="C5:BA5" si="4">C3</f>
        <v>4.2760000000000002E-6</v>
      </c>
      <c r="D5" s="41">
        <f t="shared" si="4"/>
        <v>4.2760000000000002E-6</v>
      </c>
      <c r="E5" s="41">
        <f t="shared" si="4"/>
        <v>4.2760000000000002E-6</v>
      </c>
      <c r="F5" s="41">
        <f t="shared" si="4"/>
        <v>4.2760000000000002E-6</v>
      </c>
      <c r="G5" s="41">
        <f t="shared" si="4"/>
        <v>4.2760000000000002E-6</v>
      </c>
      <c r="H5" s="41">
        <f t="shared" si="4"/>
        <v>4.2760000000000002E-6</v>
      </c>
      <c r="I5" s="41">
        <f t="shared" si="4"/>
        <v>4.2760000000000002E-6</v>
      </c>
      <c r="J5" s="41">
        <f t="shared" si="4"/>
        <v>4.2760000000000002E-6</v>
      </c>
      <c r="K5" s="41">
        <f t="shared" si="4"/>
        <v>4.2760000000000002E-6</v>
      </c>
      <c r="L5" s="41">
        <f t="shared" si="4"/>
        <v>4.2760000000000002E-6</v>
      </c>
      <c r="M5" s="41">
        <f t="shared" si="4"/>
        <v>4.2760000000000002E-6</v>
      </c>
      <c r="N5" s="41">
        <f t="shared" si="4"/>
        <v>4.2760000000000002E-6</v>
      </c>
      <c r="O5" s="41">
        <f t="shared" si="4"/>
        <v>4.2760000000000002E-6</v>
      </c>
      <c r="P5" s="41">
        <f t="shared" si="4"/>
        <v>4.2760000000000002E-6</v>
      </c>
      <c r="Q5" s="41">
        <f t="shared" si="4"/>
        <v>4.2760000000000002E-6</v>
      </c>
      <c r="R5" s="41">
        <f t="shared" si="4"/>
        <v>4.2760000000000002E-6</v>
      </c>
      <c r="S5" s="41">
        <f t="shared" si="4"/>
        <v>4.2760000000000002E-6</v>
      </c>
      <c r="T5" s="41">
        <f t="shared" si="4"/>
        <v>4.2760000000000002E-6</v>
      </c>
      <c r="U5" s="41">
        <f t="shared" si="4"/>
        <v>4.2760000000000002E-6</v>
      </c>
      <c r="V5" s="41">
        <f t="shared" si="4"/>
        <v>4.2760000000000002E-6</v>
      </c>
      <c r="W5" s="41">
        <f t="shared" si="4"/>
        <v>4.2760000000000002E-6</v>
      </c>
      <c r="X5" s="41">
        <f t="shared" si="4"/>
        <v>4.2760000000000002E-6</v>
      </c>
      <c r="Y5" s="41">
        <f t="shared" si="4"/>
        <v>4.2760000000000002E-6</v>
      </c>
      <c r="Z5" s="41">
        <f t="shared" si="4"/>
        <v>4.2760000000000002E-6</v>
      </c>
      <c r="AA5" s="41">
        <f t="shared" si="4"/>
        <v>4.2760000000000002E-6</v>
      </c>
      <c r="AB5" s="41">
        <f t="shared" si="4"/>
        <v>4.2760000000000002E-6</v>
      </c>
      <c r="AC5" s="41">
        <f t="shared" si="4"/>
        <v>4.2760000000000002E-6</v>
      </c>
      <c r="AD5" s="41">
        <f t="shared" si="4"/>
        <v>4.2760000000000002E-6</v>
      </c>
      <c r="AE5" s="41">
        <f t="shared" si="4"/>
        <v>4.2760000000000002E-6</v>
      </c>
      <c r="AF5" s="41">
        <f t="shared" si="4"/>
        <v>4.2760000000000002E-6</v>
      </c>
      <c r="AG5" s="41">
        <f t="shared" si="4"/>
        <v>4.2760000000000002E-6</v>
      </c>
      <c r="AH5" s="41">
        <f t="shared" si="4"/>
        <v>4.2760000000000002E-6</v>
      </c>
      <c r="AI5" s="41">
        <f t="shared" si="4"/>
        <v>4.2760000000000002E-6</v>
      </c>
      <c r="AJ5" s="41">
        <f t="shared" si="4"/>
        <v>4.2760000000000002E-6</v>
      </c>
      <c r="AK5" s="41">
        <f t="shared" si="4"/>
        <v>4.2760000000000002E-6</v>
      </c>
      <c r="AL5" s="41">
        <f t="shared" si="4"/>
        <v>4.2760000000000002E-6</v>
      </c>
      <c r="AM5" s="41">
        <f t="shared" si="4"/>
        <v>4.2760000000000002E-6</v>
      </c>
      <c r="AN5" s="41">
        <f t="shared" si="4"/>
        <v>4.2760000000000002E-6</v>
      </c>
      <c r="AO5" s="41">
        <f t="shared" si="4"/>
        <v>4.2760000000000002E-6</v>
      </c>
      <c r="AP5" s="41">
        <f t="shared" si="4"/>
        <v>4.2760000000000002E-6</v>
      </c>
      <c r="AQ5" s="41">
        <f t="shared" si="4"/>
        <v>4.2760000000000002E-6</v>
      </c>
      <c r="AR5" s="41">
        <f t="shared" si="4"/>
        <v>4.2760000000000002E-6</v>
      </c>
      <c r="AS5" s="41">
        <f t="shared" si="4"/>
        <v>4.2760000000000002E-6</v>
      </c>
      <c r="AT5" s="41">
        <f t="shared" si="4"/>
        <v>4.2760000000000002E-6</v>
      </c>
      <c r="AU5" s="41">
        <f t="shared" si="4"/>
        <v>4.2760000000000002E-6</v>
      </c>
      <c r="AV5" s="41">
        <f t="shared" si="4"/>
        <v>4.2760000000000002E-6</v>
      </c>
      <c r="AW5" s="41">
        <f t="shared" si="4"/>
        <v>4.2760000000000002E-6</v>
      </c>
      <c r="AX5" s="41">
        <f t="shared" si="4"/>
        <v>4.2760000000000002E-6</v>
      </c>
      <c r="AY5" s="41">
        <f t="shared" si="4"/>
        <v>4.2760000000000002E-6</v>
      </c>
      <c r="AZ5" s="41">
        <f t="shared" si="4"/>
        <v>4.2760000000000002E-6</v>
      </c>
      <c r="BA5" s="41">
        <f t="shared" si="4"/>
        <v>4.2760000000000002E-6</v>
      </c>
    </row>
    <row r="6" spans="1:53">
      <c r="A6" s="1" t="s">
        <v>167</v>
      </c>
      <c r="B6" s="41">
        <f>B3</f>
        <v>4.2760000000000002E-6</v>
      </c>
      <c r="C6" s="41">
        <f t="shared" ref="C6:BA6" si="5">C3</f>
        <v>4.2760000000000002E-6</v>
      </c>
      <c r="D6" s="41">
        <f t="shared" si="5"/>
        <v>4.2760000000000002E-6</v>
      </c>
      <c r="E6" s="41">
        <f t="shared" si="5"/>
        <v>4.2760000000000002E-6</v>
      </c>
      <c r="F6" s="41">
        <f t="shared" si="5"/>
        <v>4.2760000000000002E-6</v>
      </c>
      <c r="G6" s="41">
        <f t="shared" si="5"/>
        <v>4.2760000000000002E-6</v>
      </c>
      <c r="H6" s="41">
        <f t="shared" si="5"/>
        <v>4.2760000000000002E-6</v>
      </c>
      <c r="I6" s="41">
        <f t="shared" si="5"/>
        <v>4.2760000000000002E-6</v>
      </c>
      <c r="J6" s="41">
        <f t="shared" si="5"/>
        <v>4.2760000000000002E-6</v>
      </c>
      <c r="K6" s="41">
        <f t="shared" si="5"/>
        <v>4.2760000000000002E-6</v>
      </c>
      <c r="L6" s="41">
        <f t="shared" si="5"/>
        <v>4.2760000000000002E-6</v>
      </c>
      <c r="M6" s="41">
        <f t="shared" si="5"/>
        <v>4.2760000000000002E-6</v>
      </c>
      <c r="N6" s="41">
        <f t="shared" si="5"/>
        <v>4.2760000000000002E-6</v>
      </c>
      <c r="O6" s="41">
        <f t="shared" si="5"/>
        <v>4.2760000000000002E-6</v>
      </c>
      <c r="P6" s="41">
        <f t="shared" si="5"/>
        <v>4.2760000000000002E-6</v>
      </c>
      <c r="Q6" s="41">
        <f t="shared" si="5"/>
        <v>4.2760000000000002E-6</v>
      </c>
      <c r="R6" s="41">
        <f t="shared" si="5"/>
        <v>4.2760000000000002E-6</v>
      </c>
      <c r="S6" s="41">
        <f t="shared" si="5"/>
        <v>4.2760000000000002E-6</v>
      </c>
      <c r="T6" s="41">
        <f t="shared" si="5"/>
        <v>4.2760000000000002E-6</v>
      </c>
      <c r="U6" s="41">
        <f t="shared" si="5"/>
        <v>4.2760000000000002E-6</v>
      </c>
      <c r="V6" s="41">
        <f t="shared" si="5"/>
        <v>4.2760000000000002E-6</v>
      </c>
      <c r="W6" s="41">
        <f t="shared" si="5"/>
        <v>4.2760000000000002E-6</v>
      </c>
      <c r="X6" s="41">
        <f t="shared" si="5"/>
        <v>4.2760000000000002E-6</v>
      </c>
      <c r="Y6" s="41">
        <f t="shared" si="5"/>
        <v>4.2760000000000002E-6</v>
      </c>
      <c r="Z6" s="41">
        <f t="shared" si="5"/>
        <v>4.2760000000000002E-6</v>
      </c>
      <c r="AA6" s="41">
        <f t="shared" si="5"/>
        <v>4.2760000000000002E-6</v>
      </c>
      <c r="AB6" s="41">
        <f t="shared" si="5"/>
        <v>4.2760000000000002E-6</v>
      </c>
      <c r="AC6" s="41">
        <f t="shared" si="5"/>
        <v>4.2760000000000002E-6</v>
      </c>
      <c r="AD6" s="41">
        <f t="shared" si="5"/>
        <v>4.2760000000000002E-6</v>
      </c>
      <c r="AE6" s="41">
        <f t="shared" si="5"/>
        <v>4.2760000000000002E-6</v>
      </c>
      <c r="AF6" s="41">
        <f t="shared" si="5"/>
        <v>4.2760000000000002E-6</v>
      </c>
      <c r="AG6" s="41">
        <f t="shared" si="5"/>
        <v>4.2760000000000002E-6</v>
      </c>
      <c r="AH6" s="41">
        <f t="shared" si="5"/>
        <v>4.2760000000000002E-6</v>
      </c>
      <c r="AI6" s="41">
        <f t="shared" si="5"/>
        <v>4.2760000000000002E-6</v>
      </c>
      <c r="AJ6" s="41">
        <f t="shared" si="5"/>
        <v>4.2760000000000002E-6</v>
      </c>
      <c r="AK6" s="41">
        <f t="shared" si="5"/>
        <v>4.2760000000000002E-6</v>
      </c>
      <c r="AL6" s="41">
        <f t="shared" si="5"/>
        <v>4.2760000000000002E-6</v>
      </c>
      <c r="AM6" s="41">
        <f t="shared" si="5"/>
        <v>4.2760000000000002E-6</v>
      </c>
      <c r="AN6" s="41">
        <f t="shared" si="5"/>
        <v>4.2760000000000002E-6</v>
      </c>
      <c r="AO6" s="41">
        <f t="shared" si="5"/>
        <v>4.2760000000000002E-6</v>
      </c>
      <c r="AP6" s="41">
        <f t="shared" si="5"/>
        <v>4.2760000000000002E-6</v>
      </c>
      <c r="AQ6" s="41">
        <f t="shared" si="5"/>
        <v>4.2760000000000002E-6</v>
      </c>
      <c r="AR6" s="41">
        <f t="shared" si="5"/>
        <v>4.2760000000000002E-6</v>
      </c>
      <c r="AS6" s="41">
        <f t="shared" si="5"/>
        <v>4.2760000000000002E-6</v>
      </c>
      <c r="AT6" s="41">
        <f t="shared" si="5"/>
        <v>4.2760000000000002E-6</v>
      </c>
      <c r="AU6" s="41">
        <f t="shared" si="5"/>
        <v>4.2760000000000002E-6</v>
      </c>
      <c r="AV6" s="41">
        <f t="shared" si="5"/>
        <v>4.2760000000000002E-6</v>
      </c>
      <c r="AW6" s="41">
        <f t="shared" si="5"/>
        <v>4.2760000000000002E-6</v>
      </c>
      <c r="AX6" s="41">
        <f t="shared" si="5"/>
        <v>4.2760000000000002E-6</v>
      </c>
      <c r="AY6" s="41">
        <f t="shared" si="5"/>
        <v>4.2760000000000002E-6</v>
      </c>
      <c r="AZ6" s="41">
        <f t="shared" si="5"/>
        <v>4.2760000000000002E-6</v>
      </c>
      <c r="BA6" s="41">
        <f t="shared" si="5"/>
        <v>4.2760000000000002E-6</v>
      </c>
    </row>
    <row r="7" spans="1:53">
      <c r="A7" s="1" t="s">
        <v>168</v>
      </c>
      <c r="B7" s="41">
        <f t="shared" ref="B7" si="6">B3</f>
        <v>4.2760000000000002E-6</v>
      </c>
      <c r="C7" s="41">
        <f t="shared" ref="C7:BA7" si="7">C3</f>
        <v>4.2760000000000002E-6</v>
      </c>
      <c r="D7" s="41">
        <f t="shared" si="7"/>
        <v>4.2760000000000002E-6</v>
      </c>
      <c r="E7" s="41">
        <f t="shared" si="7"/>
        <v>4.2760000000000002E-6</v>
      </c>
      <c r="F7" s="41">
        <f t="shared" si="7"/>
        <v>4.2760000000000002E-6</v>
      </c>
      <c r="G7" s="41">
        <f t="shared" si="7"/>
        <v>4.2760000000000002E-6</v>
      </c>
      <c r="H7" s="41">
        <f t="shared" si="7"/>
        <v>4.2760000000000002E-6</v>
      </c>
      <c r="I7" s="41">
        <f t="shared" si="7"/>
        <v>4.2760000000000002E-6</v>
      </c>
      <c r="J7" s="41">
        <f t="shared" si="7"/>
        <v>4.2760000000000002E-6</v>
      </c>
      <c r="K7" s="41">
        <f t="shared" si="7"/>
        <v>4.2760000000000002E-6</v>
      </c>
      <c r="L7" s="41">
        <f t="shared" si="7"/>
        <v>4.2760000000000002E-6</v>
      </c>
      <c r="M7" s="41">
        <f t="shared" si="7"/>
        <v>4.2760000000000002E-6</v>
      </c>
      <c r="N7" s="41">
        <f t="shared" si="7"/>
        <v>4.2760000000000002E-6</v>
      </c>
      <c r="O7" s="41">
        <f t="shared" si="7"/>
        <v>4.2760000000000002E-6</v>
      </c>
      <c r="P7" s="41">
        <f t="shared" si="7"/>
        <v>4.2760000000000002E-6</v>
      </c>
      <c r="Q7" s="41">
        <f t="shared" si="7"/>
        <v>4.2760000000000002E-6</v>
      </c>
      <c r="R7" s="41">
        <f t="shared" si="7"/>
        <v>4.2760000000000002E-6</v>
      </c>
      <c r="S7" s="41">
        <f t="shared" si="7"/>
        <v>4.2760000000000002E-6</v>
      </c>
      <c r="T7" s="41">
        <f t="shared" si="7"/>
        <v>4.2760000000000002E-6</v>
      </c>
      <c r="U7" s="41">
        <f t="shared" si="7"/>
        <v>4.2760000000000002E-6</v>
      </c>
      <c r="V7" s="41">
        <f t="shared" si="7"/>
        <v>4.2760000000000002E-6</v>
      </c>
      <c r="W7" s="41">
        <f t="shared" si="7"/>
        <v>4.2760000000000002E-6</v>
      </c>
      <c r="X7" s="41">
        <f t="shared" si="7"/>
        <v>4.2760000000000002E-6</v>
      </c>
      <c r="Y7" s="41">
        <f t="shared" si="7"/>
        <v>4.2760000000000002E-6</v>
      </c>
      <c r="Z7" s="41">
        <f t="shared" si="7"/>
        <v>4.2760000000000002E-6</v>
      </c>
      <c r="AA7" s="41">
        <f t="shared" si="7"/>
        <v>4.2760000000000002E-6</v>
      </c>
      <c r="AB7" s="41">
        <f t="shared" si="7"/>
        <v>4.2760000000000002E-6</v>
      </c>
      <c r="AC7" s="41">
        <f t="shared" si="7"/>
        <v>4.2760000000000002E-6</v>
      </c>
      <c r="AD7" s="41">
        <f t="shared" si="7"/>
        <v>4.2760000000000002E-6</v>
      </c>
      <c r="AE7" s="41">
        <f t="shared" si="7"/>
        <v>4.2760000000000002E-6</v>
      </c>
      <c r="AF7" s="41">
        <f t="shared" si="7"/>
        <v>4.2760000000000002E-6</v>
      </c>
      <c r="AG7" s="41">
        <f t="shared" si="7"/>
        <v>4.2760000000000002E-6</v>
      </c>
      <c r="AH7" s="41">
        <f t="shared" si="7"/>
        <v>4.2760000000000002E-6</v>
      </c>
      <c r="AI7" s="41">
        <f t="shared" si="7"/>
        <v>4.2760000000000002E-6</v>
      </c>
      <c r="AJ7" s="41">
        <f t="shared" si="7"/>
        <v>4.2760000000000002E-6</v>
      </c>
      <c r="AK7" s="41">
        <f t="shared" si="7"/>
        <v>4.2760000000000002E-6</v>
      </c>
      <c r="AL7" s="41">
        <f t="shared" si="7"/>
        <v>4.2760000000000002E-6</v>
      </c>
      <c r="AM7" s="41">
        <f t="shared" si="7"/>
        <v>4.2760000000000002E-6</v>
      </c>
      <c r="AN7" s="41">
        <f t="shared" si="7"/>
        <v>4.2760000000000002E-6</v>
      </c>
      <c r="AO7" s="41">
        <f t="shared" si="7"/>
        <v>4.2760000000000002E-6</v>
      </c>
      <c r="AP7" s="41">
        <f t="shared" si="7"/>
        <v>4.2760000000000002E-6</v>
      </c>
      <c r="AQ7" s="41">
        <f t="shared" si="7"/>
        <v>4.2760000000000002E-6</v>
      </c>
      <c r="AR7" s="41">
        <f t="shared" si="7"/>
        <v>4.2760000000000002E-6</v>
      </c>
      <c r="AS7" s="41">
        <f t="shared" si="7"/>
        <v>4.2760000000000002E-6</v>
      </c>
      <c r="AT7" s="41">
        <f t="shared" si="7"/>
        <v>4.2760000000000002E-6</v>
      </c>
      <c r="AU7" s="41">
        <f t="shared" si="7"/>
        <v>4.2760000000000002E-6</v>
      </c>
      <c r="AV7" s="41">
        <f t="shared" si="7"/>
        <v>4.2760000000000002E-6</v>
      </c>
      <c r="AW7" s="41">
        <f t="shared" si="7"/>
        <v>4.2760000000000002E-6</v>
      </c>
      <c r="AX7" s="41">
        <f t="shared" si="7"/>
        <v>4.2760000000000002E-6</v>
      </c>
      <c r="AY7" s="41">
        <f t="shared" si="7"/>
        <v>4.2760000000000002E-6</v>
      </c>
      <c r="AZ7" s="41">
        <f t="shared" si="7"/>
        <v>4.2760000000000002E-6</v>
      </c>
      <c r="BA7" s="41">
        <f t="shared" si="7"/>
        <v>4.2760000000000002E-6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AG9" si="9">B6</f>
        <v>4.2760000000000002E-6</v>
      </c>
      <c r="C9" s="41">
        <f t="shared" si="9"/>
        <v>4.2760000000000002E-6</v>
      </c>
      <c r="D9" s="41">
        <f t="shared" si="9"/>
        <v>4.2760000000000002E-6</v>
      </c>
      <c r="E9" s="41">
        <f t="shared" si="9"/>
        <v>4.2760000000000002E-6</v>
      </c>
      <c r="F9" s="41">
        <f t="shared" si="9"/>
        <v>4.2760000000000002E-6</v>
      </c>
      <c r="G9" s="41">
        <f t="shared" si="9"/>
        <v>4.2760000000000002E-6</v>
      </c>
      <c r="H9" s="41">
        <f t="shared" si="9"/>
        <v>4.2760000000000002E-6</v>
      </c>
      <c r="I9" s="41">
        <f t="shared" si="9"/>
        <v>4.2760000000000002E-6</v>
      </c>
      <c r="J9" s="41">
        <f t="shared" si="9"/>
        <v>4.2760000000000002E-6</v>
      </c>
      <c r="K9" s="41">
        <f t="shared" si="9"/>
        <v>4.2760000000000002E-6</v>
      </c>
      <c r="L9" s="41">
        <f t="shared" si="9"/>
        <v>4.2760000000000002E-6</v>
      </c>
      <c r="M9" s="41">
        <f t="shared" si="9"/>
        <v>4.2760000000000002E-6</v>
      </c>
      <c r="N9" s="41">
        <f t="shared" si="9"/>
        <v>4.2760000000000002E-6</v>
      </c>
      <c r="O9" s="41">
        <f t="shared" si="9"/>
        <v>4.2760000000000002E-6</v>
      </c>
      <c r="P9" s="41">
        <f t="shared" si="9"/>
        <v>4.2760000000000002E-6</v>
      </c>
      <c r="Q9" s="41">
        <f t="shared" si="9"/>
        <v>4.2760000000000002E-6</v>
      </c>
      <c r="R9" s="41">
        <f t="shared" si="9"/>
        <v>4.2760000000000002E-6</v>
      </c>
      <c r="S9" s="41">
        <f t="shared" si="9"/>
        <v>4.2760000000000002E-6</v>
      </c>
      <c r="T9" s="41">
        <f t="shared" si="9"/>
        <v>4.2760000000000002E-6</v>
      </c>
      <c r="U9" s="41">
        <f t="shared" si="9"/>
        <v>4.2760000000000002E-6</v>
      </c>
      <c r="V9" s="41">
        <f t="shared" si="9"/>
        <v>4.2760000000000002E-6</v>
      </c>
      <c r="W9" s="41">
        <f t="shared" si="9"/>
        <v>4.2760000000000002E-6</v>
      </c>
      <c r="X9" s="41">
        <f t="shared" si="9"/>
        <v>4.2760000000000002E-6</v>
      </c>
      <c r="Y9" s="41">
        <f t="shared" si="9"/>
        <v>4.2760000000000002E-6</v>
      </c>
      <c r="Z9" s="41">
        <f t="shared" si="9"/>
        <v>4.2760000000000002E-6</v>
      </c>
      <c r="AA9" s="41">
        <f t="shared" si="9"/>
        <v>4.2760000000000002E-6</v>
      </c>
      <c r="AB9" s="41">
        <f t="shared" si="9"/>
        <v>4.2760000000000002E-6</v>
      </c>
      <c r="AC9" s="41">
        <f t="shared" si="9"/>
        <v>4.2760000000000002E-6</v>
      </c>
      <c r="AD9" s="41">
        <f t="shared" si="9"/>
        <v>4.2760000000000002E-6</v>
      </c>
      <c r="AE9" s="41">
        <f t="shared" si="9"/>
        <v>4.2760000000000002E-6</v>
      </c>
      <c r="AF9" s="41">
        <f t="shared" si="9"/>
        <v>4.2760000000000002E-6</v>
      </c>
      <c r="AG9" s="41">
        <f t="shared" si="9"/>
        <v>4.2760000000000002E-6</v>
      </c>
      <c r="AH9" s="41">
        <f t="shared" ref="AH9:BA9" si="10">_xlfn.FORECAST.LINEAR(AH1,$B$9:$AG$9,$B$1:$AG$1)</f>
        <v>4.2759999999999985E-6</v>
      </c>
      <c r="AI9" s="41">
        <f t="shared" si="10"/>
        <v>4.2759999999999985E-6</v>
      </c>
      <c r="AJ9" s="41">
        <f t="shared" si="10"/>
        <v>4.2759999999999985E-6</v>
      </c>
      <c r="AK9" s="41">
        <f t="shared" si="10"/>
        <v>4.2759999999999985E-6</v>
      </c>
      <c r="AL9" s="41">
        <f t="shared" si="10"/>
        <v>4.2759999999999985E-6</v>
      </c>
      <c r="AM9" s="41">
        <f t="shared" si="10"/>
        <v>4.2759999999999985E-6</v>
      </c>
      <c r="AN9" s="41">
        <f t="shared" si="10"/>
        <v>4.2759999999999985E-6</v>
      </c>
      <c r="AO9" s="41">
        <f t="shared" si="10"/>
        <v>4.2759999999999985E-6</v>
      </c>
      <c r="AP9" s="41">
        <f t="shared" si="10"/>
        <v>4.2759999999999985E-6</v>
      </c>
      <c r="AQ9" s="41">
        <f t="shared" si="10"/>
        <v>4.2759999999999985E-6</v>
      </c>
      <c r="AR9" s="41">
        <f t="shared" si="10"/>
        <v>4.2759999999999985E-6</v>
      </c>
      <c r="AS9" s="41">
        <f t="shared" si="10"/>
        <v>4.2759999999999985E-6</v>
      </c>
      <c r="AT9" s="41">
        <f t="shared" si="10"/>
        <v>4.2759999999999985E-6</v>
      </c>
      <c r="AU9" s="41">
        <f t="shared" si="10"/>
        <v>4.2759999999999985E-6</v>
      </c>
      <c r="AV9" s="41">
        <f t="shared" si="10"/>
        <v>4.2759999999999985E-6</v>
      </c>
      <c r="AW9" s="41">
        <f t="shared" si="10"/>
        <v>4.2759999999999985E-6</v>
      </c>
      <c r="AX9" s="41">
        <f t="shared" si="10"/>
        <v>4.2759999999999985E-6</v>
      </c>
      <c r="AY9" s="41">
        <f t="shared" si="10"/>
        <v>4.2759999999999985E-6</v>
      </c>
      <c r="AZ9" s="41">
        <f t="shared" si="10"/>
        <v>4.2759999999999985E-6</v>
      </c>
      <c r="BA9" s="41">
        <f t="shared" si="10"/>
        <v>4.2759999999999985E-6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'Other price'!D24</f>
        <v>3.8812499545060811E-7</v>
      </c>
      <c r="C2" s="41">
        <f>B2</f>
        <v>3.8812499545060811E-7</v>
      </c>
      <c r="D2" s="41">
        <f t="shared" ref="D2:BA2" si="1">C2</f>
        <v>3.8812499545060811E-7</v>
      </c>
      <c r="E2" s="41">
        <f t="shared" si="1"/>
        <v>3.8812499545060811E-7</v>
      </c>
      <c r="F2" s="41">
        <f t="shared" si="1"/>
        <v>3.8812499545060811E-7</v>
      </c>
      <c r="G2" s="41">
        <f t="shared" si="1"/>
        <v>3.8812499545060811E-7</v>
      </c>
      <c r="H2" s="41">
        <f t="shared" si="1"/>
        <v>3.8812499545060811E-7</v>
      </c>
      <c r="I2" s="41">
        <f t="shared" si="1"/>
        <v>3.8812499545060811E-7</v>
      </c>
      <c r="J2" s="41">
        <f t="shared" si="1"/>
        <v>3.8812499545060811E-7</v>
      </c>
      <c r="K2" s="41">
        <f t="shared" si="1"/>
        <v>3.8812499545060811E-7</v>
      </c>
      <c r="L2" s="41">
        <f t="shared" si="1"/>
        <v>3.8812499545060811E-7</v>
      </c>
      <c r="M2" s="41">
        <f t="shared" si="1"/>
        <v>3.8812499545060811E-7</v>
      </c>
      <c r="N2" s="41">
        <f t="shared" si="1"/>
        <v>3.8812499545060811E-7</v>
      </c>
      <c r="O2" s="41">
        <f t="shared" si="1"/>
        <v>3.8812499545060811E-7</v>
      </c>
      <c r="P2" s="41">
        <f t="shared" si="1"/>
        <v>3.8812499545060811E-7</v>
      </c>
      <c r="Q2" s="41">
        <f t="shared" si="1"/>
        <v>3.8812499545060811E-7</v>
      </c>
      <c r="R2" s="41">
        <f t="shared" si="1"/>
        <v>3.8812499545060811E-7</v>
      </c>
      <c r="S2" s="41">
        <f t="shared" si="1"/>
        <v>3.8812499545060811E-7</v>
      </c>
      <c r="T2" s="41">
        <f t="shared" si="1"/>
        <v>3.8812499545060811E-7</v>
      </c>
      <c r="U2" s="41">
        <f t="shared" si="1"/>
        <v>3.8812499545060811E-7</v>
      </c>
      <c r="V2" s="41">
        <f t="shared" si="1"/>
        <v>3.8812499545060811E-7</v>
      </c>
      <c r="W2" s="41">
        <f t="shared" si="1"/>
        <v>3.8812499545060811E-7</v>
      </c>
      <c r="X2" s="41">
        <f t="shared" si="1"/>
        <v>3.8812499545060811E-7</v>
      </c>
      <c r="Y2" s="41">
        <f t="shared" si="1"/>
        <v>3.8812499545060811E-7</v>
      </c>
      <c r="Z2" s="41">
        <f t="shared" si="1"/>
        <v>3.8812499545060811E-7</v>
      </c>
      <c r="AA2" s="41">
        <f t="shared" si="1"/>
        <v>3.8812499545060811E-7</v>
      </c>
      <c r="AB2" s="41">
        <f t="shared" si="1"/>
        <v>3.8812499545060811E-7</v>
      </c>
      <c r="AC2" s="41">
        <f t="shared" si="1"/>
        <v>3.8812499545060811E-7</v>
      </c>
      <c r="AD2" s="41">
        <f t="shared" si="1"/>
        <v>3.8812499545060811E-7</v>
      </c>
      <c r="AE2" s="41">
        <f t="shared" si="1"/>
        <v>3.8812499545060811E-7</v>
      </c>
      <c r="AF2" s="41">
        <f t="shared" si="1"/>
        <v>3.8812499545060811E-7</v>
      </c>
      <c r="AG2" s="41">
        <f t="shared" si="1"/>
        <v>3.8812499545060811E-7</v>
      </c>
      <c r="AH2" s="41">
        <f t="shared" si="1"/>
        <v>3.8812499545060811E-7</v>
      </c>
      <c r="AI2" s="41">
        <f t="shared" si="1"/>
        <v>3.8812499545060811E-7</v>
      </c>
      <c r="AJ2" s="41">
        <f t="shared" si="1"/>
        <v>3.8812499545060811E-7</v>
      </c>
      <c r="AK2" s="41">
        <f t="shared" si="1"/>
        <v>3.8812499545060811E-7</v>
      </c>
      <c r="AL2" s="41">
        <f t="shared" si="1"/>
        <v>3.8812499545060811E-7</v>
      </c>
      <c r="AM2" s="41">
        <f t="shared" si="1"/>
        <v>3.8812499545060811E-7</v>
      </c>
      <c r="AN2" s="41">
        <f t="shared" si="1"/>
        <v>3.8812499545060811E-7</v>
      </c>
      <c r="AO2" s="41">
        <f t="shared" si="1"/>
        <v>3.8812499545060811E-7</v>
      </c>
      <c r="AP2" s="41">
        <f t="shared" si="1"/>
        <v>3.8812499545060811E-7</v>
      </c>
      <c r="AQ2" s="41">
        <f t="shared" si="1"/>
        <v>3.8812499545060811E-7</v>
      </c>
      <c r="AR2" s="41">
        <f t="shared" si="1"/>
        <v>3.8812499545060811E-7</v>
      </c>
      <c r="AS2" s="41">
        <f t="shared" si="1"/>
        <v>3.8812499545060811E-7</v>
      </c>
      <c r="AT2" s="41">
        <f t="shared" si="1"/>
        <v>3.8812499545060811E-7</v>
      </c>
      <c r="AU2" s="41">
        <f t="shared" si="1"/>
        <v>3.8812499545060811E-7</v>
      </c>
      <c r="AV2" s="41">
        <f t="shared" si="1"/>
        <v>3.8812499545060811E-7</v>
      </c>
      <c r="AW2" s="41">
        <f t="shared" si="1"/>
        <v>3.8812499545060811E-7</v>
      </c>
      <c r="AX2" s="41">
        <f t="shared" si="1"/>
        <v>3.8812499545060811E-7</v>
      </c>
      <c r="AY2" s="41">
        <f t="shared" si="1"/>
        <v>3.8812499545060811E-7</v>
      </c>
      <c r="AZ2" s="41">
        <f t="shared" si="1"/>
        <v>3.8812499545060811E-7</v>
      </c>
      <c r="BA2" s="41">
        <f t="shared" si="1"/>
        <v>3.8812499545060811E-7</v>
      </c>
    </row>
    <row r="3" spans="1:53">
      <c r="A3" s="1" t="s">
        <v>164</v>
      </c>
      <c r="B3" s="41">
        <f>B2</f>
        <v>3.8812499545060811E-7</v>
      </c>
      <c r="C3" s="41">
        <f t="shared" ref="C3:BA3" si="2">C2</f>
        <v>3.8812499545060811E-7</v>
      </c>
      <c r="D3" s="41">
        <f t="shared" si="2"/>
        <v>3.8812499545060811E-7</v>
      </c>
      <c r="E3" s="41">
        <f t="shared" si="2"/>
        <v>3.8812499545060811E-7</v>
      </c>
      <c r="F3" s="41">
        <f t="shared" si="2"/>
        <v>3.8812499545060811E-7</v>
      </c>
      <c r="G3" s="41">
        <f t="shared" si="2"/>
        <v>3.8812499545060811E-7</v>
      </c>
      <c r="H3" s="41">
        <f t="shared" si="2"/>
        <v>3.8812499545060811E-7</v>
      </c>
      <c r="I3" s="41">
        <f t="shared" si="2"/>
        <v>3.8812499545060811E-7</v>
      </c>
      <c r="J3" s="41">
        <f t="shared" si="2"/>
        <v>3.8812499545060811E-7</v>
      </c>
      <c r="K3" s="41">
        <f t="shared" si="2"/>
        <v>3.8812499545060811E-7</v>
      </c>
      <c r="L3" s="41">
        <f t="shared" si="2"/>
        <v>3.8812499545060811E-7</v>
      </c>
      <c r="M3" s="41">
        <f t="shared" si="2"/>
        <v>3.8812499545060811E-7</v>
      </c>
      <c r="N3" s="41">
        <f t="shared" si="2"/>
        <v>3.8812499545060811E-7</v>
      </c>
      <c r="O3" s="41">
        <f t="shared" si="2"/>
        <v>3.8812499545060811E-7</v>
      </c>
      <c r="P3" s="41">
        <f t="shared" si="2"/>
        <v>3.8812499545060811E-7</v>
      </c>
      <c r="Q3" s="41">
        <f t="shared" si="2"/>
        <v>3.8812499545060811E-7</v>
      </c>
      <c r="R3" s="41">
        <f t="shared" si="2"/>
        <v>3.8812499545060811E-7</v>
      </c>
      <c r="S3" s="41">
        <f t="shared" si="2"/>
        <v>3.8812499545060811E-7</v>
      </c>
      <c r="T3" s="41">
        <f t="shared" si="2"/>
        <v>3.8812499545060811E-7</v>
      </c>
      <c r="U3" s="41">
        <f t="shared" si="2"/>
        <v>3.8812499545060811E-7</v>
      </c>
      <c r="V3" s="41">
        <f t="shared" si="2"/>
        <v>3.8812499545060811E-7</v>
      </c>
      <c r="W3" s="41">
        <f t="shared" si="2"/>
        <v>3.8812499545060811E-7</v>
      </c>
      <c r="X3" s="41">
        <f t="shared" si="2"/>
        <v>3.8812499545060811E-7</v>
      </c>
      <c r="Y3" s="41">
        <f t="shared" si="2"/>
        <v>3.8812499545060811E-7</v>
      </c>
      <c r="Z3" s="41">
        <f t="shared" si="2"/>
        <v>3.8812499545060811E-7</v>
      </c>
      <c r="AA3" s="41">
        <f t="shared" si="2"/>
        <v>3.8812499545060811E-7</v>
      </c>
      <c r="AB3" s="41">
        <f t="shared" si="2"/>
        <v>3.8812499545060811E-7</v>
      </c>
      <c r="AC3" s="41">
        <f t="shared" si="2"/>
        <v>3.8812499545060811E-7</v>
      </c>
      <c r="AD3" s="41">
        <f t="shared" si="2"/>
        <v>3.8812499545060811E-7</v>
      </c>
      <c r="AE3" s="41">
        <f t="shared" si="2"/>
        <v>3.8812499545060811E-7</v>
      </c>
      <c r="AF3" s="41">
        <f t="shared" si="2"/>
        <v>3.8812499545060811E-7</v>
      </c>
      <c r="AG3" s="41">
        <f t="shared" si="2"/>
        <v>3.8812499545060811E-7</v>
      </c>
      <c r="AH3" s="41">
        <f t="shared" si="2"/>
        <v>3.8812499545060811E-7</v>
      </c>
      <c r="AI3" s="41">
        <f t="shared" si="2"/>
        <v>3.8812499545060811E-7</v>
      </c>
      <c r="AJ3" s="41">
        <f t="shared" si="2"/>
        <v>3.8812499545060811E-7</v>
      </c>
      <c r="AK3" s="41">
        <f t="shared" si="2"/>
        <v>3.8812499545060811E-7</v>
      </c>
      <c r="AL3" s="41">
        <f t="shared" si="2"/>
        <v>3.8812499545060811E-7</v>
      </c>
      <c r="AM3" s="41">
        <f t="shared" si="2"/>
        <v>3.8812499545060811E-7</v>
      </c>
      <c r="AN3" s="41">
        <f t="shared" si="2"/>
        <v>3.8812499545060811E-7</v>
      </c>
      <c r="AO3" s="41">
        <f t="shared" si="2"/>
        <v>3.8812499545060811E-7</v>
      </c>
      <c r="AP3" s="41">
        <f t="shared" si="2"/>
        <v>3.8812499545060811E-7</v>
      </c>
      <c r="AQ3" s="41">
        <f t="shared" si="2"/>
        <v>3.8812499545060811E-7</v>
      </c>
      <c r="AR3" s="41">
        <f t="shared" si="2"/>
        <v>3.8812499545060811E-7</v>
      </c>
      <c r="AS3" s="41">
        <f t="shared" si="2"/>
        <v>3.8812499545060811E-7</v>
      </c>
      <c r="AT3" s="41">
        <f t="shared" si="2"/>
        <v>3.8812499545060811E-7</v>
      </c>
      <c r="AU3" s="41">
        <f t="shared" si="2"/>
        <v>3.8812499545060811E-7</v>
      </c>
      <c r="AV3" s="41">
        <f t="shared" si="2"/>
        <v>3.8812499545060811E-7</v>
      </c>
      <c r="AW3" s="41">
        <f t="shared" si="2"/>
        <v>3.8812499545060811E-7</v>
      </c>
      <c r="AX3" s="41">
        <f t="shared" si="2"/>
        <v>3.8812499545060811E-7</v>
      </c>
      <c r="AY3" s="41">
        <f t="shared" si="2"/>
        <v>3.8812499545060811E-7</v>
      </c>
      <c r="AZ3" s="41">
        <f t="shared" si="2"/>
        <v>3.8812499545060811E-7</v>
      </c>
      <c r="BA3" s="41">
        <f t="shared" si="2"/>
        <v>3.8812499545060811E-7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v>0</v>
      </c>
      <c r="AI6" s="41">
        <v>0</v>
      </c>
      <c r="AJ6" s="41">
        <v>0</v>
      </c>
      <c r="AK6" s="41">
        <v>0</v>
      </c>
      <c r="AL6" s="41">
        <v>0</v>
      </c>
      <c r="AM6" s="41">
        <v>0</v>
      </c>
      <c r="AN6" s="41">
        <v>0</v>
      </c>
      <c r="AO6" s="41">
        <v>0</v>
      </c>
      <c r="AP6" s="41">
        <v>0</v>
      </c>
      <c r="AQ6" s="41">
        <v>0</v>
      </c>
      <c r="AR6" s="41">
        <v>0</v>
      </c>
      <c r="AS6" s="41">
        <v>0</v>
      </c>
      <c r="AT6" s="41">
        <v>0</v>
      </c>
      <c r="AU6" s="41">
        <v>0</v>
      </c>
      <c r="AV6" s="41">
        <v>0</v>
      </c>
      <c r="AW6" s="41">
        <v>0</v>
      </c>
      <c r="AX6" s="41">
        <v>0</v>
      </c>
      <c r="AY6" s="41">
        <v>0</v>
      </c>
      <c r="AZ6" s="41">
        <v>0</v>
      </c>
      <c r="BA6" s="41">
        <v>0</v>
      </c>
    </row>
    <row r="7" spans="1:53">
      <c r="A7" s="1" t="s">
        <v>168</v>
      </c>
      <c r="B7" s="41">
        <f>B6</f>
        <v>0</v>
      </c>
      <c r="C7" s="41">
        <f t="shared" ref="C7:BA7" si="3">C6</f>
        <v>0</v>
      </c>
      <c r="D7" s="41">
        <f t="shared" si="3"/>
        <v>0</v>
      </c>
      <c r="E7" s="41">
        <f t="shared" si="3"/>
        <v>0</v>
      </c>
      <c r="F7" s="41">
        <f t="shared" si="3"/>
        <v>0</v>
      </c>
      <c r="G7" s="41">
        <f t="shared" si="3"/>
        <v>0</v>
      </c>
      <c r="H7" s="41">
        <f t="shared" si="3"/>
        <v>0</v>
      </c>
      <c r="I7" s="41">
        <f t="shared" si="3"/>
        <v>0</v>
      </c>
      <c r="J7" s="41">
        <f t="shared" si="3"/>
        <v>0</v>
      </c>
      <c r="K7" s="41">
        <f t="shared" si="3"/>
        <v>0</v>
      </c>
      <c r="L7" s="41">
        <f t="shared" si="3"/>
        <v>0</v>
      </c>
      <c r="M7" s="41">
        <f t="shared" si="3"/>
        <v>0</v>
      </c>
      <c r="N7" s="41">
        <f t="shared" si="3"/>
        <v>0</v>
      </c>
      <c r="O7" s="41">
        <f t="shared" si="3"/>
        <v>0</v>
      </c>
      <c r="P7" s="41">
        <f t="shared" si="3"/>
        <v>0</v>
      </c>
      <c r="Q7" s="41">
        <f t="shared" si="3"/>
        <v>0</v>
      </c>
      <c r="R7" s="41">
        <f t="shared" si="3"/>
        <v>0</v>
      </c>
      <c r="S7" s="41">
        <f t="shared" si="3"/>
        <v>0</v>
      </c>
      <c r="T7" s="41">
        <f t="shared" si="3"/>
        <v>0</v>
      </c>
      <c r="U7" s="41">
        <f t="shared" si="3"/>
        <v>0</v>
      </c>
      <c r="V7" s="41">
        <f t="shared" si="3"/>
        <v>0</v>
      </c>
      <c r="W7" s="41">
        <f t="shared" si="3"/>
        <v>0</v>
      </c>
      <c r="X7" s="41">
        <f t="shared" si="3"/>
        <v>0</v>
      </c>
      <c r="Y7" s="41">
        <f t="shared" si="3"/>
        <v>0</v>
      </c>
      <c r="Z7" s="41">
        <f t="shared" si="3"/>
        <v>0</v>
      </c>
      <c r="AA7" s="41">
        <f t="shared" si="3"/>
        <v>0</v>
      </c>
      <c r="AB7" s="41">
        <f t="shared" si="3"/>
        <v>0</v>
      </c>
      <c r="AC7" s="41">
        <f t="shared" si="3"/>
        <v>0</v>
      </c>
      <c r="AD7" s="41">
        <f t="shared" si="3"/>
        <v>0</v>
      </c>
      <c r="AE7" s="41">
        <f t="shared" si="3"/>
        <v>0</v>
      </c>
      <c r="AF7" s="41">
        <f t="shared" si="3"/>
        <v>0</v>
      </c>
      <c r="AG7" s="41">
        <f t="shared" si="3"/>
        <v>0</v>
      </c>
      <c r="AH7" s="41">
        <f t="shared" si="3"/>
        <v>0</v>
      </c>
      <c r="AI7" s="41">
        <f t="shared" si="3"/>
        <v>0</v>
      </c>
      <c r="AJ7" s="41">
        <f t="shared" si="3"/>
        <v>0</v>
      </c>
      <c r="AK7" s="41">
        <f t="shared" si="3"/>
        <v>0</v>
      </c>
      <c r="AL7" s="41">
        <f t="shared" si="3"/>
        <v>0</v>
      </c>
      <c r="AM7" s="41">
        <f t="shared" si="3"/>
        <v>0</v>
      </c>
      <c r="AN7" s="41">
        <f t="shared" si="3"/>
        <v>0</v>
      </c>
      <c r="AO7" s="41">
        <f t="shared" si="3"/>
        <v>0</v>
      </c>
      <c r="AP7" s="41">
        <f t="shared" si="3"/>
        <v>0</v>
      </c>
      <c r="AQ7" s="41">
        <f t="shared" si="3"/>
        <v>0</v>
      </c>
      <c r="AR7" s="41">
        <f t="shared" si="3"/>
        <v>0</v>
      </c>
      <c r="AS7" s="41">
        <f t="shared" si="3"/>
        <v>0</v>
      </c>
      <c r="AT7" s="41">
        <f t="shared" si="3"/>
        <v>0</v>
      </c>
      <c r="AU7" s="41">
        <f t="shared" si="3"/>
        <v>0</v>
      </c>
      <c r="AV7" s="41">
        <f t="shared" si="3"/>
        <v>0</v>
      </c>
      <c r="AW7" s="41">
        <f t="shared" si="3"/>
        <v>0</v>
      </c>
      <c r="AX7" s="41">
        <f t="shared" si="3"/>
        <v>0</v>
      </c>
      <c r="AY7" s="41">
        <f t="shared" si="3"/>
        <v>0</v>
      </c>
      <c r="AZ7" s="41">
        <f t="shared" si="3"/>
        <v>0</v>
      </c>
      <c r="BA7" s="41">
        <f t="shared" si="3"/>
        <v>0</v>
      </c>
    </row>
    <row r="8" spans="1:53">
      <c r="A8" s="1" t="s">
        <v>169</v>
      </c>
      <c r="B8" s="41">
        <v>0</v>
      </c>
      <c r="C8" s="41">
        <f t="shared" ref="C8:BA8" si="4">B8</f>
        <v>0</v>
      </c>
      <c r="D8" s="41">
        <f t="shared" si="4"/>
        <v>0</v>
      </c>
      <c r="E8" s="41">
        <f t="shared" si="4"/>
        <v>0</v>
      </c>
      <c r="F8" s="41">
        <f t="shared" si="4"/>
        <v>0</v>
      </c>
      <c r="G8" s="41">
        <f t="shared" si="4"/>
        <v>0</v>
      </c>
      <c r="H8" s="41">
        <f t="shared" si="4"/>
        <v>0</v>
      </c>
      <c r="I8" s="41">
        <f t="shared" si="4"/>
        <v>0</v>
      </c>
      <c r="J8" s="41">
        <f t="shared" si="4"/>
        <v>0</v>
      </c>
      <c r="K8" s="41">
        <f t="shared" si="4"/>
        <v>0</v>
      </c>
      <c r="L8" s="41">
        <f t="shared" si="4"/>
        <v>0</v>
      </c>
      <c r="M8" s="41">
        <f t="shared" si="4"/>
        <v>0</v>
      </c>
      <c r="N8" s="41">
        <f t="shared" si="4"/>
        <v>0</v>
      </c>
      <c r="O8" s="41">
        <f t="shared" si="4"/>
        <v>0</v>
      </c>
      <c r="P8" s="41">
        <f t="shared" si="4"/>
        <v>0</v>
      </c>
      <c r="Q8" s="41">
        <f t="shared" si="4"/>
        <v>0</v>
      </c>
      <c r="R8" s="41">
        <f t="shared" si="4"/>
        <v>0</v>
      </c>
      <c r="S8" s="41">
        <f t="shared" si="4"/>
        <v>0</v>
      </c>
      <c r="T8" s="41">
        <f t="shared" si="4"/>
        <v>0</v>
      </c>
      <c r="U8" s="41">
        <f t="shared" si="4"/>
        <v>0</v>
      </c>
      <c r="V8" s="41">
        <f t="shared" si="4"/>
        <v>0</v>
      </c>
      <c r="W8" s="41">
        <f t="shared" si="4"/>
        <v>0</v>
      </c>
      <c r="X8" s="41">
        <f t="shared" si="4"/>
        <v>0</v>
      </c>
      <c r="Y8" s="41">
        <f t="shared" si="4"/>
        <v>0</v>
      </c>
      <c r="Z8" s="41">
        <f t="shared" si="4"/>
        <v>0</v>
      </c>
      <c r="AA8" s="41">
        <f t="shared" si="4"/>
        <v>0</v>
      </c>
      <c r="AB8" s="41">
        <f t="shared" si="4"/>
        <v>0</v>
      </c>
      <c r="AC8" s="41">
        <f t="shared" si="4"/>
        <v>0</v>
      </c>
      <c r="AD8" s="41">
        <f t="shared" si="4"/>
        <v>0</v>
      </c>
      <c r="AE8" s="41">
        <f t="shared" si="4"/>
        <v>0</v>
      </c>
      <c r="AF8" s="41">
        <f t="shared" si="4"/>
        <v>0</v>
      </c>
      <c r="AG8" s="41">
        <f t="shared" si="4"/>
        <v>0</v>
      </c>
      <c r="AH8" s="41">
        <f t="shared" si="4"/>
        <v>0</v>
      </c>
      <c r="AI8" s="41">
        <f t="shared" si="4"/>
        <v>0</v>
      </c>
      <c r="AJ8" s="41">
        <f t="shared" si="4"/>
        <v>0</v>
      </c>
      <c r="AK8" s="41">
        <f t="shared" si="4"/>
        <v>0</v>
      </c>
      <c r="AL8" s="41">
        <f t="shared" si="4"/>
        <v>0</v>
      </c>
      <c r="AM8" s="41">
        <f t="shared" si="4"/>
        <v>0</v>
      </c>
      <c r="AN8" s="41">
        <f t="shared" si="4"/>
        <v>0</v>
      </c>
      <c r="AO8" s="41">
        <f t="shared" si="4"/>
        <v>0</v>
      </c>
      <c r="AP8" s="41">
        <f t="shared" si="4"/>
        <v>0</v>
      </c>
      <c r="AQ8" s="41">
        <f t="shared" si="4"/>
        <v>0</v>
      </c>
      <c r="AR8" s="41">
        <f t="shared" si="4"/>
        <v>0</v>
      </c>
      <c r="AS8" s="41">
        <f t="shared" si="4"/>
        <v>0</v>
      </c>
      <c r="AT8" s="41">
        <f t="shared" si="4"/>
        <v>0</v>
      </c>
      <c r="AU8" s="41">
        <f t="shared" si="4"/>
        <v>0</v>
      </c>
      <c r="AV8" s="41">
        <f t="shared" si="4"/>
        <v>0</v>
      </c>
      <c r="AW8" s="41">
        <f t="shared" si="4"/>
        <v>0</v>
      </c>
      <c r="AX8" s="41">
        <f t="shared" si="4"/>
        <v>0</v>
      </c>
      <c r="AY8" s="41">
        <f t="shared" si="4"/>
        <v>0</v>
      </c>
      <c r="AZ8" s="41">
        <f t="shared" si="4"/>
        <v>0</v>
      </c>
      <c r="BA8" s="41">
        <f t="shared" si="4"/>
        <v>0</v>
      </c>
    </row>
    <row r="9" spans="1:53">
      <c r="A9" s="1" t="s">
        <v>170</v>
      </c>
      <c r="B9" s="41">
        <f t="shared" ref="B9:BA9" si="5">B6</f>
        <v>0</v>
      </c>
      <c r="C9" s="41">
        <f t="shared" si="5"/>
        <v>0</v>
      </c>
      <c r="D9" s="41">
        <f t="shared" si="5"/>
        <v>0</v>
      </c>
      <c r="E9" s="41">
        <f t="shared" si="5"/>
        <v>0</v>
      </c>
      <c r="F9" s="41">
        <f t="shared" si="5"/>
        <v>0</v>
      </c>
      <c r="G9" s="41">
        <f t="shared" si="5"/>
        <v>0</v>
      </c>
      <c r="H9" s="41">
        <f t="shared" si="5"/>
        <v>0</v>
      </c>
      <c r="I9" s="41">
        <f t="shared" si="5"/>
        <v>0</v>
      </c>
      <c r="J9" s="41">
        <f t="shared" si="5"/>
        <v>0</v>
      </c>
      <c r="K9" s="41">
        <f t="shared" si="5"/>
        <v>0</v>
      </c>
      <c r="L9" s="41">
        <f t="shared" si="5"/>
        <v>0</v>
      </c>
      <c r="M9" s="41">
        <f t="shared" si="5"/>
        <v>0</v>
      </c>
      <c r="N9" s="41">
        <f t="shared" si="5"/>
        <v>0</v>
      </c>
      <c r="O9" s="41">
        <f t="shared" si="5"/>
        <v>0</v>
      </c>
      <c r="P9" s="41">
        <f t="shared" si="5"/>
        <v>0</v>
      </c>
      <c r="Q9" s="41">
        <f t="shared" si="5"/>
        <v>0</v>
      </c>
      <c r="R9" s="41">
        <f t="shared" si="5"/>
        <v>0</v>
      </c>
      <c r="S9" s="41">
        <f t="shared" si="5"/>
        <v>0</v>
      </c>
      <c r="T9" s="41">
        <f t="shared" si="5"/>
        <v>0</v>
      </c>
      <c r="U9" s="41">
        <f t="shared" si="5"/>
        <v>0</v>
      </c>
      <c r="V9" s="41">
        <f t="shared" si="5"/>
        <v>0</v>
      </c>
      <c r="W9" s="41">
        <f t="shared" si="5"/>
        <v>0</v>
      </c>
      <c r="X9" s="41">
        <f t="shared" si="5"/>
        <v>0</v>
      </c>
      <c r="Y9" s="41">
        <f t="shared" si="5"/>
        <v>0</v>
      </c>
      <c r="Z9" s="41">
        <f t="shared" si="5"/>
        <v>0</v>
      </c>
      <c r="AA9" s="41">
        <f t="shared" si="5"/>
        <v>0</v>
      </c>
      <c r="AB9" s="41">
        <f t="shared" si="5"/>
        <v>0</v>
      </c>
      <c r="AC9" s="41">
        <f t="shared" si="5"/>
        <v>0</v>
      </c>
      <c r="AD9" s="41">
        <f t="shared" si="5"/>
        <v>0</v>
      </c>
      <c r="AE9" s="41">
        <f t="shared" si="5"/>
        <v>0</v>
      </c>
      <c r="AF9" s="41">
        <f t="shared" si="5"/>
        <v>0</v>
      </c>
      <c r="AG9" s="41">
        <f t="shared" si="5"/>
        <v>0</v>
      </c>
      <c r="AH9" s="41">
        <f t="shared" si="5"/>
        <v>0</v>
      </c>
      <c r="AI9" s="41">
        <f t="shared" si="5"/>
        <v>0</v>
      </c>
      <c r="AJ9" s="41">
        <f t="shared" si="5"/>
        <v>0</v>
      </c>
      <c r="AK9" s="41">
        <f t="shared" si="5"/>
        <v>0</v>
      </c>
      <c r="AL9" s="41">
        <f t="shared" si="5"/>
        <v>0</v>
      </c>
      <c r="AM9" s="41">
        <f t="shared" si="5"/>
        <v>0</v>
      </c>
      <c r="AN9" s="41">
        <f t="shared" si="5"/>
        <v>0</v>
      </c>
      <c r="AO9" s="41">
        <f t="shared" si="5"/>
        <v>0</v>
      </c>
      <c r="AP9" s="41">
        <f t="shared" si="5"/>
        <v>0</v>
      </c>
      <c r="AQ9" s="41">
        <f t="shared" si="5"/>
        <v>0</v>
      </c>
      <c r="AR9" s="41">
        <f t="shared" si="5"/>
        <v>0</v>
      </c>
      <c r="AS9" s="41">
        <f t="shared" si="5"/>
        <v>0</v>
      </c>
      <c r="AT9" s="41">
        <f t="shared" si="5"/>
        <v>0</v>
      </c>
      <c r="AU9" s="41">
        <f t="shared" si="5"/>
        <v>0</v>
      </c>
      <c r="AV9" s="41">
        <f t="shared" si="5"/>
        <v>0</v>
      </c>
      <c r="AW9" s="41">
        <f t="shared" si="5"/>
        <v>0</v>
      </c>
      <c r="AX9" s="41">
        <f t="shared" si="5"/>
        <v>0</v>
      </c>
      <c r="AY9" s="41">
        <f t="shared" si="5"/>
        <v>0</v>
      </c>
      <c r="AZ9" s="41">
        <f t="shared" si="5"/>
        <v>0</v>
      </c>
      <c r="BA9" s="41">
        <f t="shared" si="5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'BFPaT-pretax-petgas'!B2</f>
        <v>3.8812499545060811E-7</v>
      </c>
      <c r="C2" s="41">
        <f>B2</f>
        <v>3.8812499545060811E-7</v>
      </c>
      <c r="D2" s="41">
        <f t="shared" ref="D2:BA2" si="1">C2</f>
        <v>3.8812499545060811E-7</v>
      </c>
      <c r="E2" s="41">
        <f t="shared" si="1"/>
        <v>3.8812499545060811E-7</v>
      </c>
      <c r="F2" s="41">
        <f t="shared" si="1"/>
        <v>3.8812499545060811E-7</v>
      </c>
      <c r="G2" s="41">
        <f t="shared" si="1"/>
        <v>3.8812499545060811E-7</v>
      </c>
      <c r="H2" s="41">
        <f t="shared" si="1"/>
        <v>3.8812499545060811E-7</v>
      </c>
      <c r="I2" s="41">
        <f t="shared" si="1"/>
        <v>3.8812499545060811E-7</v>
      </c>
      <c r="J2" s="41">
        <f t="shared" si="1"/>
        <v>3.8812499545060811E-7</v>
      </c>
      <c r="K2" s="41">
        <f t="shared" si="1"/>
        <v>3.8812499545060811E-7</v>
      </c>
      <c r="L2" s="41">
        <f t="shared" si="1"/>
        <v>3.8812499545060811E-7</v>
      </c>
      <c r="M2" s="41">
        <f t="shared" si="1"/>
        <v>3.8812499545060811E-7</v>
      </c>
      <c r="N2" s="41">
        <f t="shared" si="1"/>
        <v>3.8812499545060811E-7</v>
      </c>
      <c r="O2" s="41">
        <f t="shared" si="1"/>
        <v>3.8812499545060811E-7</v>
      </c>
      <c r="P2" s="41">
        <f t="shared" si="1"/>
        <v>3.8812499545060811E-7</v>
      </c>
      <c r="Q2" s="41">
        <f t="shared" si="1"/>
        <v>3.8812499545060811E-7</v>
      </c>
      <c r="R2" s="41">
        <f t="shared" si="1"/>
        <v>3.8812499545060811E-7</v>
      </c>
      <c r="S2" s="41">
        <f t="shared" si="1"/>
        <v>3.8812499545060811E-7</v>
      </c>
      <c r="T2" s="41">
        <f t="shared" si="1"/>
        <v>3.8812499545060811E-7</v>
      </c>
      <c r="U2" s="41">
        <f t="shared" si="1"/>
        <v>3.8812499545060811E-7</v>
      </c>
      <c r="V2" s="41">
        <f t="shared" si="1"/>
        <v>3.8812499545060811E-7</v>
      </c>
      <c r="W2" s="41">
        <f t="shared" si="1"/>
        <v>3.8812499545060811E-7</v>
      </c>
      <c r="X2" s="41">
        <f t="shared" si="1"/>
        <v>3.8812499545060811E-7</v>
      </c>
      <c r="Y2" s="41">
        <f t="shared" si="1"/>
        <v>3.8812499545060811E-7</v>
      </c>
      <c r="Z2" s="41">
        <f t="shared" si="1"/>
        <v>3.8812499545060811E-7</v>
      </c>
      <c r="AA2" s="41">
        <f t="shared" si="1"/>
        <v>3.8812499545060811E-7</v>
      </c>
      <c r="AB2" s="41">
        <f t="shared" si="1"/>
        <v>3.8812499545060811E-7</v>
      </c>
      <c r="AC2" s="41">
        <f t="shared" si="1"/>
        <v>3.8812499545060811E-7</v>
      </c>
      <c r="AD2" s="41">
        <f t="shared" si="1"/>
        <v>3.8812499545060811E-7</v>
      </c>
      <c r="AE2" s="41">
        <f t="shared" si="1"/>
        <v>3.8812499545060811E-7</v>
      </c>
      <c r="AF2" s="41">
        <f t="shared" si="1"/>
        <v>3.8812499545060811E-7</v>
      </c>
      <c r="AG2" s="41">
        <f t="shared" si="1"/>
        <v>3.8812499545060811E-7</v>
      </c>
      <c r="AH2" s="41">
        <f t="shared" si="1"/>
        <v>3.8812499545060811E-7</v>
      </c>
      <c r="AI2" s="41">
        <f t="shared" si="1"/>
        <v>3.8812499545060811E-7</v>
      </c>
      <c r="AJ2" s="41">
        <f t="shared" si="1"/>
        <v>3.8812499545060811E-7</v>
      </c>
      <c r="AK2" s="41">
        <f t="shared" si="1"/>
        <v>3.8812499545060811E-7</v>
      </c>
      <c r="AL2" s="41">
        <f t="shared" si="1"/>
        <v>3.8812499545060811E-7</v>
      </c>
      <c r="AM2" s="41">
        <f t="shared" si="1"/>
        <v>3.8812499545060811E-7</v>
      </c>
      <c r="AN2" s="41">
        <f t="shared" si="1"/>
        <v>3.8812499545060811E-7</v>
      </c>
      <c r="AO2" s="41">
        <f t="shared" si="1"/>
        <v>3.8812499545060811E-7</v>
      </c>
      <c r="AP2" s="41">
        <f t="shared" si="1"/>
        <v>3.8812499545060811E-7</v>
      </c>
      <c r="AQ2" s="41">
        <f t="shared" si="1"/>
        <v>3.8812499545060811E-7</v>
      </c>
      <c r="AR2" s="41">
        <f t="shared" si="1"/>
        <v>3.8812499545060811E-7</v>
      </c>
      <c r="AS2" s="41">
        <f t="shared" si="1"/>
        <v>3.8812499545060811E-7</v>
      </c>
      <c r="AT2" s="41">
        <f t="shared" si="1"/>
        <v>3.8812499545060811E-7</v>
      </c>
      <c r="AU2" s="41">
        <f t="shared" si="1"/>
        <v>3.8812499545060811E-7</v>
      </c>
      <c r="AV2" s="41">
        <f t="shared" si="1"/>
        <v>3.8812499545060811E-7</v>
      </c>
      <c r="AW2" s="41">
        <f t="shared" si="1"/>
        <v>3.8812499545060811E-7</v>
      </c>
      <c r="AX2" s="41">
        <f t="shared" si="1"/>
        <v>3.8812499545060811E-7</v>
      </c>
      <c r="AY2" s="41">
        <f t="shared" si="1"/>
        <v>3.8812499545060811E-7</v>
      </c>
      <c r="AZ2" s="41">
        <f t="shared" si="1"/>
        <v>3.8812499545060811E-7</v>
      </c>
      <c r="BA2" s="41">
        <f t="shared" si="1"/>
        <v>3.8812499545060811E-7</v>
      </c>
    </row>
    <row r="3" spans="1:53">
      <c r="A3" s="1" t="s">
        <v>164</v>
      </c>
      <c r="B3" s="41">
        <f>B2</f>
        <v>3.8812499545060811E-7</v>
      </c>
      <c r="C3" s="41">
        <f t="shared" ref="C3:BA3" si="2">C2</f>
        <v>3.8812499545060811E-7</v>
      </c>
      <c r="D3" s="41">
        <f t="shared" si="2"/>
        <v>3.8812499545060811E-7</v>
      </c>
      <c r="E3" s="41">
        <f t="shared" si="2"/>
        <v>3.8812499545060811E-7</v>
      </c>
      <c r="F3" s="41">
        <f t="shared" si="2"/>
        <v>3.8812499545060811E-7</v>
      </c>
      <c r="G3" s="41">
        <f t="shared" si="2"/>
        <v>3.8812499545060811E-7</v>
      </c>
      <c r="H3" s="41">
        <f t="shared" si="2"/>
        <v>3.8812499545060811E-7</v>
      </c>
      <c r="I3" s="41">
        <f t="shared" si="2"/>
        <v>3.8812499545060811E-7</v>
      </c>
      <c r="J3" s="41">
        <f t="shared" si="2"/>
        <v>3.8812499545060811E-7</v>
      </c>
      <c r="K3" s="41">
        <f t="shared" si="2"/>
        <v>3.8812499545060811E-7</v>
      </c>
      <c r="L3" s="41">
        <f t="shared" si="2"/>
        <v>3.8812499545060811E-7</v>
      </c>
      <c r="M3" s="41">
        <f t="shared" si="2"/>
        <v>3.8812499545060811E-7</v>
      </c>
      <c r="N3" s="41">
        <f t="shared" si="2"/>
        <v>3.8812499545060811E-7</v>
      </c>
      <c r="O3" s="41">
        <f t="shared" si="2"/>
        <v>3.8812499545060811E-7</v>
      </c>
      <c r="P3" s="41">
        <f t="shared" si="2"/>
        <v>3.8812499545060811E-7</v>
      </c>
      <c r="Q3" s="41">
        <f t="shared" si="2"/>
        <v>3.8812499545060811E-7</v>
      </c>
      <c r="R3" s="41">
        <f t="shared" si="2"/>
        <v>3.8812499545060811E-7</v>
      </c>
      <c r="S3" s="41">
        <f t="shared" si="2"/>
        <v>3.8812499545060811E-7</v>
      </c>
      <c r="T3" s="41">
        <f t="shared" si="2"/>
        <v>3.8812499545060811E-7</v>
      </c>
      <c r="U3" s="41">
        <f t="shared" si="2"/>
        <v>3.8812499545060811E-7</v>
      </c>
      <c r="V3" s="41">
        <f t="shared" si="2"/>
        <v>3.8812499545060811E-7</v>
      </c>
      <c r="W3" s="41">
        <f t="shared" si="2"/>
        <v>3.8812499545060811E-7</v>
      </c>
      <c r="X3" s="41">
        <f t="shared" si="2"/>
        <v>3.8812499545060811E-7</v>
      </c>
      <c r="Y3" s="41">
        <f t="shared" si="2"/>
        <v>3.8812499545060811E-7</v>
      </c>
      <c r="Z3" s="41">
        <f t="shared" si="2"/>
        <v>3.8812499545060811E-7</v>
      </c>
      <c r="AA3" s="41">
        <f t="shared" si="2"/>
        <v>3.8812499545060811E-7</v>
      </c>
      <c r="AB3" s="41">
        <f t="shared" si="2"/>
        <v>3.8812499545060811E-7</v>
      </c>
      <c r="AC3" s="41">
        <f t="shared" si="2"/>
        <v>3.8812499545060811E-7</v>
      </c>
      <c r="AD3" s="41">
        <f t="shared" si="2"/>
        <v>3.8812499545060811E-7</v>
      </c>
      <c r="AE3" s="41">
        <f t="shared" si="2"/>
        <v>3.8812499545060811E-7</v>
      </c>
      <c r="AF3" s="41">
        <f t="shared" si="2"/>
        <v>3.8812499545060811E-7</v>
      </c>
      <c r="AG3" s="41">
        <f t="shared" si="2"/>
        <v>3.8812499545060811E-7</v>
      </c>
      <c r="AH3" s="41">
        <f t="shared" si="2"/>
        <v>3.8812499545060811E-7</v>
      </c>
      <c r="AI3" s="41">
        <f t="shared" si="2"/>
        <v>3.8812499545060811E-7</v>
      </c>
      <c r="AJ3" s="41">
        <f t="shared" si="2"/>
        <v>3.8812499545060811E-7</v>
      </c>
      <c r="AK3" s="41">
        <f t="shared" si="2"/>
        <v>3.8812499545060811E-7</v>
      </c>
      <c r="AL3" s="41">
        <f t="shared" si="2"/>
        <v>3.8812499545060811E-7</v>
      </c>
      <c r="AM3" s="41">
        <f t="shared" si="2"/>
        <v>3.8812499545060811E-7</v>
      </c>
      <c r="AN3" s="41">
        <f t="shared" si="2"/>
        <v>3.8812499545060811E-7</v>
      </c>
      <c r="AO3" s="41">
        <f t="shared" si="2"/>
        <v>3.8812499545060811E-7</v>
      </c>
      <c r="AP3" s="41">
        <f t="shared" si="2"/>
        <v>3.8812499545060811E-7</v>
      </c>
      <c r="AQ3" s="41">
        <f t="shared" si="2"/>
        <v>3.8812499545060811E-7</v>
      </c>
      <c r="AR3" s="41">
        <f t="shared" si="2"/>
        <v>3.8812499545060811E-7</v>
      </c>
      <c r="AS3" s="41">
        <f t="shared" si="2"/>
        <v>3.8812499545060811E-7</v>
      </c>
      <c r="AT3" s="41">
        <f t="shared" si="2"/>
        <v>3.8812499545060811E-7</v>
      </c>
      <c r="AU3" s="41">
        <f t="shared" si="2"/>
        <v>3.8812499545060811E-7</v>
      </c>
      <c r="AV3" s="41">
        <f t="shared" si="2"/>
        <v>3.8812499545060811E-7</v>
      </c>
      <c r="AW3" s="41">
        <f t="shared" si="2"/>
        <v>3.8812499545060811E-7</v>
      </c>
      <c r="AX3" s="41">
        <f t="shared" si="2"/>
        <v>3.8812499545060811E-7</v>
      </c>
      <c r="AY3" s="41">
        <f t="shared" si="2"/>
        <v>3.8812499545060811E-7</v>
      </c>
      <c r="AZ3" s="41">
        <f t="shared" si="2"/>
        <v>3.8812499545060811E-7</v>
      </c>
      <c r="BA3" s="41">
        <f t="shared" si="2"/>
        <v>3.8812499545060811E-7</v>
      </c>
    </row>
    <row r="4" spans="1:53">
      <c r="A4" s="1" t="s">
        <v>165</v>
      </c>
      <c r="B4" s="41">
        <f>0</f>
        <v>0</v>
      </c>
      <c r="C4" s="41">
        <f>0</f>
        <v>0</v>
      </c>
      <c r="D4" s="41">
        <f>0</f>
        <v>0</v>
      </c>
      <c r="E4" s="41">
        <f>0</f>
        <v>0</v>
      </c>
      <c r="F4" s="41">
        <f>0</f>
        <v>0</v>
      </c>
      <c r="G4" s="41">
        <f>0</f>
        <v>0</v>
      </c>
      <c r="H4" s="41">
        <f>0</f>
        <v>0</v>
      </c>
      <c r="I4" s="41">
        <f>0</f>
        <v>0</v>
      </c>
      <c r="J4" s="41">
        <f>0</f>
        <v>0</v>
      </c>
      <c r="K4" s="41">
        <f>0</f>
        <v>0</v>
      </c>
      <c r="L4" s="41">
        <f>0</f>
        <v>0</v>
      </c>
      <c r="M4" s="41">
        <f>0</f>
        <v>0</v>
      </c>
      <c r="N4" s="41">
        <f>0</f>
        <v>0</v>
      </c>
      <c r="O4" s="41">
        <f>0</f>
        <v>0</v>
      </c>
      <c r="P4" s="41">
        <f>0</f>
        <v>0</v>
      </c>
      <c r="Q4" s="41">
        <f>0</f>
        <v>0</v>
      </c>
      <c r="R4" s="41">
        <f>0</f>
        <v>0</v>
      </c>
      <c r="S4" s="41">
        <f>0</f>
        <v>0</v>
      </c>
      <c r="T4" s="41">
        <f>0</f>
        <v>0</v>
      </c>
      <c r="U4" s="41">
        <f>0</f>
        <v>0</v>
      </c>
      <c r="V4" s="41">
        <f>0</f>
        <v>0</v>
      </c>
      <c r="W4" s="41">
        <f>0</f>
        <v>0</v>
      </c>
      <c r="X4" s="41">
        <f>0</f>
        <v>0</v>
      </c>
      <c r="Y4" s="41">
        <f>0</f>
        <v>0</v>
      </c>
      <c r="Z4" s="41">
        <f>0</f>
        <v>0</v>
      </c>
      <c r="AA4" s="41">
        <f>0</f>
        <v>0</v>
      </c>
      <c r="AB4" s="41">
        <f>0</f>
        <v>0</v>
      </c>
      <c r="AC4" s="41">
        <f>0</f>
        <v>0</v>
      </c>
      <c r="AD4" s="41">
        <f>0</f>
        <v>0</v>
      </c>
      <c r="AE4" s="41">
        <f>0</f>
        <v>0</v>
      </c>
      <c r="AF4" s="41">
        <f>0</f>
        <v>0</v>
      </c>
      <c r="AG4" s="41">
        <f>0</f>
        <v>0</v>
      </c>
      <c r="AH4" s="41">
        <f>0</f>
        <v>0</v>
      </c>
      <c r="AI4" s="41">
        <f>0</f>
        <v>0</v>
      </c>
      <c r="AJ4" s="41">
        <f>0</f>
        <v>0</v>
      </c>
      <c r="AK4" s="41">
        <f>0</f>
        <v>0</v>
      </c>
      <c r="AL4" s="41">
        <f>0</f>
        <v>0</v>
      </c>
      <c r="AM4" s="41">
        <f>0</f>
        <v>0</v>
      </c>
      <c r="AN4" s="41">
        <f>0</f>
        <v>0</v>
      </c>
      <c r="AO4" s="41">
        <f>0</f>
        <v>0</v>
      </c>
      <c r="AP4" s="41">
        <f>0</f>
        <v>0</v>
      </c>
      <c r="AQ4" s="41">
        <f>0</f>
        <v>0</v>
      </c>
      <c r="AR4" s="41">
        <f>0</f>
        <v>0</v>
      </c>
      <c r="AS4" s="41">
        <f>0</f>
        <v>0</v>
      </c>
      <c r="AT4" s="41">
        <f>0</f>
        <v>0</v>
      </c>
      <c r="AU4" s="41">
        <f>0</f>
        <v>0</v>
      </c>
      <c r="AV4" s="41">
        <f>0</f>
        <v>0</v>
      </c>
      <c r="AW4" s="41">
        <f>0</f>
        <v>0</v>
      </c>
      <c r="AX4" s="41">
        <f>0</f>
        <v>0</v>
      </c>
      <c r="AY4" s="41">
        <f>0</f>
        <v>0</v>
      </c>
      <c r="AZ4" s="41">
        <f>0</f>
        <v>0</v>
      </c>
      <c r="BA4" s="41">
        <f>0</f>
        <v>0</v>
      </c>
    </row>
    <row r="5" spans="1:53">
      <c r="A5" s="1" t="s">
        <v>166</v>
      </c>
      <c r="B5" s="41">
        <f>0</f>
        <v>0</v>
      </c>
      <c r="C5" s="41">
        <f>0</f>
        <v>0</v>
      </c>
      <c r="D5" s="41">
        <f>0</f>
        <v>0</v>
      </c>
      <c r="E5" s="41">
        <f>0</f>
        <v>0</v>
      </c>
      <c r="F5" s="41">
        <f>0</f>
        <v>0</v>
      </c>
      <c r="G5" s="41">
        <f>0</f>
        <v>0</v>
      </c>
      <c r="H5" s="41">
        <f>0</f>
        <v>0</v>
      </c>
      <c r="I5" s="41">
        <f>0</f>
        <v>0</v>
      </c>
      <c r="J5" s="41">
        <f>0</f>
        <v>0</v>
      </c>
      <c r="K5" s="41">
        <f>0</f>
        <v>0</v>
      </c>
      <c r="L5" s="41">
        <f>0</f>
        <v>0</v>
      </c>
      <c r="M5" s="41">
        <f>0</f>
        <v>0</v>
      </c>
      <c r="N5" s="41">
        <f>0</f>
        <v>0</v>
      </c>
      <c r="O5" s="41">
        <f>0</f>
        <v>0</v>
      </c>
      <c r="P5" s="41">
        <f>0</f>
        <v>0</v>
      </c>
      <c r="Q5" s="41">
        <f>0</f>
        <v>0</v>
      </c>
      <c r="R5" s="41">
        <f>0</f>
        <v>0</v>
      </c>
      <c r="S5" s="41">
        <f>0</f>
        <v>0</v>
      </c>
      <c r="T5" s="41">
        <f>0</f>
        <v>0</v>
      </c>
      <c r="U5" s="41">
        <f>0</f>
        <v>0</v>
      </c>
      <c r="V5" s="41">
        <f>0</f>
        <v>0</v>
      </c>
      <c r="W5" s="41">
        <f>0</f>
        <v>0</v>
      </c>
      <c r="X5" s="41">
        <f>0</f>
        <v>0</v>
      </c>
      <c r="Y5" s="41">
        <f>0</f>
        <v>0</v>
      </c>
      <c r="Z5" s="41">
        <f>0</f>
        <v>0</v>
      </c>
      <c r="AA5" s="41">
        <f>0</f>
        <v>0</v>
      </c>
      <c r="AB5" s="41">
        <f>0</f>
        <v>0</v>
      </c>
      <c r="AC5" s="41">
        <f>0</f>
        <v>0</v>
      </c>
      <c r="AD5" s="41">
        <f>0</f>
        <v>0</v>
      </c>
      <c r="AE5" s="41">
        <f>0</f>
        <v>0</v>
      </c>
      <c r="AF5" s="41">
        <f>0</f>
        <v>0</v>
      </c>
      <c r="AG5" s="41">
        <f>0</f>
        <v>0</v>
      </c>
      <c r="AH5" s="41">
        <f>0</f>
        <v>0</v>
      </c>
      <c r="AI5" s="41">
        <f>0</f>
        <v>0</v>
      </c>
      <c r="AJ5" s="41">
        <f>0</f>
        <v>0</v>
      </c>
      <c r="AK5" s="41">
        <f>0</f>
        <v>0</v>
      </c>
      <c r="AL5" s="41">
        <f>0</f>
        <v>0</v>
      </c>
      <c r="AM5" s="41">
        <f>0</f>
        <v>0</v>
      </c>
      <c r="AN5" s="41">
        <f>0</f>
        <v>0</v>
      </c>
      <c r="AO5" s="41">
        <f>0</f>
        <v>0</v>
      </c>
      <c r="AP5" s="41">
        <f>0</f>
        <v>0</v>
      </c>
      <c r="AQ5" s="41">
        <f>0</f>
        <v>0</v>
      </c>
      <c r="AR5" s="41">
        <f>0</f>
        <v>0</v>
      </c>
      <c r="AS5" s="41">
        <f>0</f>
        <v>0</v>
      </c>
      <c r="AT5" s="41">
        <f>0</f>
        <v>0</v>
      </c>
      <c r="AU5" s="41">
        <f>0</f>
        <v>0</v>
      </c>
      <c r="AV5" s="41">
        <f>0</f>
        <v>0</v>
      </c>
      <c r="AW5" s="41">
        <f>0</f>
        <v>0</v>
      </c>
      <c r="AX5" s="41">
        <f>0</f>
        <v>0</v>
      </c>
      <c r="AY5" s="41">
        <f>0</f>
        <v>0</v>
      </c>
      <c r="AZ5" s="41">
        <f>0</f>
        <v>0</v>
      </c>
      <c r="BA5" s="41">
        <f>0</f>
        <v>0</v>
      </c>
    </row>
    <row r="6" spans="1:53">
      <c r="A6" s="1" t="s">
        <v>167</v>
      </c>
      <c r="B6" s="41">
        <f>0</f>
        <v>0</v>
      </c>
      <c r="C6" s="41">
        <f>0</f>
        <v>0</v>
      </c>
      <c r="D6" s="41">
        <f>0</f>
        <v>0</v>
      </c>
      <c r="E6" s="41">
        <f>0</f>
        <v>0</v>
      </c>
      <c r="F6" s="41">
        <f>0</f>
        <v>0</v>
      </c>
      <c r="G6" s="41">
        <f>0</f>
        <v>0</v>
      </c>
      <c r="H6" s="41">
        <f>0</f>
        <v>0</v>
      </c>
      <c r="I6" s="41">
        <f>0</f>
        <v>0</v>
      </c>
      <c r="J6" s="41">
        <f>0</f>
        <v>0</v>
      </c>
      <c r="K6" s="41">
        <f>0</f>
        <v>0</v>
      </c>
      <c r="L6" s="41">
        <f>0</f>
        <v>0</v>
      </c>
      <c r="M6" s="41">
        <f>0</f>
        <v>0</v>
      </c>
      <c r="N6" s="41">
        <f>0</f>
        <v>0</v>
      </c>
      <c r="O6" s="41">
        <f>0</f>
        <v>0</v>
      </c>
      <c r="P6" s="41">
        <f>0</f>
        <v>0</v>
      </c>
      <c r="Q6" s="41">
        <f>0</f>
        <v>0</v>
      </c>
      <c r="R6" s="41">
        <f>0</f>
        <v>0</v>
      </c>
      <c r="S6" s="41">
        <f>0</f>
        <v>0</v>
      </c>
      <c r="T6" s="41">
        <f>0</f>
        <v>0</v>
      </c>
      <c r="U6" s="41">
        <f>0</f>
        <v>0</v>
      </c>
      <c r="V6" s="41">
        <f>0</f>
        <v>0</v>
      </c>
      <c r="W6" s="41">
        <f>0</f>
        <v>0</v>
      </c>
      <c r="X6" s="41">
        <f>0</f>
        <v>0</v>
      </c>
      <c r="Y6" s="41">
        <f>0</f>
        <v>0</v>
      </c>
      <c r="Z6" s="41">
        <f>0</f>
        <v>0</v>
      </c>
      <c r="AA6" s="41">
        <f>0</f>
        <v>0</v>
      </c>
      <c r="AB6" s="41">
        <f>0</f>
        <v>0</v>
      </c>
      <c r="AC6" s="41">
        <f>0</f>
        <v>0</v>
      </c>
      <c r="AD6" s="41">
        <f>0</f>
        <v>0</v>
      </c>
      <c r="AE6" s="41">
        <f>0</f>
        <v>0</v>
      </c>
      <c r="AF6" s="41">
        <f>0</f>
        <v>0</v>
      </c>
      <c r="AG6" s="41">
        <f>0</f>
        <v>0</v>
      </c>
      <c r="AH6" s="41">
        <f>0</f>
        <v>0</v>
      </c>
      <c r="AI6" s="41">
        <f>0</f>
        <v>0</v>
      </c>
      <c r="AJ6" s="41">
        <f>0</f>
        <v>0</v>
      </c>
      <c r="AK6" s="41">
        <f>0</f>
        <v>0</v>
      </c>
      <c r="AL6" s="41">
        <f>0</f>
        <v>0</v>
      </c>
      <c r="AM6" s="41">
        <f>0</f>
        <v>0</v>
      </c>
      <c r="AN6" s="41">
        <f>0</f>
        <v>0</v>
      </c>
      <c r="AO6" s="41">
        <f>0</f>
        <v>0</v>
      </c>
      <c r="AP6" s="41">
        <f>0</f>
        <v>0</v>
      </c>
      <c r="AQ6" s="41">
        <f>0</f>
        <v>0</v>
      </c>
      <c r="AR6" s="41">
        <f>0</f>
        <v>0</v>
      </c>
      <c r="AS6" s="41">
        <f>0</f>
        <v>0</v>
      </c>
      <c r="AT6" s="41">
        <f>0</f>
        <v>0</v>
      </c>
      <c r="AU6" s="41">
        <f>0</f>
        <v>0</v>
      </c>
      <c r="AV6" s="41">
        <f>0</f>
        <v>0</v>
      </c>
      <c r="AW6" s="41">
        <f>0</f>
        <v>0</v>
      </c>
      <c r="AX6" s="41">
        <f>0</f>
        <v>0</v>
      </c>
      <c r="AY6" s="41">
        <f>0</f>
        <v>0</v>
      </c>
      <c r="AZ6" s="41">
        <f>0</f>
        <v>0</v>
      </c>
      <c r="BA6" s="41">
        <f>0</f>
        <v>0</v>
      </c>
    </row>
    <row r="7" spans="1:53">
      <c r="A7" s="1" t="s">
        <v>168</v>
      </c>
      <c r="B7" s="41">
        <f>0</f>
        <v>0</v>
      </c>
      <c r="C7" s="41">
        <f>0</f>
        <v>0</v>
      </c>
      <c r="D7" s="41">
        <f>0</f>
        <v>0</v>
      </c>
      <c r="E7" s="41">
        <f>0</f>
        <v>0</v>
      </c>
      <c r="F7" s="41">
        <f>0</f>
        <v>0</v>
      </c>
      <c r="G7" s="41">
        <f>0</f>
        <v>0</v>
      </c>
      <c r="H7" s="41">
        <f>0</f>
        <v>0</v>
      </c>
      <c r="I7" s="41">
        <f>0</f>
        <v>0</v>
      </c>
      <c r="J7" s="41">
        <f>0</f>
        <v>0</v>
      </c>
      <c r="K7" s="41">
        <f>0</f>
        <v>0</v>
      </c>
      <c r="L7" s="41">
        <f>0</f>
        <v>0</v>
      </c>
      <c r="M7" s="41">
        <f>0</f>
        <v>0</v>
      </c>
      <c r="N7" s="41">
        <f>0</f>
        <v>0</v>
      </c>
      <c r="O7" s="41">
        <f>0</f>
        <v>0</v>
      </c>
      <c r="P7" s="41">
        <f>0</f>
        <v>0</v>
      </c>
      <c r="Q7" s="41">
        <f>0</f>
        <v>0</v>
      </c>
      <c r="R7" s="41">
        <f>0</f>
        <v>0</v>
      </c>
      <c r="S7" s="41">
        <f>0</f>
        <v>0</v>
      </c>
      <c r="T7" s="41">
        <f>0</f>
        <v>0</v>
      </c>
      <c r="U7" s="41">
        <f>0</f>
        <v>0</v>
      </c>
      <c r="V7" s="41">
        <f>0</f>
        <v>0</v>
      </c>
      <c r="W7" s="41">
        <f>0</f>
        <v>0</v>
      </c>
      <c r="X7" s="41">
        <f>0</f>
        <v>0</v>
      </c>
      <c r="Y7" s="41">
        <f>0</f>
        <v>0</v>
      </c>
      <c r="Z7" s="41">
        <f>0</f>
        <v>0</v>
      </c>
      <c r="AA7" s="41">
        <f>0</f>
        <v>0</v>
      </c>
      <c r="AB7" s="41">
        <f>0</f>
        <v>0</v>
      </c>
      <c r="AC7" s="41">
        <f>0</f>
        <v>0</v>
      </c>
      <c r="AD7" s="41">
        <f>0</f>
        <v>0</v>
      </c>
      <c r="AE7" s="41">
        <f>0</f>
        <v>0</v>
      </c>
      <c r="AF7" s="41">
        <f>0</f>
        <v>0</v>
      </c>
      <c r="AG7" s="41">
        <f>0</f>
        <v>0</v>
      </c>
      <c r="AH7" s="41">
        <f>0</f>
        <v>0</v>
      </c>
      <c r="AI7" s="41">
        <f>0</f>
        <v>0</v>
      </c>
      <c r="AJ7" s="41">
        <f>0</f>
        <v>0</v>
      </c>
      <c r="AK7" s="41">
        <f>0</f>
        <v>0</v>
      </c>
      <c r="AL7" s="41">
        <f>0</f>
        <v>0</v>
      </c>
      <c r="AM7" s="41">
        <f>0</f>
        <v>0</v>
      </c>
      <c r="AN7" s="41">
        <f>0</f>
        <v>0</v>
      </c>
      <c r="AO7" s="41">
        <f>0</f>
        <v>0</v>
      </c>
      <c r="AP7" s="41">
        <f>0</f>
        <v>0</v>
      </c>
      <c r="AQ7" s="41">
        <f>0</f>
        <v>0</v>
      </c>
      <c r="AR7" s="41">
        <f>0</f>
        <v>0</v>
      </c>
      <c r="AS7" s="41">
        <f>0</f>
        <v>0</v>
      </c>
      <c r="AT7" s="41">
        <f>0</f>
        <v>0</v>
      </c>
      <c r="AU7" s="41">
        <f>0</f>
        <v>0</v>
      </c>
      <c r="AV7" s="41">
        <f>0</f>
        <v>0</v>
      </c>
      <c r="AW7" s="41">
        <f>0</f>
        <v>0</v>
      </c>
      <c r="AX7" s="41">
        <f>0</f>
        <v>0</v>
      </c>
      <c r="AY7" s="41">
        <f>0</f>
        <v>0</v>
      </c>
      <c r="AZ7" s="41">
        <f>0</f>
        <v>0</v>
      </c>
      <c r="BA7" s="41">
        <f>0</f>
        <v>0</v>
      </c>
    </row>
    <row r="8" spans="1:53">
      <c r="A8" s="1" t="s">
        <v>169</v>
      </c>
      <c r="B8" s="41">
        <f>0</f>
        <v>0</v>
      </c>
      <c r="C8" s="41">
        <f>0</f>
        <v>0</v>
      </c>
      <c r="D8" s="41">
        <f>0</f>
        <v>0</v>
      </c>
      <c r="E8" s="41">
        <f>0</f>
        <v>0</v>
      </c>
      <c r="F8" s="41">
        <f>0</f>
        <v>0</v>
      </c>
      <c r="G8" s="41">
        <f>0</f>
        <v>0</v>
      </c>
      <c r="H8" s="41">
        <f>0</f>
        <v>0</v>
      </c>
      <c r="I8" s="41">
        <f>0</f>
        <v>0</v>
      </c>
      <c r="J8" s="41">
        <f>0</f>
        <v>0</v>
      </c>
      <c r="K8" s="41">
        <f>0</f>
        <v>0</v>
      </c>
      <c r="L8" s="41">
        <f>0</f>
        <v>0</v>
      </c>
      <c r="M8" s="41">
        <f>0</f>
        <v>0</v>
      </c>
      <c r="N8" s="41">
        <f>0</f>
        <v>0</v>
      </c>
      <c r="O8" s="41">
        <f>0</f>
        <v>0</v>
      </c>
      <c r="P8" s="41">
        <f>0</f>
        <v>0</v>
      </c>
      <c r="Q8" s="41">
        <f>0</f>
        <v>0</v>
      </c>
      <c r="R8" s="41">
        <f>0</f>
        <v>0</v>
      </c>
      <c r="S8" s="41">
        <f>0</f>
        <v>0</v>
      </c>
      <c r="T8" s="41">
        <f>0</f>
        <v>0</v>
      </c>
      <c r="U8" s="41">
        <f>0</f>
        <v>0</v>
      </c>
      <c r="V8" s="41">
        <f>0</f>
        <v>0</v>
      </c>
      <c r="W8" s="41">
        <f>0</f>
        <v>0</v>
      </c>
      <c r="X8" s="41">
        <f>0</f>
        <v>0</v>
      </c>
      <c r="Y8" s="41">
        <f>0</f>
        <v>0</v>
      </c>
      <c r="Z8" s="41">
        <f>0</f>
        <v>0</v>
      </c>
      <c r="AA8" s="41">
        <f>0</f>
        <v>0</v>
      </c>
      <c r="AB8" s="41">
        <f>0</f>
        <v>0</v>
      </c>
      <c r="AC8" s="41">
        <f>0</f>
        <v>0</v>
      </c>
      <c r="AD8" s="41">
        <f>0</f>
        <v>0</v>
      </c>
      <c r="AE8" s="41">
        <f>0</f>
        <v>0</v>
      </c>
      <c r="AF8" s="41">
        <f>0</f>
        <v>0</v>
      </c>
      <c r="AG8" s="41">
        <f>0</f>
        <v>0</v>
      </c>
      <c r="AH8" s="41">
        <f>0</f>
        <v>0</v>
      </c>
      <c r="AI8" s="41">
        <f>0</f>
        <v>0</v>
      </c>
      <c r="AJ8" s="41">
        <f>0</f>
        <v>0</v>
      </c>
      <c r="AK8" s="41">
        <f>0</f>
        <v>0</v>
      </c>
      <c r="AL8" s="41">
        <f>0</f>
        <v>0</v>
      </c>
      <c r="AM8" s="41">
        <f>0</f>
        <v>0</v>
      </c>
      <c r="AN8" s="41">
        <f>0</f>
        <v>0</v>
      </c>
      <c r="AO8" s="41">
        <f>0</f>
        <v>0</v>
      </c>
      <c r="AP8" s="41">
        <f>0</f>
        <v>0</v>
      </c>
      <c r="AQ8" s="41">
        <f>0</f>
        <v>0</v>
      </c>
      <c r="AR8" s="41">
        <f>0</f>
        <v>0</v>
      </c>
      <c r="AS8" s="41">
        <f>0</f>
        <v>0</v>
      </c>
      <c r="AT8" s="41">
        <f>0</f>
        <v>0</v>
      </c>
      <c r="AU8" s="41">
        <f>0</f>
        <v>0</v>
      </c>
      <c r="AV8" s="41">
        <f>0</f>
        <v>0</v>
      </c>
      <c r="AW8" s="41">
        <f>0</f>
        <v>0</v>
      </c>
      <c r="AX8" s="41">
        <f>0</f>
        <v>0</v>
      </c>
      <c r="AY8" s="41">
        <f>0</f>
        <v>0</v>
      </c>
      <c r="AZ8" s="41">
        <f>0</f>
        <v>0</v>
      </c>
      <c r="BA8" s="41">
        <f>0</f>
        <v>0</v>
      </c>
    </row>
    <row r="9" spans="1:53">
      <c r="A9" s="1" t="s">
        <v>170</v>
      </c>
      <c r="B9" s="41">
        <f>0</f>
        <v>0</v>
      </c>
      <c r="C9" s="41">
        <f>0</f>
        <v>0</v>
      </c>
      <c r="D9" s="41">
        <f>0</f>
        <v>0</v>
      </c>
      <c r="E9" s="41">
        <f>0</f>
        <v>0</v>
      </c>
      <c r="F9" s="41">
        <f>0</f>
        <v>0</v>
      </c>
      <c r="G9" s="41">
        <f>0</f>
        <v>0</v>
      </c>
      <c r="H9" s="41">
        <f>0</f>
        <v>0</v>
      </c>
      <c r="I9" s="41">
        <f>0</f>
        <v>0</v>
      </c>
      <c r="J9" s="41">
        <f>0</f>
        <v>0</v>
      </c>
      <c r="K9" s="41">
        <f>0</f>
        <v>0</v>
      </c>
      <c r="L9" s="41">
        <f>0</f>
        <v>0</v>
      </c>
      <c r="M9" s="41">
        <f>0</f>
        <v>0</v>
      </c>
      <c r="N9" s="41">
        <f>0</f>
        <v>0</v>
      </c>
      <c r="O9" s="41">
        <f>0</f>
        <v>0</v>
      </c>
      <c r="P9" s="41">
        <f>0</f>
        <v>0</v>
      </c>
      <c r="Q9" s="41">
        <f>0</f>
        <v>0</v>
      </c>
      <c r="R9" s="41">
        <f>0</f>
        <v>0</v>
      </c>
      <c r="S9" s="41">
        <f>0</f>
        <v>0</v>
      </c>
      <c r="T9" s="41">
        <f>0</f>
        <v>0</v>
      </c>
      <c r="U9" s="41">
        <f>0</f>
        <v>0</v>
      </c>
      <c r="V9" s="41">
        <f>0</f>
        <v>0</v>
      </c>
      <c r="W9" s="41">
        <f>0</f>
        <v>0</v>
      </c>
      <c r="X9" s="41">
        <f>0</f>
        <v>0</v>
      </c>
      <c r="Y9" s="41">
        <f>0</f>
        <v>0</v>
      </c>
      <c r="Z9" s="41">
        <f>0</f>
        <v>0</v>
      </c>
      <c r="AA9" s="41">
        <f>0</f>
        <v>0</v>
      </c>
      <c r="AB9" s="41">
        <f>0</f>
        <v>0</v>
      </c>
      <c r="AC9" s="41">
        <f>0</f>
        <v>0</v>
      </c>
      <c r="AD9" s="41">
        <f>0</f>
        <v>0</v>
      </c>
      <c r="AE9" s="41">
        <f>0</f>
        <v>0</v>
      </c>
      <c r="AF9" s="41">
        <f>0</f>
        <v>0</v>
      </c>
      <c r="AG9" s="41">
        <f>0</f>
        <v>0</v>
      </c>
      <c r="AH9" s="41">
        <f>0</f>
        <v>0</v>
      </c>
      <c r="AI9" s="41">
        <f>0</f>
        <v>0</v>
      </c>
      <c r="AJ9" s="41">
        <f>0</f>
        <v>0</v>
      </c>
      <c r="AK9" s="41">
        <f>0</f>
        <v>0</v>
      </c>
      <c r="AL9" s="41">
        <f>0</f>
        <v>0</v>
      </c>
      <c r="AM9" s="41">
        <f>0</f>
        <v>0</v>
      </c>
      <c r="AN9" s="41">
        <f>0</f>
        <v>0</v>
      </c>
      <c r="AO9" s="41">
        <f>0</f>
        <v>0</v>
      </c>
      <c r="AP9" s="41">
        <f>0</f>
        <v>0</v>
      </c>
      <c r="AQ9" s="41">
        <f>0</f>
        <v>0</v>
      </c>
      <c r="AR9" s="41">
        <f>0</f>
        <v>0</v>
      </c>
      <c r="AS9" s="41">
        <f>0</f>
        <v>0</v>
      </c>
      <c r="AT9" s="41">
        <f>0</f>
        <v>0</v>
      </c>
      <c r="AU9" s="41">
        <f>0</f>
        <v>0</v>
      </c>
      <c r="AV9" s="41">
        <f>0</f>
        <v>0</v>
      </c>
      <c r="AW9" s="41">
        <f>0</f>
        <v>0</v>
      </c>
      <c r="AX9" s="41">
        <f>0</f>
        <v>0</v>
      </c>
      <c r="AY9" s="41">
        <f>0</f>
        <v>0</v>
      </c>
      <c r="AZ9" s="41">
        <f>0</f>
        <v>0</v>
      </c>
      <c r="BA9" s="41">
        <f>0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Cost'!B82</f>
        <v>2.635E-5</v>
      </c>
      <c r="C2" s="41">
        <f>B2</f>
        <v>2.635E-5</v>
      </c>
      <c r="D2" s="41">
        <f t="shared" ref="D2:BA2" si="1">C2</f>
        <v>2.635E-5</v>
      </c>
      <c r="E2" s="41">
        <f t="shared" si="1"/>
        <v>2.635E-5</v>
      </c>
      <c r="F2" s="41">
        <f t="shared" si="1"/>
        <v>2.635E-5</v>
      </c>
      <c r="G2" s="41">
        <f t="shared" si="1"/>
        <v>2.635E-5</v>
      </c>
      <c r="H2" s="41">
        <f t="shared" si="1"/>
        <v>2.635E-5</v>
      </c>
      <c r="I2" s="41">
        <f t="shared" si="1"/>
        <v>2.635E-5</v>
      </c>
      <c r="J2" s="41">
        <f t="shared" si="1"/>
        <v>2.635E-5</v>
      </c>
      <c r="K2" s="41">
        <f t="shared" si="1"/>
        <v>2.635E-5</v>
      </c>
      <c r="L2" s="41">
        <f t="shared" si="1"/>
        <v>2.635E-5</v>
      </c>
      <c r="M2" s="41">
        <f t="shared" si="1"/>
        <v>2.635E-5</v>
      </c>
      <c r="N2" s="41">
        <f t="shared" si="1"/>
        <v>2.635E-5</v>
      </c>
      <c r="O2" s="41">
        <f t="shared" si="1"/>
        <v>2.635E-5</v>
      </c>
      <c r="P2" s="41">
        <f t="shared" si="1"/>
        <v>2.635E-5</v>
      </c>
      <c r="Q2" s="41">
        <f t="shared" si="1"/>
        <v>2.635E-5</v>
      </c>
      <c r="R2" s="41">
        <f t="shared" si="1"/>
        <v>2.635E-5</v>
      </c>
      <c r="S2" s="41">
        <f t="shared" si="1"/>
        <v>2.635E-5</v>
      </c>
      <c r="T2" s="41">
        <f t="shared" si="1"/>
        <v>2.635E-5</v>
      </c>
      <c r="U2" s="41">
        <f t="shared" si="1"/>
        <v>2.635E-5</v>
      </c>
      <c r="V2" s="41">
        <f t="shared" si="1"/>
        <v>2.635E-5</v>
      </c>
      <c r="W2" s="41">
        <f t="shared" si="1"/>
        <v>2.635E-5</v>
      </c>
      <c r="X2" s="41">
        <f t="shared" si="1"/>
        <v>2.635E-5</v>
      </c>
      <c r="Y2" s="41">
        <f t="shared" si="1"/>
        <v>2.635E-5</v>
      </c>
      <c r="Z2" s="41">
        <f t="shared" si="1"/>
        <v>2.635E-5</v>
      </c>
      <c r="AA2" s="41">
        <f t="shared" si="1"/>
        <v>2.635E-5</v>
      </c>
      <c r="AB2" s="41">
        <f t="shared" si="1"/>
        <v>2.635E-5</v>
      </c>
      <c r="AC2" s="41">
        <f t="shared" si="1"/>
        <v>2.635E-5</v>
      </c>
      <c r="AD2" s="41">
        <f t="shared" si="1"/>
        <v>2.635E-5</v>
      </c>
      <c r="AE2" s="41">
        <f t="shared" si="1"/>
        <v>2.635E-5</v>
      </c>
      <c r="AF2" s="41">
        <f t="shared" si="1"/>
        <v>2.635E-5</v>
      </c>
      <c r="AG2" s="41">
        <f t="shared" si="1"/>
        <v>2.635E-5</v>
      </c>
      <c r="AH2" s="41">
        <f t="shared" si="1"/>
        <v>2.635E-5</v>
      </c>
      <c r="AI2" s="41">
        <f t="shared" si="1"/>
        <v>2.635E-5</v>
      </c>
      <c r="AJ2" s="41">
        <f t="shared" si="1"/>
        <v>2.635E-5</v>
      </c>
      <c r="AK2" s="41">
        <f t="shared" si="1"/>
        <v>2.635E-5</v>
      </c>
      <c r="AL2" s="41">
        <f t="shared" si="1"/>
        <v>2.635E-5</v>
      </c>
      <c r="AM2" s="41">
        <f t="shared" si="1"/>
        <v>2.635E-5</v>
      </c>
      <c r="AN2" s="41">
        <f t="shared" si="1"/>
        <v>2.635E-5</v>
      </c>
      <c r="AO2" s="41">
        <f t="shared" si="1"/>
        <v>2.635E-5</v>
      </c>
      <c r="AP2" s="41">
        <f t="shared" si="1"/>
        <v>2.635E-5</v>
      </c>
      <c r="AQ2" s="41">
        <f t="shared" si="1"/>
        <v>2.635E-5</v>
      </c>
      <c r="AR2" s="41">
        <f t="shared" si="1"/>
        <v>2.635E-5</v>
      </c>
      <c r="AS2" s="41">
        <f t="shared" si="1"/>
        <v>2.635E-5</v>
      </c>
      <c r="AT2" s="41">
        <f t="shared" si="1"/>
        <v>2.635E-5</v>
      </c>
      <c r="AU2" s="41">
        <f t="shared" si="1"/>
        <v>2.635E-5</v>
      </c>
      <c r="AV2" s="41">
        <f t="shared" si="1"/>
        <v>2.635E-5</v>
      </c>
      <c r="AW2" s="41">
        <f t="shared" si="1"/>
        <v>2.635E-5</v>
      </c>
      <c r="AX2" s="41">
        <f t="shared" si="1"/>
        <v>2.635E-5</v>
      </c>
      <c r="AY2" s="41">
        <f t="shared" si="1"/>
        <v>2.635E-5</v>
      </c>
      <c r="AZ2" s="41">
        <f t="shared" si="1"/>
        <v>2.635E-5</v>
      </c>
      <c r="BA2" s="41">
        <f t="shared" si="1"/>
        <v>2.635E-5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 t="shared" ref="B7:Y7" si="6">B3</f>
        <v>0</v>
      </c>
      <c r="C7" s="41">
        <f t="shared" si="6"/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Y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Cost'!B83</f>
        <v>2.546E-5</v>
      </c>
      <c r="C2" s="41">
        <f>B2</f>
        <v>2.546E-5</v>
      </c>
      <c r="D2" s="41">
        <f t="shared" ref="D2:BA2" si="1">C2</f>
        <v>2.546E-5</v>
      </c>
      <c r="E2" s="41">
        <f t="shared" si="1"/>
        <v>2.546E-5</v>
      </c>
      <c r="F2" s="41">
        <f t="shared" si="1"/>
        <v>2.546E-5</v>
      </c>
      <c r="G2" s="41">
        <f t="shared" si="1"/>
        <v>2.546E-5</v>
      </c>
      <c r="H2" s="41">
        <f t="shared" si="1"/>
        <v>2.546E-5</v>
      </c>
      <c r="I2" s="41">
        <f t="shared" si="1"/>
        <v>2.546E-5</v>
      </c>
      <c r="J2" s="41">
        <f t="shared" si="1"/>
        <v>2.546E-5</v>
      </c>
      <c r="K2" s="41">
        <f t="shared" si="1"/>
        <v>2.546E-5</v>
      </c>
      <c r="L2" s="41">
        <f t="shared" si="1"/>
        <v>2.546E-5</v>
      </c>
      <c r="M2" s="41">
        <f t="shared" si="1"/>
        <v>2.546E-5</v>
      </c>
      <c r="N2" s="41">
        <f t="shared" si="1"/>
        <v>2.546E-5</v>
      </c>
      <c r="O2" s="41">
        <f t="shared" si="1"/>
        <v>2.546E-5</v>
      </c>
      <c r="P2" s="41">
        <f t="shared" si="1"/>
        <v>2.546E-5</v>
      </c>
      <c r="Q2" s="41">
        <f t="shared" si="1"/>
        <v>2.546E-5</v>
      </c>
      <c r="R2" s="41">
        <f t="shared" si="1"/>
        <v>2.546E-5</v>
      </c>
      <c r="S2" s="41">
        <f t="shared" si="1"/>
        <v>2.546E-5</v>
      </c>
      <c r="T2" s="41">
        <f t="shared" si="1"/>
        <v>2.546E-5</v>
      </c>
      <c r="U2" s="41">
        <f t="shared" si="1"/>
        <v>2.546E-5</v>
      </c>
      <c r="V2" s="41">
        <f t="shared" si="1"/>
        <v>2.546E-5</v>
      </c>
      <c r="W2" s="41">
        <f t="shared" si="1"/>
        <v>2.546E-5</v>
      </c>
      <c r="X2" s="41">
        <f t="shared" si="1"/>
        <v>2.546E-5</v>
      </c>
      <c r="Y2" s="41">
        <f t="shared" si="1"/>
        <v>2.546E-5</v>
      </c>
      <c r="Z2" s="41">
        <f t="shared" si="1"/>
        <v>2.546E-5</v>
      </c>
      <c r="AA2" s="41">
        <f t="shared" si="1"/>
        <v>2.546E-5</v>
      </c>
      <c r="AB2" s="41">
        <f t="shared" si="1"/>
        <v>2.546E-5</v>
      </c>
      <c r="AC2" s="41">
        <f t="shared" si="1"/>
        <v>2.546E-5</v>
      </c>
      <c r="AD2" s="41">
        <f t="shared" si="1"/>
        <v>2.546E-5</v>
      </c>
      <c r="AE2" s="41">
        <f t="shared" si="1"/>
        <v>2.546E-5</v>
      </c>
      <c r="AF2" s="41">
        <f t="shared" si="1"/>
        <v>2.546E-5</v>
      </c>
      <c r="AG2" s="41">
        <f t="shared" si="1"/>
        <v>2.546E-5</v>
      </c>
      <c r="AH2" s="41">
        <f t="shared" si="1"/>
        <v>2.546E-5</v>
      </c>
      <c r="AI2" s="41">
        <f t="shared" si="1"/>
        <v>2.546E-5</v>
      </c>
      <c r="AJ2" s="41">
        <f t="shared" si="1"/>
        <v>2.546E-5</v>
      </c>
      <c r="AK2" s="41">
        <f t="shared" si="1"/>
        <v>2.546E-5</v>
      </c>
      <c r="AL2" s="41">
        <f t="shared" si="1"/>
        <v>2.546E-5</v>
      </c>
      <c r="AM2" s="41">
        <f t="shared" si="1"/>
        <v>2.546E-5</v>
      </c>
      <c r="AN2" s="41">
        <f t="shared" si="1"/>
        <v>2.546E-5</v>
      </c>
      <c r="AO2" s="41">
        <f t="shared" si="1"/>
        <v>2.546E-5</v>
      </c>
      <c r="AP2" s="41">
        <f t="shared" si="1"/>
        <v>2.546E-5</v>
      </c>
      <c r="AQ2" s="41">
        <f t="shared" si="1"/>
        <v>2.546E-5</v>
      </c>
      <c r="AR2" s="41">
        <f t="shared" si="1"/>
        <v>2.546E-5</v>
      </c>
      <c r="AS2" s="41">
        <f t="shared" si="1"/>
        <v>2.546E-5</v>
      </c>
      <c r="AT2" s="41">
        <f t="shared" si="1"/>
        <v>2.546E-5</v>
      </c>
      <c r="AU2" s="41">
        <f t="shared" si="1"/>
        <v>2.546E-5</v>
      </c>
      <c r="AV2" s="41">
        <f t="shared" si="1"/>
        <v>2.546E-5</v>
      </c>
      <c r="AW2" s="41">
        <f t="shared" si="1"/>
        <v>2.546E-5</v>
      </c>
      <c r="AX2" s="41">
        <f t="shared" si="1"/>
        <v>2.546E-5</v>
      </c>
      <c r="AY2" s="41">
        <f t="shared" si="1"/>
        <v>2.546E-5</v>
      </c>
      <c r="AZ2" s="41">
        <f t="shared" si="1"/>
        <v>2.546E-5</v>
      </c>
      <c r="BA2" s="41">
        <f t="shared" si="1"/>
        <v>2.546E-5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 t="shared" ref="B7:Y7" si="6">B3</f>
        <v>0</v>
      </c>
      <c r="C7" s="41">
        <f t="shared" si="6"/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Y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BA1000"/>
  <sheetViews>
    <sheetView workbookViewId="0">
      <selection activeCell="C2" sqref="C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Cost'!B84</f>
        <v>1.7200000000000001E-5</v>
      </c>
      <c r="C2" s="41">
        <f>B2</f>
        <v>1.7200000000000001E-5</v>
      </c>
      <c r="D2" s="41">
        <f t="shared" ref="D2:BA7" si="1">C2</f>
        <v>1.7200000000000001E-5</v>
      </c>
      <c r="E2" s="41">
        <f t="shared" si="1"/>
        <v>1.7200000000000001E-5</v>
      </c>
      <c r="F2" s="41">
        <f t="shared" si="1"/>
        <v>1.7200000000000001E-5</v>
      </c>
      <c r="G2" s="41">
        <f t="shared" si="1"/>
        <v>1.7200000000000001E-5</v>
      </c>
      <c r="H2" s="41">
        <f t="shared" si="1"/>
        <v>1.7200000000000001E-5</v>
      </c>
      <c r="I2" s="41">
        <f t="shared" si="1"/>
        <v>1.7200000000000001E-5</v>
      </c>
      <c r="J2" s="41">
        <f t="shared" si="1"/>
        <v>1.7200000000000001E-5</v>
      </c>
      <c r="K2" s="41">
        <f t="shared" si="1"/>
        <v>1.7200000000000001E-5</v>
      </c>
      <c r="L2" s="41">
        <f t="shared" si="1"/>
        <v>1.7200000000000001E-5</v>
      </c>
      <c r="M2" s="41">
        <f t="shared" si="1"/>
        <v>1.7200000000000001E-5</v>
      </c>
      <c r="N2" s="41">
        <f t="shared" si="1"/>
        <v>1.7200000000000001E-5</v>
      </c>
      <c r="O2" s="41">
        <f t="shared" si="1"/>
        <v>1.7200000000000001E-5</v>
      </c>
      <c r="P2" s="41">
        <f t="shared" si="1"/>
        <v>1.7200000000000001E-5</v>
      </c>
      <c r="Q2" s="41">
        <f t="shared" si="1"/>
        <v>1.7200000000000001E-5</v>
      </c>
      <c r="R2" s="41">
        <f t="shared" si="1"/>
        <v>1.7200000000000001E-5</v>
      </c>
      <c r="S2" s="41">
        <f t="shared" si="1"/>
        <v>1.7200000000000001E-5</v>
      </c>
      <c r="T2" s="41">
        <f t="shared" si="1"/>
        <v>1.7200000000000001E-5</v>
      </c>
      <c r="U2" s="41">
        <f t="shared" si="1"/>
        <v>1.7200000000000001E-5</v>
      </c>
      <c r="V2" s="41">
        <f t="shared" si="1"/>
        <v>1.7200000000000001E-5</v>
      </c>
      <c r="W2" s="41">
        <f t="shared" si="1"/>
        <v>1.7200000000000001E-5</v>
      </c>
      <c r="X2" s="41">
        <f t="shared" si="1"/>
        <v>1.7200000000000001E-5</v>
      </c>
      <c r="Y2" s="41">
        <f t="shared" si="1"/>
        <v>1.7200000000000001E-5</v>
      </c>
      <c r="Z2" s="41">
        <f t="shared" si="1"/>
        <v>1.7200000000000001E-5</v>
      </c>
      <c r="AA2" s="41">
        <f t="shared" si="1"/>
        <v>1.7200000000000001E-5</v>
      </c>
      <c r="AB2" s="41">
        <f t="shared" si="1"/>
        <v>1.7200000000000001E-5</v>
      </c>
      <c r="AC2" s="41">
        <f t="shared" si="1"/>
        <v>1.7200000000000001E-5</v>
      </c>
      <c r="AD2" s="41">
        <f t="shared" si="1"/>
        <v>1.7200000000000001E-5</v>
      </c>
      <c r="AE2" s="41">
        <f t="shared" si="1"/>
        <v>1.7200000000000001E-5</v>
      </c>
      <c r="AF2" s="41">
        <f t="shared" si="1"/>
        <v>1.7200000000000001E-5</v>
      </c>
      <c r="AG2" s="41">
        <f t="shared" si="1"/>
        <v>1.7200000000000001E-5</v>
      </c>
      <c r="AH2" s="41">
        <f t="shared" si="1"/>
        <v>1.7200000000000001E-5</v>
      </c>
      <c r="AI2" s="41">
        <f t="shared" si="1"/>
        <v>1.7200000000000001E-5</v>
      </c>
      <c r="AJ2" s="41">
        <f t="shared" si="1"/>
        <v>1.7200000000000001E-5</v>
      </c>
      <c r="AK2" s="41">
        <f t="shared" si="1"/>
        <v>1.7200000000000001E-5</v>
      </c>
      <c r="AL2" s="41">
        <f t="shared" si="1"/>
        <v>1.7200000000000001E-5</v>
      </c>
      <c r="AM2" s="41">
        <f t="shared" si="1"/>
        <v>1.7200000000000001E-5</v>
      </c>
      <c r="AN2" s="41">
        <f t="shared" si="1"/>
        <v>1.7200000000000001E-5</v>
      </c>
      <c r="AO2" s="41">
        <f t="shared" si="1"/>
        <v>1.7200000000000001E-5</v>
      </c>
      <c r="AP2" s="41">
        <f t="shared" si="1"/>
        <v>1.7200000000000001E-5</v>
      </c>
      <c r="AQ2" s="41">
        <f t="shared" si="1"/>
        <v>1.7200000000000001E-5</v>
      </c>
      <c r="AR2" s="41">
        <f t="shared" si="1"/>
        <v>1.7200000000000001E-5</v>
      </c>
      <c r="AS2" s="41">
        <f t="shared" si="1"/>
        <v>1.7200000000000001E-5</v>
      </c>
      <c r="AT2" s="41">
        <f t="shared" si="1"/>
        <v>1.7200000000000001E-5</v>
      </c>
      <c r="AU2" s="41">
        <f t="shared" si="1"/>
        <v>1.7200000000000001E-5</v>
      </c>
      <c r="AV2" s="41">
        <f t="shared" si="1"/>
        <v>1.7200000000000001E-5</v>
      </c>
      <c r="AW2" s="41">
        <f t="shared" si="1"/>
        <v>1.7200000000000001E-5</v>
      </c>
      <c r="AX2" s="41">
        <f t="shared" si="1"/>
        <v>1.7200000000000001E-5</v>
      </c>
      <c r="AY2" s="41">
        <f t="shared" si="1"/>
        <v>1.7200000000000001E-5</v>
      </c>
      <c r="AZ2" s="41">
        <f t="shared" si="1"/>
        <v>1.7200000000000001E-5</v>
      </c>
      <c r="BA2" s="41">
        <f t="shared" si="1"/>
        <v>1.7200000000000001E-5</v>
      </c>
    </row>
    <row r="3" spans="1:53">
      <c r="A3" s="1" t="s">
        <v>164</v>
      </c>
      <c r="B3" s="41">
        <v>0</v>
      </c>
      <c r="C3" s="41">
        <f t="shared" ref="C3:C9" si="2"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f t="shared" si="2"/>
        <v>0</v>
      </c>
      <c r="D4" s="41">
        <f t="shared" si="1"/>
        <v>0</v>
      </c>
      <c r="E4" s="41">
        <f t="shared" si="1"/>
        <v>0</v>
      </c>
      <c r="F4" s="41">
        <f t="shared" si="1"/>
        <v>0</v>
      </c>
      <c r="G4" s="41">
        <f t="shared" si="1"/>
        <v>0</v>
      </c>
      <c r="H4" s="41">
        <f t="shared" si="1"/>
        <v>0</v>
      </c>
      <c r="I4" s="41">
        <f t="shared" si="1"/>
        <v>0</v>
      </c>
      <c r="J4" s="41">
        <f t="shared" si="1"/>
        <v>0</v>
      </c>
      <c r="K4" s="41">
        <f t="shared" si="1"/>
        <v>0</v>
      </c>
      <c r="L4" s="41">
        <f t="shared" si="1"/>
        <v>0</v>
      </c>
      <c r="M4" s="41">
        <f t="shared" si="1"/>
        <v>0</v>
      </c>
      <c r="N4" s="41">
        <f t="shared" si="1"/>
        <v>0</v>
      </c>
      <c r="O4" s="41">
        <f t="shared" si="1"/>
        <v>0</v>
      </c>
      <c r="P4" s="41">
        <f t="shared" si="1"/>
        <v>0</v>
      </c>
      <c r="Q4" s="41">
        <f t="shared" si="1"/>
        <v>0</v>
      </c>
      <c r="R4" s="41">
        <f t="shared" si="1"/>
        <v>0</v>
      </c>
      <c r="S4" s="41">
        <f t="shared" si="1"/>
        <v>0</v>
      </c>
      <c r="T4" s="41">
        <f t="shared" si="1"/>
        <v>0</v>
      </c>
      <c r="U4" s="41">
        <f t="shared" si="1"/>
        <v>0</v>
      </c>
      <c r="V4" s="41">
        <f t="shared" si="1"/>
        <v>0</v>
      </c>
      <c r="W4" s="41">
        <f t="shared" si="1"/>
        <v>0</v>
      </c>
      <c r="X4" s="41">
        <f t="shared" si="1"/>
        <v>0</v>
      </c>
      <c r="Y4" s="41">
        <f t="shared" si="1"/>
        <v>0</v>
      </c>
      <c r="Z4" s="41">
        <f t="shared" si="1"/>
        <v>0</v>
      </c>
      <c r="AA4" s="41">
        <f t="shared" si="1"/>
        <v>0</v>
      </c>
      <c r="AB4" s="41">
        <f t="shared" si="1"/>
        <v>0</v>
      </c>
      <c r="AC4" s="41">
        <f t="shared" si="1"/>
        <v>0</v>
      </c>
      <c r="AD4" s="41">
        <f t="shared" si="1"/>
        <v>0</v>
      </c>
      <c r="AE4" s="41">
        <f t="shared" si="1"/>
        <v>0</v>
      </c>
      <c r="AF4" s="41">
        <f t="shared" si="1"/>
        <v>0</v>
      </c>
      <c r="AG4" s="41">
        <f t="shared" si="1"/>
        <v>0</v>
      </c>
      <c r="AH4" s="41">
        <f t="shared" si="1"/>
        <v>0</v>
      </c>
      <c r="AI4" s="41">
        <f t="shared" si="1"/>
        <v>0</v>
      </c>
      <c r="AJ4" s="41">
        <f t="shared" si="1"/>
        <v>0</v>
      </c>
      <c r="AK4" s="41">
        <f t="shared" si="1"/>
        <v>0</v>
      </c>
      <c r="AL4" s="41">
        <f t="shared" si="1"/>
        <v>0</v>
      </c>
      <c r="AM4" s="41">
        <f t="shared" si="1"/>
        <v>0</v>
      </c>
      <c r="AN4" s="41">
        <f t="shared" si="1"/>
        <v>0</v>
      </c>
      <c r="AO4" s="41">
        <f t="shared" si="1"/>
        <v>0</v>
      </c>
      <c r="AP4" s="41">
        <f t="shared" si="1"/>
        <v>0</v>
      </c>
      <c r="AQ4" s="41">
        <f t="shared" si="1"/>
        <v>0</v>
      </c>
      <c r="AR4" s="41">
        <f t="shared" si="1"/>
        <v>0</v>
      </c>
      <c r="AS4" s="41">
        <f t="shared" si="1"/>
        <v>0</v>
      </c>
      <c r="AT4" s="41">
        <f t="shared" si="1"/>
        <v>0</v>
      </c>
      <c r="AU4" s="41">
        <f t="shared" si="1"/>
        <v>0</v>
      </c>
      <c r="AV4" s="41">
        <f t="shared" si="1"/>
        <v>0</v>
      </c>
      <c r="AW4" s="41">
        <f t="shared" si="1"/>
        <v>0</v>
      </c>
      <c r="AX4" s="41">
        <f t="shared" si="1"/>
        <v>0</v>
      </c>
      <c r="AY4" s="41">
        <f t="shared" si="1"/>
        <v>0</v>
      </c>
      <c r="AZ4" s="41">
        <f t="shared" si="1"/>
        <v>0</v>
      </c>
      <c r="BA4" s="41">
        <f t="shared" si="1"/>
        <v>0</v>
      </c>
    </row>
    <row r="5" spans="1:53">
      <c r="A5" s="1" t="s">
        <v>166</v>
      </c>
      <c r="B5" s="41">
        <f t="shared" ref="B5" si="3">B4</f>
        <v>0</v>
      </c>
      <c r="C5" s="41">
        <f t="shared" si="2"/>
        <v>0</v>
      </c>
      <c r="D5" s="41">
        <f t="shared" si="1"/>
        <v>0</v>
      </c>
      <c r="E5" s="41">
        <f t="shared" si="1"/>
        <v>0</v>
      </c>
      <c r="F5" s="41">
        <f t="shared" si="1"/>
        <v>0</v>
      </c>
      <c r="G5" s="41">
        <f t="shared" si="1"/>
        <v>0</v>
      </c>
      <c r="H5" s="41">
        <f t="shared" si="1"/>
        <v>0</v>
      </c>
      <c r="I5" s="41">
        <f t="shared" si="1"/>
        <v>0</v>
      </c>
      <c r="J5" s="41">
        <f t="shared" si="1"/>
        <v>0</v>
      </c>
      <c r="K5" s="41">
        <f t="shared" si="1"/>
        <v>0</v>
      </c>
      <c r="L5" s="41">
        <f t="shared" si="1"/>
        <v>0</v>
      </c>
      <c r="M5" s="41">
        <f t="shared" si="1"/>
        <v>0</v>
      </c>
      <c r="N5" s="41">
        <f t="shared" si="1"/>
        <v>0</v>
      </c>
      <c r="O5" s="41">
        <f t="shared" si="1"/>
        <v>0</v>
      </c>
      <c r="P5" s="41">
        <f t="shared" si="1"/>
        <v>0</v>
      </c>
      <c r="Q5" s="41">
        <f t="shared" si="1"/>
        <v>0</v>
      </c>
      <c r="R5" s="41">
        <f t="shared" si="1"/>
        <v>0</v>
      </c>
      <c r="S5" s="41">
        <f t="shared" si="1"/>
        <v>0</v>
      </c>
      <c r="T5" s="41">
        <f t="shared" si="1"/>
        <v>0</v>
      </c>
      <c r="U5" s="41">
        <f t="shared" si="1"/>
        <v>0</v>
      </c>
      <c r="V5" s="41">
        <f t="shared" si="1"/>
        <v>0</v>
      </c>
      <c r="W5" s="41">
        <f t="shared" si="1"/>
        <v>0</v>
      </c>
      <c r="X5" s="41">
        <f t="shared" si="1"/>
        <v>0</v>
      </c>
      <c r="Y5" s="41">
        <f t="shared" si="1"/>
        <v>0</v>
      </c>
      <c r="Z5" s="41">
        <f t="shared" si="1"/>
        <v>0</v>
      </c>
      <c r="AA5" s="41">
        <f t="shared" si="1"/>
        <v>0</v>
      </c>
      <c r="AB5" s="41">
        <f t="shared" si="1"/>
        <v>0</v>
      </c>
      <c r="AC5" s="41">
        <f t="shared" si="1"/>
        <v>0</v>
      </c>
      <c r="AD5" s="41">
        <f t="shared" si="1"/>
        <v>0</v>
      </c>
      <c r="AE5" s="41">
        <f t="shared" si="1"/>
        <v>0</v>
      </c>
      <c r="AF5" s="41">
        <f t="shared" si="1"/>
        <v>0</v>
      </c>
      <c r="AG5" s="41">
        <f t="shared" si="1"/>
        <v>0</v>
      </c>
      <c r="AH5" s="41">
        <f t="shared" si="1"/>
        <v>0</v>
      </c>
      <c r="AI5" s="41">
        <f t="shared" si="1"/>
        <v>0</v>
      </c>
      <c r="AJ5" s="41">
        <f t="shared" si="1"/>
        <v>0</v>
      </c>
      <c r="AK5" s="41">
        <f t="shared" si="1"/>
        <v>0</v>
      </c>
      <c r="AL5" s="41">
        <f t="shared" si="1"/>
        <v>0</v>
      </c>
      <c r="AM5" s="41">
        <f t="shared" si="1"/>
        <v>0</v>
      </c>
      <c r="AN5" s="41">
        <f t="shared" si="1"/>
        <v>0</v>
      </c>
      <c r="AO5" s="41">
        <f t="shared" si="1"/>
        <v>0</v>
      </c>
      <c r="AP5" s="41">
        <f t="shared" si="1"/>
        <v>0</v>
      </c>
      <c r="AQ5" s="41">
        <f t="shared" si="1"/>
        <v>0</v>
      </c>
      <c r="AR5" s="41">
        <f t="shared" si="1"/>
        <v>0</v>
      </c>
      <c r="AS5" s="41">
        <f t="shared" si="1"/>
        <v>0</v>
      </c>
      <c r="AT5" s="41">
        <f t="shared" si="1"/>
        <v>0</v>
      </c>
      <c r="AU5" s="41">
        <f t="shared" si="1"/>
        <v>0</v>
      </c>
      <c r="AV5" s="41">
        <f t="shared" si="1"/>
        <v>0</v>
      </c>
      <c r="AW5" s="41">
        <f t="shared" si="1"/>
        <v>0</v>
      </c>
      <c r="AX5" s="41">
        <f t="shared" si="1"/>
        <v>0</v>
      </c>
      <c r="AY5" s="41">
        <f t="shared" si="1"/>
        <v>0</v>
      </c>
      <c r="AZ5" s="41">
        <f t="shared" si="1"/>
        <v>0</v>
      </c>
      <c r="BA5" s="41">
        <f t="shared" si="1"/>
        <v>0</v>
      </c>
    </row>
    <row r="6" spans="1:53">
      <c r="A6" s="1" t="s">
        <v>167</v>
      </c>
      <c r="B6" s="41">
        <v>0</v>
      </c>
      <c r="C6" s="41">
        <f t="shared" si="2"/>
        <v>0</v>
      </c>
      <c r="D6" s="41">
        <f t="shared" si="1"/>
        <v>0</v>
      </c>
      <c r="E6" s="41">
        <f t="shared" si="1"/>
        <v>0</v>
      </c>
      <c r="F6" s="41">
        <f t="shared" si="1"/>
        <v>0</v>
      </c>
      <c r="G6" s="41">
        <f t="shared" si="1"/>
        <v>0</v>
      </c>
      <c r="H6" s="41">
        <f t="shared" si="1"/>
        <v>0</v>
      </c>
      <c r="I6" s="41">
        <f t="shared" si="1"/>
        <v>0</v>
      </c>
      <c r="J6" s="41">
        <f t="shared" si="1"/>
        <v>0</v>
      </c>
      <c r="K6" s="41">
        <f t="shared" si="1"/>
        <v>0</v>
      </c>
      <c r="L6" s="41">
        <f t="shared" si="1"/>
        <v>0</v>
      </c>
      <c r="M6" s="41">
        <f t="shared" si="1"/>
        <v>0</v>
      </c>
      <c r="N6" s="41">
        <f t="shared" si="1"/>
        <v>0</v>
      </c>
      <c r="O6" s="41">
        <f t="shared" si="1"/>
        <v>0</v>
      </c>
      <c r="P6" s="41">
        <f t="shared" si="1"/>
        <v>0</v>
      </c>
      <c r="Q6" s="41">
        <f t="shared" si="1"/>
        <v>0</v>
      </c>
      <c r="R6" s="41">
        <f t="shared" si="1"/>
        <v>0</v>
      </c>
      <c r="S6" s="41">
        <f t="shared" si="1"/>
        <v>0</v>
      </c>
      <c r="T6" s="41">
        <f t="shared" si="1"/>
        <v>0</v>
      </c>
      <c r="U6" s="41">
        <f t="shared" si="1"/>
        <v>0</v>
      </c>
      <c r="V6" s="41">
        <f t="shared" si="1"/>
        <v>0</v>
      </c>
      <c r="W6" s="41">
        <f t="shared" si="1"/>
        <v>0</v>
      </c>
      <c r="X6" s="41">
        <f t="shared" si="1"/>
        <v>0</v>
      </c>
      <c r="Y6" s="41">
        <f t="shared" si="1"/>
        <v>0</v>
      </c>
      <c r="Z6" s="41">
        <f t="shared" si="1"/>
        <v>0</v>
      </c>
      <c r="AA6" s="41">
        <f t="shared" si="1"/>
        <v>0</v>
      </c>
      <c r="AB6" s="41">
        <f t="shared" si="1"/>
        <v>0</v>
      </c>
      <c r="AC6" s="41">
        <f t="shared" si="1"/>
        <v>0</v>
      </c>
      <c r="AD6" s="41">
        <f t="shared" si="1"/>
        <v>0</v>
      </c>
      <c r="AE6" s="41">
        <f t="shared" si="1"/>
        <v>0</v>
      </c>
      <c r="AF6" s="41">
        <f t="shared" si="1"/>
        <v>0</v>
      </c>
      <c r="AG6" s="41">
        <f t="shared" si="1"/>
        <v>0</v>
      </c>
      <c r="AH6" s="41">
        <f t="shared" si="1"/>
        <v>0</v>
      </c>
      <c r="AI6" s="41">
        <f t="shared" si="1"/>
        <v>0</v>
      </c>
      <c r="AJ6" s="41">
        <f t="shared" si="1"/>
        <v>0</v>
      </c>
      <c r="AK6" s="41">
        <f t="shared" si="1"/>
        <v>0</v>
      </c>
      <c r="AL6" s="41">
        <f t="shared" si="1"/>
        <v>0</v>
      </c>
      <c r="AM6" s="41">
        <f t="shared" si="1"/>
        <v>0</v>
      </c>
      <c r="AN6" s="41">
        <f t="shared" si="1"/>
        <v>0</v>
      </c>
      <c r="AO6" s="41">
        <f t="shared" si="1"/>
        <v>0</v>
      </c>
      <c r="AP6" s="41">
        <f t="shared" si="1"/>
        <v>0</v>
      </c>
      <c r="AQ6" s="41">
        <f t="shared" si="1"/>
        <v>0</v>
      </c>
      <c r="AR6" s="41">
        <f t="shared" si="1"/>
        <v>0</v>
      </c>
      <c r="AS6" s="41">
        <f t="shared" si="1"/>
        <v>0</v>
      </c>
      <c r="AT6" s="41">
        <f t="shared" si="1"/>
        <v>0</v>
      </c>
      <c r="AU6" s="41">
        <f t="shared" si="1"/>
        <v>0</v>
      </c>
      <c r="AV6" s="41">
        <f t="shared" si="1"/>
        <v>0</v>
      </c>
      <c r="AW6" s="41">
        <f t="shared" si="1"/>
        <v>0</v>
      </c>
      <c r="AX6" s="41">
        <f t="shared" si="1"/>
        <v>0</v>
      </c>
      <c r="AY6" s="41">
        <f t="shared" si="1"/>
        <v>0</v>
      </c>
      <c r="AZ6" s="41">
        <f t="shared" si="1"/>
        <v>0</v>
      </c>
      <c r="BA6" s="41">
        <f t="shared" si="1"/>
        <v>0</v>
      </c>
    </row>
    <row r="7" spans="1:53">
      <c r="A7" s="1" t="s">
        <v>168</v>
      </c>
      <c r="B7" s="41">
        <f>B3</f>
        <v>0</v>
      </c>
      <c r="C7" s="41">
        <f t="shared" si="2"/>
        <v>0</v>
      </c>
      <c r="D7" s="41">
        <f t="shared" si="1"/>
        <v>0</v>
      </c>
      <c r="E7" s="41">
        <f t="shared" si="1"/>
        <v>0</v>
      </c>
      <c r="F7" s="41">
        <f t="shared" si="1"/>
        <v>0</v>
      </c>
      <c r="G7" s="41">
        <f t="shared" si="1"/>
        <v>0</v>
      </c>
      <c r="H7" s="41">
        <f t="shared" si="1"/>
        <v>0</v>
      </c>
      <c r="I7" s="41">
        <f t="shared" ref="I7:I9" si="4">H7</f>
        <v>0</v>
      </c>
      <c r="J7" s="41">
        <f t="shared" ref="J7:J9" si="5">I7</f>
        <v>0</v>
      </c>
      <c r="K7" s="41">
        <f t="shared" ref="K7:K9" si="6">J7</f>
        <v>0</v>
      </c>
      <c r="L7" s="41">
        <f t="shared" ref="L7:L9" si="7">K7</f>
        <v>0</v>
      </c>
      <c r="M7" s="41">
        <f t="shared" ref="M7:M9" si="8">L7</f>
        <v>0</v>
      </c>
      <c r="N7" s="41">
        <f t="shared" ref="N7:N9" si="9">M7</f>
        <v>0</v>
      </c>
      <c r="O7" s="41">
        <f t="shared" ref="O7:O9" si="10">N7</f>
        <v>0</v>
      </c>
      <c r="P7" s="41">
        <f t="shared" ref="P7:P9" si="11">O7</f>
        <v>0</v>
      </c>
      <c r="Q7" s="41">
        <f t="shared" ref="Q7:Q9" si="12">P7</f>
        <v>0</v>
      </c>
      <c r="R7" s="41">
        <f t="shared" ref="R7:R9" si="13">Q7</f>
        <v>0</v>
      </c>
      <c r="S7" s="41">
        <f t="shared" ref="S7:S9" si="14">R7</f>
        <v>0</v>
      </c>
      <c r="T7" s="41">
        <f t="shared" ref="T7:T9" si="15">S7</f>
        <v>0</v>
      </c>
      <c r="U7" s="41">
        <f t="shared" ref="U7:U9" si="16">T7</f>
        <v>0</v>
      </c>
      <c r="V7" s="41">
        <f t="shared" ref="V7:V9" si="17">U7</f>
        <v>0</v>
      </c>
      <c r="W7" s="41">
        <f t="shared" ref="W7:W9" si="18">V7</f>
        <v>0</v>
      </c>
      <c r="X7" s="41">
        <f t="shared" ref="X7:X9" si="19">W7</f>
        <v>0</v>
      </c>
      <c r="Y7" s="41">
        <f t="shared" ref="Y7:Y9" si="20">X7</f>
        <v>0</v>
      </c>
      <c r="Z7" s="41">
        <f t="shared" ref="Z7:Z9" si="21">Y7</f>
        <v>0</v>
      </c>
      <c r="AA7" s="41">
        <f t="shared" ref="AA7:AA9" si="22">Z7</f>
        <v>0</v>
      </c>
      <c r="AB7" s="41">
        <f t="shared" ref="AB7:AB9" si="23">AA7</f>
        <v>0</v>
      </c>
      <c r="AC7" s="41">
        <f t="shared" ref="AC7:AC9" si="24">AB7</f>
        <v>0</v>
      </c>
      <c r="AD7" s="41">
        <f t="shared" ref="AD7:AD9" si="25">AC7</f>
        <v>0</v>
      </c>
      <c r="AE7" s="41">
        <f t="shared" ref="AE7:AE9" si="26">AD7</f>
        <v>0</v>
      </c>
      <c r="AF7" s="41">
        <f t="shared" ref="AF7:AF9" si="27">AE7</f>
        <v>0</v>
      </c>
      <c r="AG7" s="41">
        <f t="shared" ref="AG7:AG9" si="28">AF7</f>
        <v>0</v>
      </c>
      <c r="AH7" s="41">
        <f t="shared" ref="AH7:AH9" si="29">AG7</f>
        <v>0</v>
      </c>
      <c r="AI7" s="41">
        <f t="shared" ref="AI7:AI9" si="30">AH7</f>
        <v>0</v>
      </c>
      <c r="AJ7" s="41">
        <f t="shared" ref="AJ7:AJ9" si="31">AI7</f>
        <v>0</v>
      </c>
      <c r="AK7" s="41">
        <f t="shared" ref="AK7:AK9" si="32">AJ7</f>
        <v>0</v>
      </c>
      <c r="AL7" s="41">
        <f t="shared" ref="AL7:AL9" si="33">AK7</f>
        <v>0</v>
      </c>
      <c r="AM7" s="41">
        <f t="shared" ref="AM7:AM9" si="34">AL7</f>
        <v>0</v>
      </c>
      <c r="AN7" s="41">
        <f t="shared" ref="AN7:AN9" si="35">AM7</f>
        <v>0</v>
      </c>
      <c r="AO7" s="41">
        <f t="shared" ref="AO7:AO9" si="36">AN7</f>
        <v>0</v>
      </c>
      <c r="AP7" s="41">
        <f t="shared" ref="AP7:AP9" si="37">AO7</f>
        <v>0</v>
      </c>
      <c r="AQ7" s="41">
        <f t="shared" ref="AQ7:AQ9" si="38">AP7</f>
        <v>0</v>
      </c>
      <c r="AR7" s="41">
        <f t="shared" ref="AR7:AR9" si="39">AQ7</f>
        <v>0</v>
      </c>
      <c r="AS7" s="41">
        <f t="shared" ref="AS7:AS9" si="40">AR7</f>
        <v>0</v>
      </c>
      <c r="AT7" s="41">
        <f t="shared" ref="AT7:AT9" si="41">AS7</f>
        <v>0</v>
      </c>
      <c r="AU7" s="41">
        <f t="shared" ref="AU7:AU9" si="42">AT7</f>
        <v>0</v>
      </c>
      <c r="AV7" s="41">
        <f t="shared" ref="AV7:AV9" si="43">AU7</f>
        <v>0</v>
      </c>
      <c r="AW7" s="41">
        <f t="shared" ref="AW7:AW9" si="44">AV7</f>
        <v>0</v>
      </c>
      <c r="AX7" s="41">
        <f t="shared" ref="AX7:AX9" si="45">AW7</f>
        <v>0</v>
      </c>
      <c r="AY7" s="41">
        <f t="shared" ref="AY7:AY9" si="46">AX7</f>
        <v>0</v>
      </c>
      <c r="AZ7" s="41">
        <f t="shared" ref="AZ7:AZ9" si="47">AY7</f>
        <v>0</v>
      </c>
      <c r="BA7" s="41">
        <f t="shared" ref="BA7:BA9" si="48">AZ7</f>
        <v>0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ref="D8:D9" si="49">C8</f>
        <v>0</v>
      </c>
      <c r="E8" s="41">
        <f t="shared" ref="E8:E9" si="50">D8</f>
        <v>0</v>
      </c>
      <c r="F8" s="41">
        <f t="shared" ref="F8:F9" si="51">E8</f>
        <v>0</v>
      </c>
      <c r="G8" s="41">
        <f t="shared" ref="G8:G9" si="52">F8</f>
        <v>0</v>
      </c>
      <c r="H8" s="41">
        <f t="shared" ref="H8:H9" si="53">G8</f>
        <v>0</v>
      </c>
      <c r="I8" s="41">
        <f t="shared" si="4"/>
        <v>0</v>
      </c>
      <c r="J8" s="41">
        <f t="shared" si="5"/>
        <v>0</v>
      </c>
      <c r="K8" s="41">
        <f t="shared" si="6"/>
        <v>0</v>
      </c>
      <c r="L8" s="41">
        <f t="shared" si="7"/>
        <v>0</v>
      </c>
      <c r="M8" s="41">
        <f t="shared" si="8"/>
        <v>0</v>
      </c>
      <c r="N8" s="41">
        <f t="shared" si="9"/>
        <v>0</v>
      </c>
      <c r="O8" s="41">
        <f t="shared" si="10"/>
        <v>0</v>
      </c>
      <c r="P8" s="41">
        <f t="shared" si="11"/>
        <v>0</v>
      </c>
      <c r="Q8" s="41">
        <f t="shared" si="12"/>
        <v>0</v>
      </c>
      <c r="R8" s="41">
        <f t="shared" si="13"/>
        <v>0</v>
      </c>
      <c r="S8" s="41">
        <f t="shared" si="14"/>
        <v>0</v>
      </c>
      <c r="T8" s="41">
        <f t="shared" si="15"/>
        <v>0</v>
      </c>
      <c r="U8" s="41">
        <f t="shared" si="16"/>
        <v>0</v>
      </c>
      <c r="V8" s="41">
        <f t="shared" si="17"/>
        <v>0</v>
      </c>
      <c r="W8" s="41">
        <f t="shared" si="18"/>
        <v>0</v>
      </c>
      <c r="X8" s="41">
        <f t="shared" si="19"/>
        <v>0</v>
      </c>
      <c r="Y8" s="41">
        <f t="shared" si="20"/>
        <v>0</v>
      </c>
      <c r="Z8" s="41">
        <f t="shared" si="21"/>
        <v>0</v>
      </c>
      <c r="AA8" s="41">
        <f t="shared" si="22"/>
        <v>0</v>
      </c>
      <c r="AB8" s="41">
        <f t="shared" si="23"/>
        <v>0</v>
      </c>
      <c r="AC8" s="41">
        <f t="shared" si="24"/>
        <v>0</v>
      </c>
      <c r="AD8" s="41">
        <f t="shared" si="25"/>
        <v>0</v>
      </c>
      <c r="AE8" s="41">
        <f t="shared" si="26"/>
        <v>0</v>
      </c>
      <c r="AF8" s="41">
        <f t="shared" si="27"/>
        <v>0</v>
      </c>
      <c r="AG8" s="41">
        <f t="shared" si="28"/>
        <v>0</v>
      </c>
      <c r="AH8" s="41">
        <f t="shared" si="29"/>
        <v>0</v>
      </c>
      <c r="AI8" s="41">
        <f t="shared" si="30"/>
        <v>0</v>
      </c>
      <c r="AJ8" s="41">
        <f t="shared" si="31"/>
        <v>0</v>
      </c>
      <c r="AK8" s="41">
        <f t="shared" si="32"/>
        <v>0</v>
      </c>
      <c r="AL8" s="41">
        <f t="shared" si="33"/>
        <v>0</v>
      </c>
      <c r="AM8" s="41">
        <f t="shared" si="34"/>
        <v>0</v>
      </c>
      <c r="AN8" s="41">
        <f t="shared" si="35"/>
        <v>0</v>
      </c>
      <c r="AO8" s="41">
        <f t="shared" si="36"/>
        <v>0</v>
      </c>
      <c r="AP8" s="41">
        <f t="shared" si="37"/>
        <v>0</v>
      </c>
      <c r="AQ8" s="41">
        <f t="shared" si="38"/>
        <v>0</v>
      </c>
      <c r="AR8" s="41">
        <f t="shared" si="39"/>
        <v>0</v>
      </c>
      <c r="AS8" s="41">
        <f t="shared" si="40"/>
        <v>0</v>
      </c>
      <c r="AT8" s="41">
        <f t="shared" si="41"/>
        <v>0</v>
      </c>
      <c r="AU8" s="41">
        <f t="shared" si="42"/>
        <v>0</v>
      </c>
      <c r="AV8" s="41">
        <f t="shared" si="43"/>
        <v>0</v>
      </c>
      <c r="AW8" s="41">
        <f t="shared" si="44"/>
        <v>0</v>
      </c>
      <c r="AX8" s="41">
        <f t="shared" si="45"/>
        <v>0</v>
      </c>
      <c r="AY8" s="41">
        <f t="shared" si="46"/>
        <v>0</v>
      </c>
      <c r="AZ8" s="41">
        <f t="shared" si="47"/>
        <v>0</v>
      </c>
      <c r="BA8" s="41">
        <f t="shared" si="48"/>
        <v>0</v>
      </c>
    </row>
    <row r="9" spans="1:53">
      <c r="A9" s="1" t="s">
        <v>170</v>
      </c>
      <c r="B9" s="41">
        <f>B6</f>
        <v>0</v>
      </c>
      <c r="C9" s="41">
        <f t="shared" si="2"/>
        <v>0</v>
      </c>
      <c r="D9" s="41">
        <f t="shared" si="49"/>
        <v>0</v>
      </c>
      <c r="E9" s="41">
        <f t="shared" si="50"/>
        <v>0</v>
      </c>
      <c r="F9" s="41">
        <f t="shared" si="51"/>
        <v>0</v>
      </c>
      <c r="G9" s="41">
        <f t="shared" si="52"/>
        <v>0</v>
      </c>
      <c r="H9" s="41">
        <f t="shared" si="53"/>
        <v>0</v>
      </c>
      <c r="I9" s="41">
        <f t="shared" si="4"/>
        <v>0</v>
      </c>
      <c r="J9" s="41">
        <f t="shared" si="5"/>
        <v>0</v>
      </c>
      <c r="K9" s="41">
        <f t="shared" si="6"/>
        <v>0</v>
      </c>
      <c r="L9" s="41">
        <f t="shared" si="7"/>
        <v>0</v>
      </c>
      <c r="M9" s="41">
        <f t="shared" si="8"/>
        <v>0</v>
      </c>
      <c r="N9" s="41">
        <f t="shared" si="9"/>
        <v>0</v>
      </c>
      <c r="O9" s="41">
        <f t="shared" si="10"/>
        <v>0</v>
      </c>
      <c r="P9" s="41">
        <f t="shared" si="11"/>
        <v>0</v>
      </c>
      <c r="Q9" s="41">
        <f t="shared" si="12"/>
        <v>0</v>
      </c>
      <c r="R9" s="41">
        <f t="shared" si="13"/>
        <v>0</v>
      </c>
      <c r="S9" s="41">
        <f t="shared" si="14"/>
        <v>0</v>
      </c>
      <c r="T9" s="41">
        <f t="shared" si="15"/>
        <v>0</v>
      </c>
      <c r="U9" s="41">
        <f t="shared" si="16"/>
        <v>0</v>
      </c>
      <c r="V9" s="41">
        <f t="shared" si="17"/>
        <v>0</v>
      </c>
      <c r="W9" s="41">
        <f t="shared" si="18"/>
        <v>0</v>
      </c>
      <c r="X9" s="41">
        <f t="shared" si="19"/>
        <v>0</v>
      </c>
      <c r="Y9" s="41">
        <f t="shared" si="20"/>
        <v>0</v>
      </c>
      <c r="Z9" s="41">
        <f t="shared" si="21"/>
        <v>0</v>
      </c>
      <c r="AA9" s="41">
        <f t="shared" si="22"/>
        <v>0</v>
      </c>
      <c r="AB9" s="41">
        <f t="shared" si="23"/>
        <v>0</v>
      </c>
      <c r="AC9" s="41">
        <f t="shared" si="24"/>
        <v>0</v>
      </c>
      <c r="AD9" s="41">
        <f t="shared" si="25"/>
        <v>0</v>
      </c>
      <c r="AE9" s="41">
        <f t="shared" si="26"/>
        <v>0</v>
      </c>
      <c r="AF9" s="41">
        <f t="shared" si="27"/>
        <v>0</v>
      </c>
      <c r="AG9" s="41">
        <f t="shared" si="28"/>
        <v>0</v>
      </c>
      <c r="AH9" s="41">
        <f t="shared" si="29"/>
        <v>0</v>
      </c>
      <c r="AI9" s="41">
        <f t="shared" si="30"/>
        <v>0</v>
      </c>
      <c r="AJ9" s="41">
        <f t="shared" si="31"/>
        <v>0</v>
      </c>
      <c r="AK9" s="41">
        <f t="shared" si="32"/>
        <v>0</v>
      </c>
      <c r="AL9" s="41">
        <f t="shared" si="33"/>
        <v>0</v>
      </c>
      <c r="AM9" s="41">
        <f t="shared" si="34"/>
        <v>0</v>
      </c>
      <c r="AN9" s="41">
        <f t="shared" si="35"/>
        <v>0</v>
      </c>
      <c r="AO9" s="41">
        <f t="shared" si="36"/>
        <v>0</v>
      </c>
      <c r="AP9" s="41">
        <f t="shared" si="37"/>
        <v>0</v>
      </c>
      <c r="AQ9" s="41">
        <f t="shared" si="38"/>
        <v>0</v>
      </c>
      <c r="AR9" s="41">
        <f t="shared" si="39"/>
        <v>0</v>
      </c>
      <c r="AS9" s="41">
        <f t="shared" si="40"/>
        <v>0</v>
      </c>
      <c r="AT9" s="41">
        <f t="shared" si="41"/>
        <v>0</v>
      </c>
      <c r="AU9" s="41">
        <f t="shared" si="42"/>
        <v>0</v>
      </c>
      <c r="AV9" s="41">
        <f t="shared" si="43"/>
        <v>0</v>
      </c>
      <c r="AW9" s="41">
        <f t="shared" si="44"/>
        <v>0</v>
      </c>
      <c r="AX9" s="41">
        <f t="shared" si="45"/>
        <v>0</v>
      </c>
      <c r="AY9" s="41">
        <f t="shared" si="46"/>
        <v>0</v>
      </c>
      <c r="AZ9" s="41">
        <f t="shared" si="47"/>
        <v>0</v>
      </c>
      <c r="BA9" s="41">
        <f t="shared" si="4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</row>
    <row r="4" spans="1:53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</row>
    <row r="5" spans="1:53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</row>
    <row r="6" spans="1:53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>'IDN Electricity Generation Cost'!B23</f>
        <v>2.472933690113169E-5</v>
      </c>
      <c r="C9" s="41">
        <f>'IDN Electricity Generation Cost'!C23</f>
        <v>2.3738756683949598E-5</v>
      </c>
      <c r="D9" s="41">
        <f>'IDN Electricity Generation Cost'!D23</f>
        <v>2.3917530036754648E-5</v>
      </c>
      <c r="E9" s="41">
        <f>'IDN Electricity Generation Cost'!E23</f>
        <v>2.2337876968526399E-5</v>
      </c>
      <c r="F9" s="41">
        <f>'IDN Electricity Generation Cost'!F23</f>
        <v>2.2856612762731221E-5</v>
      </c>
      <c r="G9" s="41">
        <f>'IDN Electricity Generation Cost'!G23</f>
        <v>2.2783344995188167E-5</v>
      </c>
      <c r="H9" s="41">
        <f>'IDN Electricity Generation Cost'!H23</f>
        <v>2.2411144736069453E-5</v>
      </c>
      <c r="I9" s="41">
        <f>'IDN Electricity Generation Cost'!I23</f>
        <v>2.3252258707463716E-5</v>
      </c>
      <c r="J9" s="41">
        <f>'IDN Electricity Generation Cost'!J23</f>
        <v>2.3041247536939719E-5</v>
      </c>
      <c r="K9" s="41">
        <f>'IDN Electricity Generation Cost'!K23</f>
        <v>2.2941603373081166E-5</v>
      </c>
      <c r="L9" s="41">
        <f>'IDN Electricity Generation Cost'!L23</f>
        <v>2.2803859970100222E-5</v>
      </c>
      <c r="M9" s="41">
        <f>'IDN Electricity Generation Cost'!M23</f>
        <v>2.2871266316239835E-5</v>
      </c>
      <c r="N9" s="41">
        <f>'IDN Electricity Generation Cost'!N23</f>
        <v>2.2871266316239835E-5</v>
      </c>
      <c r="O9" s="41">
        <f>'IDN Electricity Generation Cost'!O23</f>
        <v>2.2885919869748446E-5</v>
      </c>
      <c r="P9" s="41">
        <f>'IDN Electricity Generation Cost'!P23</f>
        <v>2.2953326215888051E-5</v>
      </c>
      <c r="Q9" s="41">
        <f>'IDN Electricity Generation Cost'!Q23</f>
        <v>2.2909365555362223E-5</v>
      </c>
      <c r="R9" s="41">
        <f>'IDN Electricity Generation Cost'!R23</f>
        <v>2.289178129115189E-5</v>
      </c>
      <c r="S9" s="41">
        <f>'IDN Electricity Generation Cost'!S23</f>
        <v>2.288298915904672E-5</v>
      </c>
      <c r="T9" s="41">
        <f>'IDN Electricity Generation Cost'!T23</f>
        <v>2.2894712001853612E-5</v>
      </c>
      <c r="U9" s="41">
        <f>'IDN Electricity Generation Cost'!U23</f>
        <v>2.2897642712555331E-5</v>
      </c>
      <c r="V9" s="41">
        <f>'IDN Electricity Generation Cost'!V23</f>
        <v>2.2903504133958778E-5</v>
      </c>
      <c r="W9" s="41">
        <f>'IDN Electricity Generation Cost'!W23</f>
        <v>2.2903504133958778E-5</v>
      </c>
      <c r="X9" s="41">
        <f>'IDN Electricity Generation Cost'!X23</f>
        <v>2.2897642712555331E-5</v>
      </c>
      <c r="Y9" s="41">
        <f>'IDN Electricity Generation Cost'!Y23</f>
        <v>2.2894712001853612E-5</v>
      </c>
      <c r="Z9" s="41">
        <f>'IDN Electricity Generation Cost'!Z23</f>
        <v>2.2897642712555331E-5</v>
      </c>
      <c r="AA9" s="41">
        <f>'IDN Electricity Generation Cost'!AA23</f>
        <v>2.2897642712555331E-5</v>
      </c>
      <c r="AB9" s="41">
        <f>'IDN Electricity Generation Cost'!AB23</f>
        <v>2.2897642712555331E-5</v>
      </c>
      <c r="AC9" s="41">
        <f>'IDN Electricity Generation Cost'!AC23</f>
        <v>2.2897642712555331E-5</v>
      </c>
      <c r="AD9" s="41">
        <f>'IDN Electricity Generation Cost'!AD23</f>
        <v>2.2897642712555331E-5</v>
      </c>
      <c r="AE9" s="41">
        <f>'IDN Electricity Generation Cost'!AE23</f>
        <v>2.2897642712555331E-5</v>
      </c>
      <c r="AF9" s="41">
        <f>'IDN Electricity Generation Cost'!AF23</f>
        <v>2.2897642712555331E-5</v>
      </c>
      <c r="AG9" s="41">
        <f>'IDN Electricity Generation Cost'!AG23</f>
        <v>2.2897642712555331E-5</v>
      </c>
      <c r="AH9" s="41">
        <f>'IDN Electricity Generation Cost'!AH23</f>
        <v>2.2897642712555331E-5</v>
      </c>
      <c r="AI9" s="41">
        <f>'IDN Electricity Generation Cost'!AI23</f>
        <v>2.2897642712555331E-5</v>
      </c>
      <c r="AJ9" s="41">
        <f>'IDN Electricity Generation Cost'!AJ23</f>
        <v>2.2897642712555331E-5</v>
      </c>
      <c r="AK9" s="41">
        <f>'IDN Electricity Generation Cost'!AK23</f>
        <v>2.2897642712555331E-5</v>
      </c>
      <c r="AL9" s="41">
        <f>'IDN Electricity Generation Cost'!AL23</f>
        <v>2.2897642712555331E-5</v>
      </c>
      <c r="AM9" s="41">
        <f>'IDN Electricity Generation Cost'!AM23</f>
        <v>2.2897642712555331E-5</v>
      </c>
      <c r="AN9" s="41">
        <f>'IDN Electricity Generation Cost'!AN23</f>
        <v>2.2897642712555331E-5</v>
      </c>
      <c r="AO9" s="41">
        <f>'IDN Electricity Generation Cost'!AO23</f>
        <v>2.2897642712555331E-5</v>
      </c>
      <c r="AP9" s="41">
        <f>'IDN Electricity Generation Cost'!AP23</f>
        <v>2.2897642712555331E-5</v>
      </c>
      <c r="AQ9" s="41">
        <f>'IDN Electricity Generation Cost'!AQ23</f>
        <v>2.2897642712555331E-5</v>
      </c>
      <c r="AR9" s="41">
        <f>'IDN Electricity Generation Cost'!AR23</f>
        <v>2.2897642712555331E-5</v>
      </c>
      <c r="AS9" s="41">
        <f>'IDN Electricity Generation Cost'!AS23</f>
        <v>2.2897642712555331E-5</v>
      </c>
      <c r="AT9" s="41">
        <f>'IDN Electricity Generation Cost'!AT23</f>
        <v>2.2897642712555331E-5</v>
      </c>
      <c r="AU9" s="41">
        <f>'IDN Electricity Generation Cost'!AU23</f>
        <v>2.2897642712555331E-5</v>
      </c>
      <c r="AV9" s="41">
        <f>'IDN Electricity Generation Cost'!AV23</f>
        <v>2.2897642712555331E-5</v>
      </c>
      <c r="AW9" s="41">
        <f>'IDN Electricity Generation Cost'!AW23</f>
        <v>2.2897642712555331E-5</v>
      </c>
      <c r="AX9" s="41">
        <f>'IDN Electricity Generation Cost'!AX23</f>
        <v>2.2897642712555331E-5</v>
      </c>
      <c r="AY9" s="41">
        <f>'IDN Electricity Generation Cost'!AY23</f>
        <v>2.2897642712555331E-5</v>
      </c>
      <c r="AZ9" s="41">
        <f>'IDN Electricity Generation Cost'!AZ23</f>
        <v>2.2897642712555331E-5</v>
      </c>
      <c r="BA9" s="41">
        <f>'IDN Electricity Generation Cost'!BA23</f>
        <v>2.2897642712555331E-5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'BFPaT-pretax-coal'!B3</f>
        <v>1.3142303228161037E-6</v>
      </c>
      <c r="C3" s="41">
        <f t="shared" ref="C3:BA3" si="2">B3</f>
        <v>1.3142303228161037E-6</v>
      </c>
      <c r="D3" s="41">
        <f t="shared" si="2"/>
        <v>1.3142303228161037E-6</v>
      </c>
      <c r="E3" s="41">
        <f t="shared" si="2"/>
        <v>1.3142303228161037E-6</v>
      </c>
      <c r="F3" s="41">
        <f t="shared" si="2"/>
        <v>1.3142303228161037E-6</v>
      </c>
      <c r="G3" s="41">
        <f t="shared" si="2"/>
        <v>1.3142303228161037E-6</v>
      </c>
      <c r="H3" s="41">
        <f t="shared" si="2"/>
        <v>1.3142303228161037E-6</v>
      </c>
      <c r="I3" s="41">
        <f t="shared" si="2"/>
        <v>1.3142303228161037E-6</v>
      </c>
      <c r="J3" s="41">
        <f t="shared" si="2"/>
        <v>1.3142303228161037E-6</v>
      </c>
      <c r="K3" s="41">
        <f t="shared" si="2"/>
        <v>1.3142303228161037E-6</v>
      </c>
      <c r="L3" s="41">
        <f t="shared" si="2"/>
        <v>1.3142303228161037E-6</v>
      </c>
      <c r="M3" s="41">
        <f t="shared" si="2"/>
        <v>1.3142303228161037E-6</v>
      </c>
      <c r="N3" s="41">
        <f t="shared" si="2"/>
        <v>1.3142303228161037E-6</v>
      </c>
      <c r="O3" s="41">
        <f t="shared" si="2"/>
        <v>1.3142303228161037E-6</v>
      </c>
      <c r="P3" s="41">
        <f t="shared" si="2"/>
        <v>1.3142303228161037E-6</v>
      </c>
      <c r="Q3" s="41">
        <f t="shared" si="2"/>
        <v>1.3142303228161037E-6</v>
      </c>
      <c r="R3" s="41">
        <f t="shared" si="2"/>
        <v>1.3142303228161037E-6</v>
      </c>
      <c r="S3" s="41">
        <f t="shared" si="2"/>
        <v>1.3142303228161037E-6</v>
      </c>
      <c r="T3" s="41">
        <f t="shared" si="2"/>
        <v>1.3142303228161037E-6</v>
      </c>
      <c r="U3" s="41">
        <f t="shared" si="2"/>
        <v>1.3142303228161037E-6</v>
      </c>
      <c r="V3" s="41">
        <f t="shared" si="2"/>
        <v>1.3142303228161037E-6</v>
      </c>
      <c r="W3" s="41">
        <f t="shared" si="2"/>
        <v>1.3142303228161037E-6</v>
      </c>
      <c r="X3" s="41">
        <f t="shared" si="2"/>
        <v>1.3142303228161037E-6</v>
      </c>
      <c r="Y3" s="41">
        <f t="shared" si="2"/>
        <v>1.3142303228161037E-6</v>
      </c>
      <c r="Z3" s="41">
        <f t="shared" si="2"/>
        <v>1.3142303228161037E-6</v>
      </c>
      <c r="AA3" s="41">
        <f t="shared" si="2"/>
        <v>1.3142303228161037E-6</v>
      </c>
      <c r="AB3" s="41">
        <f t="shared" si="2"/>
        <v>1.3142303228161037E-6</v>
      </c>
      <c r="AC3" s="41">
        <f t="shared" si="2"/>
        <v>1.3142303228161037E-6</v>
      </c>
      <c r="AD3" s="41">
        <f t="shared" si="2"/>
        <v>1.3142303228161037E-6</v>
      </c>
      <c r="AE3" s="41">
        <f t="shared" si="2"/>
        <v>1.3142303228161037E-6</v>
      </c>
      <c r="AF3" s="41">
        <f t="shared" si="2"/>
        <v>1.3142303228161037E-6</v>
      </c>
      <c r="AG3" s="41">
        <f t="shared" si="2"/>
        <v>1.3142303228161037E-6</v>
      </c>
      <c r="AH3" s="41">
        <f t="shared" si="2"/>
        <v>1.3142303228161037E-6</v>
      </c>
      <c r="AI3" s="41">
        <f t="shared" si="2"/>
        <v>1.3142303228161037E-6</v>
      </c>
      <c r="AJ3" s="41">
        <f t="shared" si="2"/>
        <v>1.3142303228161037E-6</v>
      </c>
      <c r="AK3" s="41">
        <f t="shared" si="2"/>
        <v>1.3142303228161037E-6</v>
      </c>
      <c r="AL3" s="41">
        <f t="shared" si="2"/>
        <v>1.3142303228161037E-6</v>
      </c>
      <c r="AM3" s="41">
        <f t="shared" si="2"/>
        <v>1.3142303228161037E-6</v>
      </c>
      <c r="AN3" s="41">
        <f t="shared" si="2"/>
        <v>1.3142303228161037E-6</v>
      </c>
      <c r="AO3" s="41">
        <f t="shared" si="2"/>
        <v>1.3142303228161037E-6</v>
      </c>
      <c r="AP3" s="41">
        <f t="shared" si="2"/>
        <v>1.3142303228161037E-6</v>
      </c>
      <c r="AQ3" s="41">
        <f t="shared" si="2"/>
        <v>1.3142303228161037E-6</v>
      </c>
      <c r="AR3" s="41">
        <f t="shared" si="2"/>
        <v>1.3142303228161037E-6</v>
      </c>
      <c r="AS3" s="41">
        <f t="shared" si="2"/>
        <v>1.3142303228161037E-6</v>
      </c>
      <c r="AT3" s="41">
        <f t="shared" si="2"/>
        <v>1.3142303228161037E-6</v>
      </c>
      <c r="AU3" s="41">
        <f t="shared" si="2"/>
        <v>1.3142303228161037E-6</v>
      </c>
      <c r="AV3" s="41">
        <f t="shared" si="2"/>
        <v>1.3142303228161037E-6</v>
      </c>
      <c r="AW3" s="41">
        <f t="shared" si="2"/>
        <v>1.3142303228161037E-6</v>
      </c>
      <c r="AX3" s="41">
        <f t="shared" si="2"/>
        <v>1.3142303228161037E-6</v>
      </c>
      <c r="AY3" s="41">
        <f t="shared" si="2"/>
        <v>1.3142303228161037E-6</v>
      </c>
      <c r="AZ3" s="41">
        <f t="shared" si="2"/>
        <v>1.3142303228161037E-6</v>
      </c>
      <c r="BA3" s="41">
        <f t="shared" si="2"/>
        <v>1.3142303228161037E-6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0</f>
        <v>0</v>
      </c>
      <c r="C3" s="41">
        <f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</row>
    <row r="6" spans="1:53">
      <c r="A6" s="1" t="s">
        <v>167</v>
      </c>
      <c r="B6" s="41">
        <f>'IDN Electricity Generation Cost'!B61</f>
        <v>6.1362039596247125E-5</v>
      </c>
      <c r="C6" s="41">
        <f>'IDN Electricity Generation Cost'!C61</f>
        <v>6.1362039596247125E-5</v>
      </c>
      <c r="D6" s="41">
        <f>'IDN Electricity Generation Cost'!D61</f>
        <v>6.1362039596247125E-5</v>
      </c>
      <c r="E6" s="41">
        <f>'IDN Electricity Generation Cost'!E61</f>
        <v>6.1362039596247125E-5</v>
      </c>
      <c r="F6" s="41">
        <f>'IDN Electricity Generation Cost'!F61</f>
        <v>6.0359598249614326E-5</v>
      </c>
      <c r="G6" s="41">
        <f>'IDN Electricity Generation Cost'!G61</f>
        <v>6.2624957828225455E-5</v>
      </c>
      <c r="H6" s="41">
        <f>'IDN Electricity Generation Cost'!H61</f>
        <v>6.2056644623835204E-5</v>
      </c>
      <c r="I6" s="41">
        <f>'IDN Electricity Generation Cost'!I61</f>
        <v>6.178827449953981E-5</v>
      </c>
      <c r="J6" s="41">
        <f>'IDN Electricity Generation Cost'!J61</f>
        <v>6.1417292268896176E-5</v>
      </c>
      <c r="K6" s="41">
        <f>'IDN Electricity Generation Cost'!K61</f>
        <v>6.1598836764743069E-5</v>
      </c>
      <c r="L6" s="41">
        <f>'IDN Electricity Generation Cost'!L61</f>
        <v>6.1598836764743069E-5</v>
      </c>
      <c r="M6" s="41">
        <f>'IDN Electricity Generation Cost'!M61</f>
        <v>6.1638302959492395E-5</v>
      </c>
      <c r="N6" s="41">
        <f>'IDN Electricity Generation Cost'!N61</f>
        <v>6.1819847455339274E-5</v>
      </c>
      <c r="O6" s="41">
        <f>'IDN Electricity Generation Cost'!O61</f>
        <v>6.1701448871091322E-5</v>
      </c>
      <c r="P6" s="41">
        <f>'IDN Electricity Generation Cost'!P61</f>
        <v>6.1654089437392133E-5</v>
      </c>
      <c r="Q6" s="41">
        <f>'IDN Electricity Generation Cost'!Q61</f>
        <v>6.1630409720542532E-5</v>
      </c>
      <c r="R6" s="41">
        <f>'IDN Electricity Generation Cost'!R61</f>
        <v>6.1661982676341996E-5</v>
      </c>
      <c r="S6" s="41">
        <f>'IDN Electricity Generation Cost'!S61</f>
        <v>6.1669875915291845E-5</v>
      </c>
      <c r="T6" s="41">
        <f>'IDN Electricity Generation Cost'!T61</f>
        <v>6.1685662393191584E-5</v>
      </c>
      <c r="U6" s="41">
        <f>'IDN Electricity Generation Cost'!U61</f>
        <v>6.1685662393191584E-5</v>
      </c>
      <c r="V6" s="41">
        <f>'IDN Electricity Generation Cost'!V61</f>
        <v>6.1669875915291845E-5</v>
      </c>
      <c r="W6" s="41">
        <f>'IDN Electricity Generation Cost'!W61</f>
        <v>6.1661982676341996E-5</v>
      </c>
      <c r="X6" s="41">
        <f>'IDN Electricity Generation Cost'!X61</f>
        <v>6.1669875915291845E-5</v>
      </c>
      <c r="Y6" s="41">
        <f>'IDN Electricity Generation Cost'!Y61</f>
        <v>6.1669875915291845E-5</v>
      </c>
      <c r="Z6" s="41">
        <f>'IDN Electricity Generation Cost'!Z61</f>
        <v>6.1669875915291845E-5</v>
      </c>
      <c r="AA6" s="41">
        <f>'IDN Electricity Generation Cost'!AA61</f>
        <v>6.1669875915291845E-5</v>
      </c>
      <c r="AB6" s="41">
        <f>'IDN Electricity Generation Cost'!AB61</f>
        <v>6.1669875915291845E-5</v>
      </c>
      <c r="AC6" s="41">
        <f>'IDN Electricity Generation Cost'!AC61</f>
        <v>6.1669875915291845E-5</v>
      </c>
      <c r="AD6" s="41">
        <f>'IDN Electricity Generation Cost'!AD61</f>
        <v>6.1669875915291845E-5</v>
      </c>
      <c r="AE6" s="41">
        <f>'IDN Electricity Generation Cost'!AE61</f>
        <v>6.1669875915291845E-5</v>
      </c>
      <c r="AF6" s="41">
        <f>'IDN Electricity Generation Cost'!AF61</f>
        <v>6.1669875915291845E-5</v>
      </c>
      <c r="AG6" s="41">
        <f>'IDN Electricity Generation Cost'!AG61</f>
        <v>6.1669875915291845E-5</v>
      </c>
      <c r="AH6" s="41">
        <f>'IDN Electricity Generation Cost'!AH61</f>
        <v>6.1669875915291845E-5</v>
      </c>
      <c r="AI6" s="41">
        <f>'IDN Electricity Generation Cost'!AI61</f>
        <v>6.1669875915291845E-5</v>
      </c>
      <c r="AJ6" s="41">
        <f>'IDN Electricity Generation Cost'!AJ61</f>
        <v>6.1669875915291845E-5</v>
      </c>
      <c r="AK6" s="41">
        <f>'IDN Electricity Generation Cost'!AK61</f>
        <v>6.1669875915291845E-5</v>
      </c>
      <c r="AL6" s="41">
        <f>'IDN Electricity Generation Cost'!AL61</f>
        <v>6.1669875915291845E-5</v>
      </c>
      <c r="AM6" s="41">
        <f>'IDN Electricity Generation Cost'!AM61</f>
        <v>6.1669875915291845E-5</v>
      </c>
      <c r="AN6" s="41">
        <f>'IDN Electricity Generation Cost'!AN61</f>
        <v>6.1669875915291845E-5</v>
      </c>
      <c r="AO6" s="41">
        <f>'IDN Electricity Generation Cost'!AO61</f>
        <v>6.1669875915291845E-5</v>
      </c>
      <c r="AP6" s="41">
        <f>'IDN Electricity Generation Cost'!AP61</f>
        <v>6.1669875915291845E-5</v>
      </c>
      <c r="AQ6" s="41">
        <f>'IDN Electricity Generation Cost'!AQ61</f>
        <v>6.1669875915291845E-5</v>
      </c>
      <c r="AR6" s="41">
        <f>'IDN Electricity Generation Cost'!AR61</f>
        <v>6.1669875915291845E-5</v>
      </c>
      <c r="AS6" s="41">
        <f>'IDN Electricity Generation Cost'!AS61</f>
        <v>6.1669875915291845E-5</v>
      </c>
      <c r="AT6" s="41">
        <f>'IDN Electricity Generation Cost'!AT61</f>
        <v>6.1669875915291845E-5</v>
      </c>
      <c r="AU6" s="41">
        <f>'IDN Electricity Generation Cost'!AU61</f>
        <v>6.1669875915291845E-5</v>
      </c>
      <c r="AV6" s="41">
        <f>'IDN Electricity Generation Cost'!AV61</f>
        <v>6.1669875915291845E-5</v>
      </c>
      <c r="AW6" s="41">
        <f>'IDN Electricity Generation Cost'!AW61</f>
        <v>6.1669875915291845E-5</v>
      </c>
      <c r="AX6" s="41">
        <f>'IDN Electricity Generation Cost'!AX61</f>
        <v>6.1669875915291845E-5</v>
      </c>
      <c r="AY6" s="41">
        <f>'IDN Electricity Generation Cost'!AY61</f>
        <v>6.1669875915291845E-5</v>
      </c>
      <c r="AZ6" s="41">
        <f>'IDN Electricity Generation Cost'!AZ61</f>
        <v>6.1669875915291845E-5</v>
      </c>
      <c r="BA6" s="41">
        <f>'IDN Electricity Generation Cost'!BA61</f>
        <v>6.1669875915291845E-5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v>0</v>
      </c>
      <c r="C9" s="41">
        <f>B9</f>
        <v>0</v>
      </c>
      <c r="D9" s="41">
        <f t="shared" ref="D9:BA9" si="2">C9</f>
        <v>0</v>
      </c>
      <c r="E9" s="41">
        <f t="shared" si="2"/>
        <v>0</v>
      </c>
      <c r="F9" s="41">
        <f t="shared" si="2"/>
        <v>0</v>
      </c>
      <c r="G9" s="41">
        <f t="shared" si="2"/>
        <v>0</v>
      </c>
      <c r="H9" s="41">
        <f t="shared" si="2"/>
        <v>0</v>
      </c>
      <c r="I9" s="41">
        <f t="shared" si="2"/>
        <v>0</v>
      </c>
      <c r="J9" s="41">
        <f t="shared" si="2"/>
        <v>0</v>
      </c>
      <c r="K9" s="41">
        <f t="shared" si="2"/>
        <v>0</v>
      </c>
      <c r="L9" s="41">
        <f t="shared" si="2"/>
        <v>0</v>
      </c>
      <c r="M9" s="41">
        <f t="shared" si="2"/>
        <v>0</v>
      </c>
      <c r="N9" s="41">
        <f t="shared" si="2"/>
        <v>0</v>
      </c>
      <c r="O9" s="41">
        <f t="shared" si="2"/>
        <v>0</v>
      </c>
      <c r="P9" s="41">
        <f t="shared" si="2"/>
        <v>0</v>
      </c>
      <c r="Q9" s="41">
        <f t="shared" si="2"/>
        <v>0</v>
      </c>
      <c r="R9" s="41">
        <f t="shared" si="2"/>
        <v>0</v>
      </c>
      <c r="S9" s="41">
        <f t="shared" si="2"/>
        <v>0</v>
      </c>
      <c r="T9" s="41">
        <f t="shared" si="2"/>
        <v>0</v>
      </c>
      <c r="U9" s="41">
        <f t="shared" si="2"/>
        <v>0</v>
      </c>
      <c r="V9" s="41">
        <f t="shared" si="2"/>
        <v>0</v>
      </c>
      <c r="W9" s="41">
        <f t="shared" si="2"/>
        <v>0</v>
      </c>
      <c r="X9" s="41">
        <f t="shared" si="2"/>
        <v>0</v>
      </c>
      <c r="Y9" s="41">
        <f t="shared" si="2"/>
        <v>0</v>
      </c>
      <c r="Z9" s="41">
        <f t="shared" si="2"/>
        <v>0</v>
      </c>
      <c r="AA9" s="41">
        <f t="shared" si="2"/>
        <v>0</v>
      </c>
      <c r="AB9" s="41">
        <f t="shared" si="2"/>
        <v>0</v>
      </c>
      <c r="AC9" s="41">
        <f t="shared" si="2"/>
        <v>0</v>
      </c>
      <c r="AD9" s="41">
        <f t="shared" si="2"/>
        <v>0</v>
      </c>
      <c r="AE9" s="41">
        <f t="shared" si="2"/>
        <v>0</v>
      </c>
      <c r="AF9" s="41">
        <f t="shared" si="2"/>
        <v>0</v>
      </c>
      <c r="AG9" s="41">
        <f t="shared" si="2"/>
        <v>0</v>
      </c>
      <c r="AH9" s="41">
        <f t="shared" si="2"/>
        <v>0</v>
      </c>
      <c r="AI9" s="41">
        <f t="shared" si="2"/>
        <v>0</v>
      </c>
      <c r="AJ9" s="41">
        <f t="shared" si="2"/>
        <v>0</v>
      </c>
      <c r="AK9" s="41">
        <f t="shared" si="2"/>
        <v>0</v>
      </c>
      <c r="AL9" s="41">
        <f t="shared" si="2"/>
        <v>0</v>
      </c>
      <c r="AM9" s="41">
        <f t="shared" si="2"/>
        <v>0</v>
      </c>
      <c r="AN9" s="41">
        <f t="shared" si="2"/>
        <v>0</v>
      </c>
      <c r="AO9" s="41">
        <f t="shared" si="2"/>
        <v>0</v>
      </c>
      <c r="AP9" s="41">
        <f t="shared" si="2"/>
        <v>0</v>
      </c>
      <c r="AQ9" s="41">
        <f t="shared" si="2"/>
        <v>0</v>
      </c>
      <c r="AR9" s="41">
        <f t="shared" si="2"/>
        <v>0</v>
      </c>
      <c r="AS9" s="41">
        <f t="shared" si="2"/>
        <v>0</v>
      </c>
      <c r="AT9" s="41">
        <f t="shared" si="2"/>
        <v>0</v>
      </c>
      <c r="AU9" s="41">
        <f t="shared" si="2"/>
        <v>0</v>
      </c>
      <c r="AV9" s="41">
        <f t="shared" si="2"/>
        <v>0</v>
      </c>
      <c r="AW9" s="41">
        <f t="shared" si="2"/>
        <v>0</v>
      </c>
      <c r="AX9" s="41">
        <f t="shared" si="2"/>
        <v>0</v>
      </c>
      <c r="AY9" s="41">
        <f t="shared" si="2"/>
        <v>0</v>
      </c>
      <c r="AZ9" s="41">
        <f t="shared" si="2"/>
        <v>0</v>
      </c>
      <c r="BA9" s="41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'BFPaT-pretax-crude'!B6</f>
        <v>6.1362039596247125E-5</v>
      </c>
      <c r="C2" s="41">
        <f>'BFPaT-pretax-crude'!C6</f>
        <v>6.1362039596247125E-5</v>
      </c>
      <c r="D2" s="41">
        <f>'BFPaT-pretax-crude'!D6</f>
        <v>6.1362039596247125E-5</v>
      </c>
      <c r="E2" s="41">
        <f>'BFPaT-pretax-crude'!E6</f>
        <v>6.1362039596247125E-5</v>
      </c>
      <c r="F2" s="41">
        <f>'BFPaT-pretax-crude'!F6</f>
        <v>6.0359598249614326E-5</v>
      </c>
      <c r="G2" s="41">
        <f>'BFPaT-pretax-crude'!G6</f>
        <v>6.2624957828225455E-5</v>
      </c>
      <c r="H2" s="41">
        <f>'BFPaT-pretax-crude'!H6</f>
        <v>6.2056644623835204E-5</v>
      </c>
      <c r="I2" s="41">
        <f>'BFPaT-pretax-crude'!I6</f>
        <v>6.178827449953981E-5</v>
      </c>
      <c r="J2" s="41">
        <f>'BFPaT-pretax-crude'!J6</f>
        <v>6.1417292268896176E-5</v>
      </c>
      <c r="K2" s="41">
        <f>'BFPaT-pretax-crude'!K6</f>
        <v>6.1598836764743069E-5</v>
      </c>
      <c r="L2" s="41">
        <f>'BFPaT-pretax-crude'!L6</f>
        <v>6.1598836764743069E-5</v>
      </c>
      <c r="M2" s="41">
        <f>'BFPaT-pretax-crude'!M6</f>
        <v>6.1638302959492395E-5</v>
      </c>
      <c r="N2" s="41">
        <f>'BFPaT-pretax-crude'!N6</f>
        <v>6.1819847455339274E-5</v>
      </c>
      <c r="O2" s="41">
        <f>'BFPaT-pretax-crude'!O6</f>
        <v>6.1701448871091322E-5</v>
      </c>
      <c r="P2" s="41">
        <f>'BFPaT-pretax-crude'!P6</f>
        <v>6.1654089437392133E-5</v>
      </c>
      <c r="Q2" s="41">
        <f>'BFPaT-pretax-crude'!Q6</f>
        <v>6.1630409720542532E-5</v>
      </c>
      <c r="R2" s="41">
        <f>'BFPaT-pretax-crude'!R6</f>
        <v>6.1661982676341996E-5</v>
      </c>
      <c r="S2" s="41">
        <f>'BFPaT-pretax-crude'!S6</f>
        <v>6.1669875915291845E-5</v>
      </c>
      <c r="T2" s="41">
        <f>'BFPaT-pretax-crude'!T6</f>
        <v>6.1685662393191584E-5</v>
      </c>
      <c r="U2" s="41">
        <f>'BFPaT-pretax-crude'!U6</f>
        <v>6.1685662393191584E-5</v>
      </c>
      <c r="V2" s="41">
        <f>'BFPaT-pretax-crude'!V6</f>
        <v>6.1669875915291845E-5</v>
      </c>
      <c r="W2" s="41">
        <f>'BFPaT-pretax-crude'!W6</f>
        <v>6.1661982676341996E-5</v>
      </c>
      <c r="X2" s="41">
        <f>'BFPaT-pretax-crude'!X6</f>
        <v>6.1669875915291845E-5</v>
      </c>
      <c r="Y2" s="41">
        <f>'BFPaT-pretax-crude'!Y6</f>
        <v>6.1669875915291845E-5</v>
      </c>
      <c r="Z2" s="41">
        <f>'BFPaT-pretax-crude'!Z6</f>
        <v>6.1669875915291845E-5</v>
      </c>
      <c r="AA2" s="41">
        <f>'BFPaT-pretax-crude'!AA6</f>
        <v>6.1669875915291845E-5</v>
      </c>
      <c r="AB2" s="41">
        <f>'BFPaT-pretax-crude'!AB6</f>
        <v>6.1669875915291845E-5</v>
      </c>
      <c r="AC2" s="41">
        <f>'BFPaT-pretax-crude'!AC6</f>
        <v>6.1669875915291845E-5</v>
      </c>
      <c r="AD2" s="41">
        <f>'BFPaT-pretax-crude'!AD6</f>
        <v>6.1669875915291845E-5</v>
      </c>
      <c r="AE2" s="41">
        <f>'BFPaT-pretax-crude'!AE6</f>
        <v>6.1669875915291845E-5</v>
      </c>
      <c r="AF2" s="41">
        <f>'BFPaT-pretax-crude'!AF6</f>
        <v>6.1669875915291845E-5</v>
      </c>
      <c r="AG2" s="41">
        <f>'BFPaT-pretax-crude'!AG6</f>
        <v>6.1669875915291845E-5</v>
      </c>
      <c r="AH2" s="41">
        <f>'BFPaT-pretax-crude'!AH6</f>
        <v>6.1669875915291845E-5</v>
      </c>
      <c r="AI2" s="41">
        <f>'BFPaT-pretax-crude'!AI6</f>
        <v>6.1669875915291845E-5</v>
      </c>
      <c r="AJ2" s="41">
        <f>'BFPaT-pretax-crude'!AJ6</f>
        <v>6.1669875915291845E-5</v>
      </c>
      <c r="AK2" s="41">
        <f>'BFPaT-pretax-crude'!AK6</f>
        <v>6.1669875915291845E-5</v>
      </c>
      <c r="AL2" s="41">
        <f>'BFPaT-pretax-crude'!AL6</f>
        <v>6.1669875915291845E-5</v>
      </c>
      <c r="AM2" s="41">
        <f>'BFPaT-pretax-crude'!AM6</f>
        <v>6.1669875915291845E-5</v>
      </c>
      <c r="AN2" s="41">
        <f>'BFPaT-pretax-crude'!AN6</f>
        <v>6.1669875915291845E-5</v>
      </c>
      <c r="AO2" s="41">
        <f>'BFPaT-pretax-crude'!AO6</f>
        <v>6.1669875915291845E-5</v>
      </c>
      <c r="AP2" s="41">
        <f>'BFPaT-pretax-crude'!AP6</f>
        <v>6.1669875915291845E-5</v>
      </c>
      <c r="AQ2" s="41">
        <f>'BFPaT-pretax-crude'!AQ6</f>
        <v>6.1669875915291845E-5</v>
      </c>
      <c r="AR2" s="41">
        <f>'BFPaT-pretax-crude'!AR6</f>
        <v>6.1669875915291845E-5</v>
      </c>
      <c r="AS2" s="41">
        <f>'BFPaT-pretax-crude'!AS6</f>
        <v>6.1669875915291845E-5</v>
      </c>
      <c r="AT2" s="41">
        <f>'BFPaT-pretax-crude'!AT6</f>
        <v>6.1669875915291845E-5</v>
      </c>
      <c r="AU2" s="41">
        <f>'BFPaT-pretax-crude'!AU6</f>
        <v>6.1669875915291845E-5</v>
      </c>
      <c r="AV2" s="41">
        <f>'BFPaT-pretax-crude'!AV6</f>
        <v>6.1669875915291845E-5</v>
      </c>
      <c r="AW2" s="41">
        <f>'BFPaT-pretax-crude'!AW6</f>
        <v>6.1669875915291845E-5</v>
      </c>
      <c r="AX2" s="41">
        <f>'BFPaT-pretax-crude'!AX6</f>
        <v>6.1669875915291845E-5</v>
      </c>
      <c r="AY2" s="41">
        <f>'BFPaT-pretax-crude'!AY6</f>
        <v>6.1669875915291845E-5</v>
      </c>
      <c r="AZ2" s="41">
        <f>'BFPaT-pretax-crude'!AZ6</f>
        <v>6.1669875915291845E-5</v>
      </c>
      <c r="BA2" s="41">
        <f>'BFPaT-pretax-crude'!BA6</f>
        <v>6.1669875915291845E-5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f>'BFPaT-pretax-crude'!B6</f>
        <v>6.1362039596247125E-5</v>
      </c>
      <c r="C6" s="41">
        <f>'BFPaT-pretax-crude'!C6</f>
        <v>6.1362039596247125E-5</v>
      </c>
      <c r="D6" s="41">
        <f>'BFPaT-pretax-crude'!D6</f>
        <v>6.1362039596247125E-5</v>
      </c>
      <c r="E6" s="41">
        <f>'BFPaT-pretax-crude'!E6</f>
        <v>6.1362039596247125E-5</v>
      </c>
      <c r="F6" s="41">
        <f>'BFPaT-pretax-crude'!F6</f>
        <v>6.0359598249614326E-5</v>
      </c>
      <c r="G6" s="41">
        <f>'BFPaT-pretax-crude'!G6</f>
        <v>6.2624957828225455E-5</v>
      </c>
      <c r="H6" s="41">
        <f>'BFPaT-pretax-crude'!H6</f>
        <v>6.2056644623835204E-5</v>
      </c>
      <c r="I6" s="41">
        <f>'BFPaT-pretax-crude'!I6</f>
        <v>6.178827449953981E-5</v>
      </c>
      <c r="J6" s="41">
        <f>'BFPaT-pretax-crude'!J6</f>
        <v>6.1417292268896176E-5</v>
      </c>
      <c r="K6" s="41">
        <f>'BFPaT-pretax-crude'!K6</f>
        <v>6.1598836764743069E-5</v>
      </c>
      <c r="L6" s="41">
        <f>'BFPaT-pretax-crude'!L6</f>
        <v>6.1598836764743069E-5</v>
      </c>
      <c r="M6" s="41">
        <f>'BFPaT-pretax-crude'!M6</f>
        <v>6.1638302959492395E-5</v>
      </c>
      <c r="N6" s="41">
        <f>'BFPaT-pretax-crude'!N6</f>
        <v>6.1819847455339274E-5</v>
      </c>
      <c r="O6" s="41">
        <f>'BFPaT-pretax-crude'!O6</f>
        <v>6.1701448871091322E-5</v>
      </c>
      <c r="P6" s="41">
        <f>'BFPaT-pretax-crude'!P6</f>
        <v>6.1654089437392133E-5</v>
      </c>
      <c r="Q6" s="41">
        <f>'BFPaT-pretax-crude'!Q6</f>
        <v>6.1630409720542532E-5</v>
      </c>
      <c r="R6" s="41">
        <f>'BFPaT-pretax-crude'!R6</f>
        <v>6.1661982676341996E-5</v>
      </c>
      <c r="S6" s="41">
        <f>'BFPaT-pretax-crude'!S6</f>
        <v>6.1669875915291845E-5</v>
      </c>
      <c r="T6" s="41">
        <f>'BFPaT-pretax-crude'!T6</f>
        <v>6.1685662393191584E-5</v>
      </c>
      <c r="U6" s="41">
        <f>'BFPaT-pretax-crude'!U6</f>
        <v>6.1685662393191584E-5</v>
      </c>
      <c r="V6" s="41">
        <f>'BFPaT-pretax-crude'!V6</f>
        <v>6.1669875915291845E-5</v>
      </c>
      <c r="W6" s="41">
        <f>'BFPaT-pretax-crude'!W6</f>
        <v>6.1661982676341996E-5</v>
      </c>
      <c r="X6" s="41">
        <f>'BFPaT-pretax-crude'!X6</f>
        <v>6.1669875915291845E-5</v>
      </c>
      <c r="Y6" s="41">
        <f>'BFPaT-pretax-crude'!Y6</f>
        <v>6.1669875915291845E-5</v>
      </c>
      <c r="Z6" s="41">
        <f>'BFPaT-pretax-crude'!Z6</f>
        <v>6.1669875915291845E-5</v>
      </c>
      <c r="AA6" s="41">
        <f>'BFPaT-pretax-crude'!AA6</f>
        <v>6.1669875915291845E-5</v>
      </c>
      <c r="AB6" s="41">
        <f>'BFPaT-pretax-crude'!AB6</f>
        <v>6.1669875915291845E-5</v>
      </c>
      <c r="AC6" s="41">
        <f>'BFPaT-pretax-crude'!AC6</f>
        <v>6.1669875915291845E-5</v>
      </c>
      <c r="AD6" s="41">
        <f>'BFPaT-pretax-crude'!AD6</f>
        <v>6.1669875915291845E-5</v>
      </c>
      <c r="AE6" s="41">
        <f>'BFPaT-pretax-crude'!AE6</f>
        <v>6.1669875915291845E-5</v>
      </c>
      <c r="AF6" s="41">
        <f>'BFPaT-pretax-crude'!AF6</f>
        <v>6.1669875915291845E-5</v>
      </c>
      <c r="AG6" s="41">
        <f>'BFPaT-pretax-crude'!AG6</f>
        <v>6.1669875915291845E-5</v>
      </c>
      <c r="AH6" s="41">
        <f>'BFPaT-pretax-crude'!AH6</f>
        <v>6.1669875915291845E-5</v>
      </c>
      <c r="AI6" s="41">
        <f>'BFPaT-pretax-crude'!AI6</f>
        <v>6.1669875915291845E-5</v>
      </c>
      <c r="AJ6" s="41">
        <f>'BFPaT-pretax-crude'!AJ6</f>
        <v>6.1669875915291845E-5</v>
      </c>
      <c r="AK6" s="41">
        <f>'BFPaT-pretax-crude'!AK6</f>
        <v>6.1669875915291845E-5</v>
      </c>
      <c r="AL6" s="41">
        <f>'BFPaT-pretax-crude'!AL6</f>
        <v>6.1669875915291845E-5</v>
      </c>
      <c r="AM6" s="41">
        <f>'BFPaT-pretax-crude'!AM6</f>
        <v>6.1669875915291845E-5</v>
      </c>
      <c r="AN6" s="41">
        <f>'BFPaT-pretax-crude'!AN6</f>
        <v>6.1669875915291845E-5</v>
      </c>
      <c r="AO6" s="41">
        <f>'BFPaT-pretax-crude'!AO6</f>
        <v>6.1669875915291845E-5</v>
      </c>
      <c r="AP6" s="41">
        <f>'BFPaT-pretax-crude'!AP6</f>
        <v>6.1669875915291845E-5</v>
      </c>
      <c r="AQ6" s="41">
        <f>'BFPaT-pretax-crude'!AQ6</f>
        <v>6.1669875915291845E-5</v>
      </c>
      <c r="AR6" s="41">
        <f>'BFPaT-pretax-crude'!AR6</f>
        <v>6.1669875915291845E-5</v>
      </c>
      <c r="AS6" s="41">
        <f>'BFPaT-pretax-crude'!AS6</f>
        <v>6.1669875915291845E-5</v>
      </c>
      <c r="AT6" s="41">
        <f>'BFPaT-pretax-crude'!AT6</f>
        <v>6.1669875915291845E-5</v>
      </c>
      <c r="AU6" s="41">
        <f>'BFPaT-pretax-crude'!AU6</f>
        <v>6.1669875915291845E-5</v>
      </c>
      <c r="AV6" s="41">
        <f>'BFPaT-pretax-crude'!AV6</f>
        <v>6.1669875915291845E-5</v>
      </c>
      <c r="AW6" s="41">
        <f>'BFPaT-pretax-crude'!AW6</f>
        <v>6.1669875915291845E-5</v>
      </c>
      <c r="AX6" s="41">
        <f>'BFPaT-pretax-crude'!AX6</f>
        <v>6.1669875915291845E-5</v>
      </c>
      <c r="AY6" s="41">
        <f>'BFPaT-pretax-crude'!AY6</f>
        <v>6.1669875915291845E-5</v>
      </c>
      <c r="AZ6" s="41">
        <f>'BFPaT-pretax-crude'!AZ6</f>
        <v>6.1669875915291845E-5</v>
      </c>
      <c r="BA6" s="41">
        <f>'BFPaT-pretax-crude'!BA6</f>
        <v>6.1669875915291845E-5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4">_xlfn.FORECAST.LINEAR(AH1,$B$7:$AG$7,$B$1:$AG$1)</f>
        <v>0</v>
      </c>
      <c r="AI7" s="41">
        <f t="shared" si="4"/>
        <v>0</v>
      </c>
      <c r="AJ7" s="41">
        <f t="shared" si="4"/>
        <v>0</v>
      </c>
      <c r="AK7" s="41">
        <f t="shared" si="4"/>
        <v>0</v>
      </c>
      <c r="AL7" s="41">
        <f t="shared" si="4"/>
        <v>0</v>
      </c>
      <c r="AM7" s="41">
        <f t="shared" si="4"/>
        <v>0</v>
      </c>
      <c r="AN7" s="41">
        <f t="shared" si="4"/>
        <v>0</v>
      </c>
      <c r="AO7" s="41">
        <f t="shared" si="4"/>
        <v>0</v>
      </c>
      <c r="AP7" s="41">
        <f t="shared" si="4"/>
        <v>0</v>
      </c>
      <c r="AQ7" s="41">
        <f t="shared" si="4"/>
        <v>0</v>
      </c>
      <c r="AR7" s="41">
        <f t="shared" si="4"/>
        <v>0</v>
      </c>
      <c r="AS7" s="41">
        <f t="shared" si="4"/>
        <v>0</v>
      </c>
      <c r="AT7" s="41">
        <f t="shared" si="4"/>
        <v>0</v>
      </c>
      <c r="AU7" s="41">
        <f t="shared" si="4"/>
        <v>0</v>
      </c>
      <c r="AV7" s="41">
        <f t="shared" si="4"/>
        <v>0</v>
      </c>
      <c r="AW7" s="41">
        <f t="shared" si="4"/>
        <v>0</v>
      </c>
      <c r="AX7" s="41">
        <f t="shared" si="4"/>
        <v>0</v>
      </c>
      <c r="AY7" s="41">
        <f t="shared" si="4"/>
        <v>0</v>
      </c>
      <c r="AZ7" s="41">
        <f t="shared" si="4"/>
        <v>0</v>
      </c>
      <c r="BA7" s="41">
        <f t="shared" si="4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5">_xlfn.FORECAST.LINEAR(AH1,$B$8:$AG$8,$B$1:$AG$1)</f>
        <v>0</v>
      </c>
      <c r="AI8" s="41">
        <f t="shared" si="5"/>
        <v>0</v>
      </c>
      <c r="AJ8" s="41">
        <f t="shared" si="5"/>
        <v>0</v>
      </c>
      <c r="AK8" s="41">
        <f t="shared" si="5"/>
        <v>0</v>
      </c>
      <c r="AL8" s="41">
        <f t="shared" si="5"/>
        <v>0</v>
      </c>
      <c r="AM8" s="41">
        <f t="shared" si="5"/>
        <v>0</v>
      </c>
      <c r="AN8" s="41">
        <f t="shared" si="5"/>
        <v>0</v>
      </c>
      <c r="AO8" s="41">
        <f t="shared" si="5"/>
        <v>0</v>
      </c>
      <c r="AP8" s="41">
        <f t="shared" si="5"/>
        <v>0</v>
      </c>
      <c r="AQ8" s="41">
        <f t="shared" si="5"/>
        <v>0</v>
      </c>
      <c r="AR8" s="41">
        <f t="shared" si="5"/>
        <v>0</v>
      </c>
      <c r="AS8" s="41">
        <f t="shared" si="5"/>
        <v>0</v>
      </c>
      <c r="AT8" s="41">
        <f t="shared" si="5"/>
        <v>0</v>
      </c>
      <c r="AU8" s="41">
        <f t="shared" si="5"/>
        <v>0</v>
      </c>
      <c r="AV8" s="41">
        <f t="shared" si="5"/>
        <v>0</v>
      </c>
      <c r="AW8" s="41">
        <f t="shared" si="5"/>
        <v>0</v>
      </c>
      <c r="AX8" s="41">
        <f t="shared" si="5"/>
        <v>0</v>
      </c>
      <c r="AY8" s="41">
        <f t="shared" si="5"/>
        <v>0</v>
      </c>
      <c r="AZ8" s="41">
        <f t="shared" si="5"/>
        <v>0</v>
      </c>
      <c r="BA8" s="41">
        <f t="shared" si="5"/>
        <v>0</v>
      </c>
    </row>
    <row r="9" spans="1:53">
      <c r="A9" s="1" t="s">
        <v>170</v>
      </c>
      <c r="B9" s="41">
        <v>0</v>
      </c>
      <c r="C9" s="41"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0</v>
      </c>
      <c r="R9" s="41">
        <v>0</v>
      </c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6">_xlfn.FORECAST.LINEAR(AH1,$B$9:$AG$9,$B$1:$AG$1)</f>
        <v>0</v>
      </c>
      <c r="AI9" s="41">
        <f t="shared" si="6"/>
        <v>0</v>
      </c>
      <c r="AJ9" s="41">
        <f t="shared" si="6"/>
        <v>0</v>
      </c>
      <c r="AK9" s="41">
        <f t="shared" si="6"/>
        <v>0</v>
      </c>
      <c r="AL9" s="41">
        <f t="shared" si="6"/>
        <v>0</v>
      </c>
      <c r="AM9" s="41">
        <f t="shared" si="6"/>
        <v>0</v>
      </c>
      <c r="AN9" s="41">
        <f t="shared" si="6"/>
        <v>0</v>
      </c>
      <c r="AO9" s="41">
        <f t="shared" si="6"/>
        <v>0</v>
      </c>
      <c r="AP9" s="41">
        <f t="shared" si="6"/>
        <v>0</v>
      </c>
      <c r="AQ9" s="41">
        <f t="shared" si="6"/>
        <v>0</v>
      </c>
      <c r="AR9" s="41">
        <f t="shared" si="6"/>
        <v>0</v>
      </c>
      <c r="AS9" s="41">
        <f t="shared" si="6"/>
        <v>0</v>
      </c>
      <c r="AT9" s="41">
        <f t="shared" si="6"/>
        <v>0</v>
      </c>
      <c r="AU9" s="41">
        <f t="shared" si="6"/>
        <v>0</v>
      </c>
      <c r="AV9" s="41">
        <f t="shared" si="6"/>
        <v>0</v>
      </c>
      <c r="AW9" s="41">
        <f t="shared" si="6"/>
        <v>0</v>
      </c>
      <c r="AX9" s="41">
        <f t="shared" si="6"/>
        <v>0</v>
      </c>
      <c r="AY9" s="41">
        <f t="shared" si="6"/>
        <v>0</v>
      </c>
      <c r="AZ9" s="41">
        <f t="shared" si="6"/>
        <v>0</v>
      </c>
      <c r="BA9" s="41">
        <f t="shared" si="6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 t="shared" ref="B2:BA2" si="1">B4</f>
        <v>1.3295395757889292E-5</v>
      </c>
      <c r="C2" s="41">
        <f t="shared" si="1"/>
        <v>1.3036730470770823E-5</v>
      </c>
      <c r="D2" s="41">
        <f t="shared" si="1"/>
        <v>1.2660490053143958E-5</v>
      </c>
      <c r="E2" s="41">
        <f t="shared" si="1"/>
        <v>1.2743861509322639E-5</v>
      </c>
      <c r="F2" s="41">
        <f t="shared" si="1"/>
        <v>1.2839515194010622E-5</v>
      </c>
      <c r="G2" s="41">
        <f t="shared" si="1"/>
        <v>1.2788665495944619E-5</v>
      </c>
      <c r="H2" s="41">
        <f t="shared" si="1"/>
        <v>1.2864877244223834E-5</v>
      </c>
      <c r="I2" s="41">
        <f t="shared" si="1"/>
        <v>1.2806927176645631E-5</v>
      </c>
      <c r="J2" s="41">
        <f t="shared" si="1"/>
        <v>1.2823660009851482E-5</v>
      </c>
      <c r="K2" s="41">
        <f t="shared" si="1"/>
        <v>1.290305307757678E-5</v>
      </c>
      <c r="L2" s="41">
        <f t="shared" si="1"/>
        <v>1.2905009602947419E-5</v>
      </c>
      <c r="M2" s="41">
        <f t="shared" si="1"/>
        <v>1.2878925962938828E-5</v>
      </c>
      <c r="N2" s="41">
        <f t="shared" si="1"/>
        <v>1.2841065072488784E-5</v>
      </c>
      <c r="O2" s="41">
        <f t="shared" si="1"/>
        <v>1.28232773090086E-5</v>
      </c>
      <c r="P2" s="41">
        <f t="shared" si="1"/>
        <v>1.283807615045084E-5</v>
      </c>
      <c r="Q2" s="41">
        <f t="shared" si="1"/>
        <v>1.2846641117826132E-5</v>
      </c>
      <c r="R2" s="41">
        <f t="shared" si="1"/>
        <v>1.284728892908209E-5</v>
      </c>
      <c r="S2" s="41">
        <f t="shared" si="1"/>
        <v>1.2852618332094587E-5</v>
      </c>
      <c r="T2" s="41">
        <f t="shared" si="1"/>
        <v>1.285150388553738E-5</v>
      </c>
      <c r="U2" s="41">
        <f t="shared" si="1"/>
        <v>1.2855556313618449E-5</v>
      </c>
      <c r="V2" s="41">
        <f t="shared" si="1"/>
        <v>1.2858455977597263E-5</v>
      </c>
      <c r="W2" s="41">
        <f t="shared" si="1"/>
        <v>1.2854401695780945E-5</v>
      </c>
      <c r="X2" s="41">
        <f t="shared" si="1"/>
        <v>1.2849800976947627E-5</v>
      </c>
      <c r="Y2" s="41">
        <f t="shared" si="1"/>
        <v>1.2847153250948426E-5</v>
      </c>
      <c r="Z2" s="41">
        <f t="shared" si="1"/>
        <v>1.2847706721717488E-5</v>
      </c>
      <c r="AA2" s="41">
        <f t="shared" si="1"/>
        <v>1.2849927577418295E-5</v>
      </c>
      <c r="AB2" s="41">
        <f t="shared" si="1"/>
        <v>1.2851004979869881E-5</v>
      </c>
      <c r="AC2" s="41">
        <f t="shared" si="1"/>
        <v>1.285140169460113E-5</v>
      </c>
      <c r="AD2" s="41">
        <f t="shared" si="1"/>
        <v>1.285177558237559E-5</v>
      </c>
      <c r="AE2" s="41">
        <f t="shared" si="1"/>
        <v>1.2851698968764769E-5</v>
      </c>
      <c r="AF2" s="41">
        <f t="shared" si="1"/>
        <v>1.2851716703603623E-5</v>
      </c>
      <c r="AG2" s="41">
        <f t="shared" si="1"/>
        <v>1.2851367648147731E-5</v>
      </c>
      <c r="AH2" s="41">
        <f t="shared" si="1"/>
        <v>1.2850723254561409E-5</v>
      </c>
      <c r="AI2" s="41">
        <f t="shared" si="1"/>
        <v>1.2850388850814179E-5</v>
      </c>
      <c r="AJ2" s="41">
        <f t="shared" si="1"/>
        <v>1.2850442293892956E-5</v>
      </c>
      <c r="AK2" s="41">
        <f t="shared" si="1"/>
        <v>1.2850741297797004E-5</v>
      </c>
      <c r="AL2" s="41">
        <f t="shared" si="1"/>
        <v>1.2851017168349688E-5</v>
      </c>
      <c r="AM2" s="41">
        <f t="shared" si="1"/>
        <v>1.2851116222070724E-5</v>
      </c>
      <c r="AN2" s="41">
        <f t="shared" si="1"/>
        <v>1.285112633499807E-5</v>
      </c>
      <c r="AO2" s="41">
        <f t="shared" si="1"/>
        <v>1.2851101302306885E-5</v>
      </c>
      <c r="AP2" s="41">
        <f t="shared" si="1"/>
        <v>1.285104000411882E-5</v>
      </c>
      <c r="AQ2" s="41">
        <f t="shared" si="1"/>
        <v>1.2850980098241915E-5</v>
      </c>
      <c r="AR2" s="41">
        <f t="shared" si="1"/>
        <v>1.2850913134118124E-5</v>
      </c>
      <c r="AS2" s="41">
        <f t="shared" si="1"/>
        <v>1.285087181466089E-5</v>
      </c>
      <c r="AT2" s="41">
        <f t="shared" si="1"/>
        <v>1.2850885320124478E-5</v>
      </c>
      <c r="AU2" s="41">
        <f t="shared" si="1"/>
        <v>1.2850930453698139E-5</v>
      </c>
      <c r="AV2" s="41">
        <f t="shared" si="1"/>
        <v>1.285097483186225E-5</v>
      </c>
      <c r="AW2" s="41">
        <f t="shared" si="1"/>
        <v>1.2850996062231816E-5</v>
      </c>
      <c r="AX2" s="41">
        <f t="shared" si="1"/>
        <v>1.2850994143493829E-5</v>
      </c>
      <c r="AY2" s="41">
        <f t="shared" si="1"/>
        <v>1.2850983045441383E-5</v>
      </c>
      <c r="AZ2" s="41">
        <f t="shared" si="1"/>
        <v>1.2850970019118048E-5</v>
      </c>
      <c r="BA2" s="41">
        <f t="shared" si="1"/>
        <v>1.2850958084282698E-5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references'!L83/'IDN Fuel Prices - references'!$L$87)*(1-'Tax Percentages'!B23)</f>
        <v>1.3295395757889292E-5</v>
      </c>
      <c r="C4" s="41">
        <f>('IDN Fuel Prices - references'!M83/'IDN Fuel Prices - references'!$L$87)*(1-'Tax Percentages'!C23)</f>
        <v>1.3036730470770823E-5</v>
      </c>
      <c r="D4" s="41">
        <f>('IDN Fuel Prices - references'!N83/'IDN Fuel Prices - references'!$L$87)*(1-'Tax Percentages'!D23)</f>
        <v>1.2660490053143958E-5</v>
      </c>
      <c r="E4" s="41">
        <f>('IDN Fuel Prices - references'!O83/'IDN Fuel Prices - references'!$L$87)*(1-'Tax Percentages'!E23)</f>
        <v>1.2743861509322639E-5</v>
      </c>
      <c r="F4" s="41">
        <f>('IDN Fuel Prices - references'!P83/'IDN Fuel Prices - references'!$L$87)*(1-'Tax Percentages'!F23)</f>
        <v>1.2839515194010622E-5</v>
      </c>
      <c r="G4" s="41">
        <f>('IDN Fuel Prices - references'!Q83/'IDN Fuel Prices - references'!$L$87)*(1-'Tax Percentages'!G23)</f>
        <v>1.2788665495944619E-5</v>
      </c>
      <c r="H4" s="41">
        <f>('IDN Fuel Prices - references'!R83/'IDN Fuel Prices - references'!$L$87)*(1-'Tax Percentages'!H23)</f>
        <v>1.2864877244223834E-5</v>
      </c>
      <c r="I4" s="41">
        <f>('IDN Fuel Prices - references'!S83/'IDN Fuel Prices - references'!$L$87)*(1-'Tax Percentages'!I23)</f>
        <v>1.2806927176645631E-5</v>
      </c>
      <c r="J4" s="41">
        <f>('IDN Fuel Prices - references'!T83/'IDN Fuel Prices - references'!$L$87)*(1-'Tax Percentages'!J23)</f>
        <v>1.2823660009851482E-5</v>
      </c>
      <c r="K4" s="41">
        <f>('IDN Fuel Prices - references'!U83/'IDN Fuel Prices - references'!$L$87)*(1-'Tax Percentages'!K23)</f>
        <v>1.290305307757678E-5</v>
      </c>
      <c r="L4" s="41">
        <f>('IDN Fuel Prices - references'!V83/'IDN Fuel Prices - references'!$L$87)*(1-'Tax Percentages'!L23)</f>
        <v>1.2905009602947419E-5</v>
      </c>
      <c r="M4" s="41">
        <f>('IDN Fuel Prices - references'!W83/'IDN Fuel Prices - references'!$L$87)*(1-'Tax Percentages'!M23)</f>
        <v>1.2878925962938828E-5</v>
      </c>
      <c r="N4" s="41">
        <f>('IDN Fuel Prices - references'!X83/'IDN Fuel Prices - references'!$L$87)*(1-'Tax Percentages'!N23)</f>
        <v>1.2841065072488784E-5</v>
      </c>
      <c r="O4" s="41">
        <f>('IDN Fuel Prices - references'!Y83/'IDN Fuel Prices - references'!$L$87)*(1-'Tax Percentages'!O23)</f>
        <v>1.28232773090086E-5</v>
      </c>
      <c r="P4" s="41">
        <f>('IDN Fuel Prices - references'!Z83/'IDN Fuel Prices - references'!$L$87)*(1-'Tax Percentages'!P23)</f>
        <v>1.283807615045084E-5</v>
      </c>
      <c r="Q4" s="41">
        <f>('IDN Fuel Prices - references'!AA83/'IDN Fuel Prices - references'!$L$87)*(1-'Tax Percentages'!Q23)</f>
        <v>1.2846641117826132E-5</v>
      </c>
      <c r="R4" s="41">
        <f>('IDN Fuel Prices - references'!AB83/'IDN Fuel Prices - references'!$L$87)*(1-'Tax Percentages'!R23)</f>
        <v>1.284728892908209E-5</v>
      </c>
      <c r="S4" s="41">
        <f>('IDN Fuel Prices - references'!AC83/'IDN Fuel Prices - references'!$L$87)*(1-'Tax Percentages'!S23)</f>
        <v>1.2852618332094587E-5</v>
      </c>
      <c r="T4" s="41">
        <f>('IDN Fuel Prices - references'!AD83/'IDN Fuel Prices - references'!$L$87)*(1-'Tax Percentages'!T23)</f>
        <v>1.285150388553738E-5</v>
      </c>
      <c r="U4" s="41">
        <f>('IDN Fuel Prices - references'!AE83/'IDN Fuel Prices - references'!$L$87)*(1-'Tax Percentages'!U23)</f>
        <v>1.2855556313618449E-5</v>
      </c>
      <c r="V4" s="41">
        <f>('IDN Fuel Prices - references'!AF83/'IDN Fuel Prices - references'!$L$87)*(1-'Tax Percentages'!V23)</f>
        <v>1.2858455977597263E-5</v>
      </c>
      <c r="W4" s="41">
        <f>('IDN Fuel Prices - references'!AG83/'IDN Fuel Prices - references'!$L$87)*(1-'Tax Percentages'!W23)</f>
        <v>1.2854401695780945E-5</v>
      </c>
      <c r="X4" s="41">
        <f>('IDN Fuel Prices - references'!AH83/'IDN Fuel Prices - references'!$L$87)*(1-'Tax Percentages'!X23)</f>
        <v>1.2849800976947627E-5</v>
      </c>
      <c r="Y4" s="41">
        <f>('IDN Fuel Prices - references'!AI83/'IDN Fuel Prices - references'!$L$87)*(1-'Tax Percentages'!Y23)</f>
        <v>1.2847153250948426E-5</v>
      </c>
      <c r="Z4" s="41">
        <f>('IDN Fuel Prices - references'!AJ83/'IDN Fuel Prices - references'!$L$87)*(1-'Tax Percentages'!Z23)</f>
        <v>1.2847706721717488E-5</v>
      </c>
      <c r="AA4" s="41">
        <f>('IDN Fuel Prices - references'!AK83/'IDN Fuel Prices - references'!$L$87)*(1-'Tax Percentages'!AA23)</f>
        <v>1.2849927577418295E-5</v>
      </c>
      <c r="AB4" s="41">
        <f>('IDN Fuel Prices - references'!AL83/'IDN Fuel Prices - references'!$L$87)*(1-'Tax Percentages'!AB23)</f>
        <v>1.2851004979869881E-5</v>
      </c>
      <c r="AC4" s="41">
        <f>('IDN Fuel Prices - references'!AM83/'IDN Fuel Prices - references'!$L$87)*(1-'Tax Percentages'!AC23)</f>
        <v>1.285140169460113E-5</v>
      </c>
      <c r="AD4" s="41">
        <f>('IDN Fuel Prices - references'!AN83/'IDN Fuel Prices - references'!$L$87)*(1-'Tax Percentages'!AD23)</f>
        <v>1.285177558237559E-5</v>
      </c>
      <c r="AE4" s="41">
        <f>('IDN Fuel Prices - references'!AO83/'IDN Fuel Prices - references'!$L$87)*(1-'Tax Percentages'!AE23)</f>
        <v>1.2851698968764769E-5</v>
      </c>
      <c r="AF4" s="41">
        <f>('IDN Fuel Prices - references'!AP83/'IDN Fuel Prices - references'!$L$87)*(1-'Tax Percentages'!AF23)</f>
        <v>1.2851716703603623E-5</v>
      </c>
      <c r="AG4" s="41">
        <f>('IDN Fuel Prices - references'!AQ83/'IDN Fuel Prices - references'!$L$87)*(1-'Tax Percentages'!AG23)</f>
        <v>1.2851367648147731E-5</v>
      </c>
      <c r="AH4" s="41">
        <f>('IDN Fuel Prices - references'!AR83/'IDN Fuel Prices - references'!$L$87)*(1-'Tax Percentages'!AH23)</f>
        <v>1.2850723254561409E-5</v>
      </c>
      <c r="AI4" s="41">
        <f>('IDN Fuel Prices - references'!AS83/'IDN Fuel Prices - references'!$L$87)*(1-'Tax Percentages'!AI23)</f>
        <v>1.2850388850814179E-5</v>
      </c>
      <c r="AJ4" s="41">
        <f>('IDN Fuel Prices - references'!AT83/'IDN Fuel Prices - references'!$L$87)*(1-'Tax Percentages'!AJ23)</f>
        <v>1.2850442293892956E-5</v>
      </c>
      <c r="AK4" s="41">
        <f>('IDN Fuel Prices - references'!AU83/'IDN Fuel Prices - references'!$L$87)*(1-'Tax Percentages'!AK23)</f>
        <v>1.2850741297797004E-5</v>
      </c>
      <c r="AL4" s="41">
        <f>('IDN Fuel Prices - references'!AV83/'IDN Fuel Prices - references'!$L$87)*(1-'Tax Percentages'!AL23)</f>
        <v>1.2851017168349688E-5</v>
      </c>
      <c r="AM4" s="41">
        <f>('IDN Fuel Prices - references'!AW83/'IDN Fuel Prices - references'!$L$87)*(1-'Tax Percentages'!AM23)</f>
        <v>1.2851116222070724E-5</v>
      </c>
      <c r="AN4" s="41">
        <f>('IDN Fuel Prices - references'!AX83/'IDN Fuel Prices - references'!$L$87)*(1-'Tax Percentages'!AN23)</f>
        <v>1.285112633499807E-5</v>
      </c>
      <c r="AO4" s="41">
        <f>('IDN Fuel Prices - references'!AY83/'IDN Fuel Prices - references'!$L$87)*(1-'Tax Percentages'!AO23)</f>
        <v>1.2851101302306885E-5</v>
      </c>
      <c r="AP4" s="41">
        <f>('IDN Fuel Prices - references'!AZ83/'IDN Fuel Prices - references'!$L$87)*(1-'Tax Percentages'!AP23)</f>
        <v>1.285104000411882E-5</v>
      </c>
      <c r="AQ4" s="41">
        <f>('IDN Fuel Prices - references'!BA83/'IDN Fuel Prices - references'!$L$87)*(1-'Tax Percentages'!AQ23)</f>
        <v>1.2850980098241915E-5</v>
      </c>
      <c r="AR4" s="41">
        <f>('IDN Fuel Prices - references'!BB83/'IDN Fuel Prices - references'!$L$87)*(1-'Tax Percentages'!AR23)</f>
        <v>1.2850913134118124E-5</v>
      </c>
      <c r="AS4" s="41">
        <f>('IDN Fuel Prices - references'!BC83/'IDN Fuel Prices - references'!$L$87)*(1-'Tax Percentages'!AS23)</f>
        <v>1.285087181466089E-5</v>
      </c>
      <c r="AT4" s="41">
        <f>('IDN Fuel Prices - references'!BD83/'IDN Fuel Prices - references'!$L$87)*(1-'Tax Percentages'!AT23)</f>
        <v>1.2850885320124478E-5</v>
      </c>
      <c r="AU4" s="41">
        <f>('IDN Fuel Prices - references'!BE83/'IDN Fuel Prices - references'!$L$87)*(1-'Tax Percentages'!AU23)</f>
        <v>1.2850930453698139E-5</v>
      </c>
      <c r="AV4" s="41">
        <f>('IDN Fuel Prices - references'!BF83/'IDN Fuel Prices - references'!$L$87)*(1-'Tax Percentages'!AV23)</f>
        <v>1.285097483186225E-5</v>
      </c>
      <c r="AW4" s="41">
        <f>('IDN Fuel Prices - references'!BG83/'IDN Fuel Prices - references'!$L$87)*(1-'Tax Percentages'!AW23)</f>
        <v>1.2850996062231816E-5</v>
      </c>
      <c r="AX4" s="41">
        <f>('IDN Fuel Prices - references'!BH83/'IDN Fuel Prices - references'!$L$87)*(1-'Tax Percentages'!AX23)</f>
        <v>1.2850994143493829E-5</v>
      </c>
      <c r="AY4" s="41">
        <f>('IDN Fuel Prices - references'!BI83/'IDN Fuel Prices - references'!$L$87)*(1-'Tax Percentages'!AY23)</f>
        <v>1.2850983045441383E-5</v>
      </c>
      <c r="AZ4" s="41">
        <f>('IDN Fuel Prices - references'!BJ83/'IDN Fuel Prices - references'!$L$87)*(1-'Tax Percentages'!AZ23)</f>
        <v>1.2850970019118048E-5</v>
      </c>
      <c r="BA4" s="41">
        <f>('IDN Fuel Prices - references'!BK83/'IDN Fuel Prices - references'!$L$87)*(1-'Tax Percentages'!BA23)</f>
        <v>1.2850958084282698E-5</v>
      </c>
    </row>
    <row r="5" spans="1:53">
      <c r="A5" s="1" t="s">
        <v>166</v>
      </c>
      <c r="B5" s="41">
        <f t="shared" ref="B5:BA5" si="3">B4</f>
        <v>1.3295395757889292E-5</v>
      </c>
      <c r="C5" s="41">
        <f t="shared" si="3"/>
        <v>1.3036730470770823E-5</v>
      </c>
      <c r="D5" s="41">
        <f t="shared" si="3"/>
        <v>1.2660490053143958E-5</v>
      </c>
      <c r="E5" s="41">
        <f t="shared" si="3"/>
        <v>1.2743861509322639E-5</v>
      </c>
      <c r="F5" s="41">
        <f t="shared" si="3"/>
        <v>1.2839515194010622E-5</v>
      </c>
      <c r="G5" s="41">
        <f t="shared" si="3"/>
        <v>1.2788665495944619E-5</v>
      </c>
      <c r="H5" s="41">
        <f t="shared" si="3"/>
        <v>1.2864877244223834E-5</v>
      </c>
      <c r="I5" s="41">
        <f t="shared" si="3"/>
        <v>1.2806927176645631E-5</v>
      </c>
      <c r="J5" s="41">
        <f t="shared" si="3"/>
        <v>1.2823660009851482E-5</v>
      </c>
      <c r="K5" s="41">
        <f t="shared" si="3"/>
        <v>1.290305307757678E-5</v>
      </c>
      <c r="L5" s="41">
        <f t="shared" si="3"/>
        <v>1.2905009602947419E-5</v>
      </c>
      <c r="M5" s="41">
        <f t="shared" si="3"/>
        <v>1.2878925962938828E-5</v>
      </c>
      <c r="N5" s="41">
        <f t="shared" si="3"/>
        <v>1.2841065072488784E-5</v>
      </c>
      <c r="O5" s="41">
        <f t="shared" si="3"/>
        <v>1.28232773090086E-5</v>
      </c>
      <c r="P5" s="41">
        <f t="shared" si="3"/>
        <v>1.283807615045084E-5</v>
      </c>
      <c r="Q5" s="41">
        <f t="shared" si="3"/>
        <v>1.2846641117826132E-5</v>
      </c>
      <c r="R5" s="41">
        <f t="shared" si="3"/>
        <v>1.284728892908209E-5</v>
      </c>
      <c r="S5" s="41">
        <f t="shared" si="3"/>
        <v>1.2852618332094587E-5</v>
      </c>
      <c r="T5" s="41">
        <f t="shared" si="3"/>
        <v>1.285150388553738E-5</v>
      </c>
      <c r="U5" s="41">
        <f t="shared" si="3"/>
        <v>1.2855556313618449E-5</v>
      </c>
      <c r="V5" s="41">
        <f t="shared" si="3"/>
        <v>1.2858455977597263E-5</v>
      </c>
      <c r="W5" s="41">
        <f t="shared" si="3"/>
        <v>1.2854401695780945E-5</v>
      </c>
      <c r="X5" s="41">
        <f t="shared" si="3"/>
        <v>1.2849800976947627E-5</v>
      </c>
      <c r="Y5" s="41">
        <f t="shared" si="3"/>
        <v>1.2847153250948426E-5</v>
      </c>
      <c r="Z5" s="41">
        <f t="shared" si="3"/>
        <v>1.2847706721717488E-5</v>
      </c>
      <c r="AA5" s="41">
        <f t="shared" si="3"/>
        <v>1.2849927577418295E-5</v>
      </c>
      <c r="AB5" s="41">
        <f t="shared" si="3"/>
        <v>1.2851004979869881E-5</v>
      </c>
      <c r="AC5" s="41">
        <f t="shared" si="3"/>
        <v>1.285140169460113E-5</v>
      </c>
      <c r="AD5" s="41">
        <f t="shared" si="3"/>
        <v>1.285177558237559E-5</v>
      </c>
      <c r="AE5" s="41">
        <f t="shared" si="3"/>
        <v>1.2851698968764769E-5</v>
      </c>
      <c r="AF5" s="41">
        <f t="shared" si="3"/>
        <v>1.2851716703603623E-5</v>
      </c>
      <c r="AG5" s="41">
        <f t="shared" si="3"/>
        <v>1.2851367648147731E-5</v>
      </c>
      <c r="AH5" s="41">
        <f t="shared" si="3"/>
        <v>1.2850723254561409E-5</v>
      </c>
      <c r="AI5" s="41">
        <f t="shared" si="3"/>
        <v>1.2850388850814179E-5</v>
      </c>
      <c r="AJ5" s="41">
        <f t="shared" si="3"/>
        <v>1.2850442293892956E-5</v>
      </c>
      <c r="AK5" s="41">
        <f t="shared" si="3"/>
        <v>1.2850741297797004E-5</v>
      </c>
      <c r="AL5" s="41">
        <f t="shared" si="3"/>
        <v>1.2851017168349688E-5</v>
      </c>
      <c r="AM5" s="41">
        <f t="shared" si="3"/>
        <v>1.2851116222070724E-5</v>
      </c>
      <c r="AN5" s="41">
        <f t="shared" si="3"/>
        <v>1.285112633499807E-5</v>
      </c>
      <c r="AO5" s="41">
        <f t="shared" si="3"/>
        <v>1.2851101302306885E-5</v>
      </c>
      <c r="AP5" s="41">
        <f t="shared" si="3"/>
        <v>1.285104000411882E-5</v>
      </c>
      <c r="AQ5" s="41">
        <f t="shared" si="3"/>
        <v>1.2850980098241915E-5</v>
      </c>
      <c r="AR5" s="41">
        <f t="shared" si="3"/>
        <v>1.2850913134118124E-5</v>
      </c>
      <c r="AS5" s="41">
        <f t="shared" si="3"/>
        <v>1.285087181466089E-5</v>
      </c>
      <c r="AT5" s="41">
        <f t="shared" si="3"/>
        <v>1.2850885320124478E-5</v>
      </c>
      <c r="AU5" s="41">
        <f t="shared" si="3"/>
        <v>1.2850930453698139E-5</v>
      </c>
      <c r="AV5" s="41">
        <f t="shared" si="3"/>
        <v>1.285097483186225E-5</v>
      </c>
      <c r="AW5" s="41">
        <f t="shared" si="3"/>
        <v>1.2850996062231816E-5</v>
      </c>
      <c r="AX5" s="41">
        <f t="shared" si="3"/>
        <v>1.2850994143493829E-5</v>
      </c>
      <c r="AY5" s="41">
        <f t="shared" si="3"/>
        <v>1.2850983045441383E-5</v>
      </c>
      <c r="AZ5" s="41">
        <f t="shared" si="3"/>
        <v>1.2850970019118048E-5</v>
      </c>
      <c r="BA5" s="41">
        <f t="shared" si="3"/>
        <v>1.2850958084282698E-5</v>
      </c>
    </row>
    <row r="6" spans="1:53">
      <c r="A6" s="1" t="s">
        <v>167</v>
      </c>
      <c r="B6" s="41">
        <f t="shared" ref="B6:BA6" si="4">B4</f>
        <v>1.3295395757889292E-5</v>
      </c>
      <c r="C6" s="41">
        <f t="shared" si="4"/>
        <v>1.3036730470770823E-5</v>
      </c>
      <c r="D6" s="41">
        <f t="shared" si="4"/>
        <v>1.2660490053143958E-5</v>
      </c>
      <c r="E6" s="41">
        <f t="shared" si="4"/>
        <v>1.2743861509322639E-5</v>
      </c>
      <c r="F6" s="41">
        <f t="shared" si="4"/>
        <v>1.2839515194010622E-5</v>
      </c>
      <c r="G6" s="41">
        <f t="shared" si="4"/>
        <v>1.2788665495944619E-5</v>
      </c>
      <c r="H6" s="41">
        <f t="shared" si="4"/>
        <v>1.2864877244223834E-5</v>
      </c>
      <c r="I6" s="41">
        <f t="shared" si="4"/>
        <v>1.2806927176645631E-5</v>
      </c>
      <c r="J6" s="41">
        <f t="shared" si="4"/>
        <v>1.2823660009851482E-5</v>
      </c>
      <c r="K6" s="41">
        <f t="shared" si="4"/>
        <v>1.290305307757678E-5</v>
      </c>
      <c r="L6" s="41">
        <f t="shared" si="4"/>
        <v>1.2905009602947419E-5</v>
      </c>
      <c r="M6" s="41">
        <f t="shared" si="4"/>
        <v>1.2878925962938828E-5</v>
      </c>
      <c r="N6" s="41">
        <f t="shared" si="4"/>
        <v>1.2841065072488784E-5</v>
      </c>
      <c r="O6" s="41">
        <f t="shared" si="4"/>
        <v>1.28232773090086E-5</v>
      </c>
      <c r="P6" s="41">
        <f t="shared" si="4"/>
        <v>1.283807615045084E-5</v>
      </c>
      <c r="Q6" s="41">
        <f t="shared" si="4"/>
        <v>1.2846641117826132E-5</v>
      </c>
      <c r="R6" s="41">
        <f t="shared" si="4"/>
        <v>1.284728892908209E-5</v>
      </c>
      <c r="S6" s="41">
        <f t="shared" si="4"/>
        <v>1.2852618332094587E-5</v>
      </c>
      <c r="T6" s="41">
        <f t="shared" si="4"/>
        <v>1.285150388553738E-5</v>
      </c>
      <c r="U6" s="41">
        <f t="shared" si="4"/>
        <v>1.2855556313618449E-5</v>
      </c>
      <c r="V6" s="41">
        <f t="shared" si="4"/>
        <v>1.2858455977597263E-5</v>
      </c>
      <c r="W6" s="41">
        <f t="shared" si="4"/>
        <v>1.2854401695780945E-5</v>
      </c>
      <c r="X6" s="41">
        <f t="shared" si="4"/>
        <v>1.2849800976947627E-5</v>
      </c>
      <c r="Y6" s="41">
        <f t="shared" si="4"/>
        <v>1.2847153250948426E-5</v>
      </c>
      <c r="Z6" s="41">
        <f t="shared" si="4"/>
        <v>1.2847706721717488E-5</v>
      </c>
      <c r="AA6" s="41">
        <f t="shared" si="4"/>
        <v>1.2849927577418295E-5</v>
      </c>
      <c r="AB6" s="41">
        <f t="shared" si="4"/>
        <v>1.2851004979869881E-5</v>
      </c>
      <c r="AC6" s="41">
        <f t="shared" si="4"/>
        <v>1.285140169460113E-5</v>
      </c>
      <c r="AD6" s="41">
        <f t="shared" si="4"/>
        <v>1.285177558237559E-5</v>
      </c>
      <c r="AE6" s="41">
        <f t="shared" si="4"/>
        <v>1.2851698968764769E-5</v>
      </c>
      <c r="AF6" s="41">
        <f t="shared" si="4"/>
        <v>1.2851716703603623E-5</v>
      </c>
      <c r="AG6" s="41">
        <f t="shared" si="4"/>
        <v>1.2851367648147731E-5</v>
      </c>
      <c r="AH6" s="41">
        <f t="shared" si="4"/>
        <v>1.2850723254561409E-5</v>
      </c>
      <c r="AI6" s="41">
        <f t="shared" si="4"/>
        <v>1.2850388850814179E-5</v>
      </c>
      <c r="AJ6" s="41">
        <f t="shared" si="4"/>
        <v>1.2850442293892956E-5</v>
      </c>
      <c r="AK6" s="41">
        <f t="shared" si="4"/>
        <v>1.2850741297797004E-5</v>
      </c>
      <c r="AL6" s="41">
        <f t="shared" si="4"/>
        <v>1.2851017168349688E-5</v>
      </c>
      <c r="AM6" s="41">
        <f t="shared" si="4"/>
        <v>1.2851116222070724E-5</v>
      </c>
      <c r="AN6" s="41">
        <f t="shared" si="4"/>
        <v>1.285112633499807E-5</v>
      </c>
      <c r="AO6" s="41">
        <f t="shared" si="4"/>
        <v>1.2851101302306885E-5</v>
      </c>
      <c r="AP6" s="41">
        <f t="shared" si="4"/>
        <v>1.285104000411882E-5</v>
      </c>
      <c r="AQ6" s="41">
        <f t="shared" si="4"/>
        <v>1.2850980098241915E-5</v>
      </c>
      <c r="AR6" s="41">
        <f t="shared" si="4"/>
        <v>1.2850913134118124E-5</v>
      </c>
      <c r="AS6" s="41">
        <f t="shared" si="4"/>
        <v>1.285087181466089E-5</v>
      </c>
      <c r="AT6" s="41">
        <f t="shared" si="4"/>
        <v>1.2850885320124478E-5</v>
      </c>
      <c r="AU6" s="41">
        <f t="shared" si="4"/>
        <v>1.2850930453698139E-5</v>
      </c>
      <c r="AV6" s="41">
        <f t="shared" si="4"/>
        <v>1.285097483186225E-5</v>
      </c>
      <c r="AW6" s="41">
        <f t="shared" si="4"/>
        <v>1.2850996062231816E-5</v>
      </c>
      <c r="AX6" s="41">
        <f t="shared" si="4"/>
        <v>1.2850994143493829E-5</v>
      </c>
      <c r="AY6" s="41">
        <f t="shared" si="4"/>
        <v>1.2850983045441383E-5</v>
      </c>
      <c r="AZ6" s="41">
        <f t="shared" si="4"/>
        <v>1.2850970019118048E-5</v>
      </c>
      <c r="BA6" s="41">
        <f t="shared" si="4"/>
        <v>1.2850958084282698E-5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 t="shared" ref="B9:BA9" si="5">B6</f>
        <v>1.3295395757889292E-5</v>
      </c>
      <c r="C9" s="41">
        <f t="shared" si="5"/>
        <v>1.3036730470770823E-5</v>
      </c>
      <c r="D9" s="41">
        <f t="shared" si="5"/>
        <v>1.2660490053143958E-5</v>
      </c>
      <c r="E9" s="41">
        <f t="shared" si="5"/>
        <v>1.2743861509322639E-5</v>
      </c>
      <c r="F9" s="41">
        <f t="shared" si="5"/>
        <v>1.2839515194010622E-5</v>
      </c>
      <c r="G9" s="41">
        <f t="shared" si="5"/>
        <v>1.2788665495944619E-5</v>
      </c>
      <c r="H9" s="41">
        <f t="shared" si="5"/>
        <v>1.2864877244223834E-5</v>
      </c>
      <c r="I9" s="41">
        <f t="shared" si="5"/>
        <v>1.2806927176645631E-5</v>
      </c>
      <c r="J9" s="41">
        <f t="shared" si="5"/>
        <v>1.2823660009851482E-5</v>
      </c>
      <c r="K9" s="41">
        <f t="shared" si="5"/>
        <v>1.290305307757678E-5</v>
      </c>
      <c r="L9" s="41">
        <f t="shared" si="5"/>
        <v>1.2905009602947419E-5</v>
      </c>
      <c r="M9" s="41">
        <f t="shared" si="5"/>
        <v>1.2878925962938828E-5</v>
      </c>
      <c r="N9" s="41">
        <f t="shared" si="5"/>
        <v>1.2841065072488784E-5</v>
      </c>
      <c r="O9" s="41">
        <f t="shared" si="5"/>
        <v>1.28232773090086E-5</v>
      </c>
      <c r="P9" s="41">
        <f t="shared" si="5"/>
        <v>1.283807615045084E-5</v>
      </c>
      <c r="Q9" s="41">
        <f t="shared" si="5"/>
        <v>1.2846641117826132E-5</v>
      </c>
      <c r="R9" s="41">
        <f t="shared" si="5"/>
        <v>1.284728892908209E-5</v>
      </c>
      <c r="S9" s="41">
        <f t="shared" si="5"/>
        <v>1.2852618332094587E-5</v>
      </c>
      <c r="T9" s="41">
        <f t="shared" si="5"/>
        <v>1.285150388553738E-5</v>
      </c>
      <c r="U9" s="41">
        <f t="shared" si="5"/>
        <v>1.2855556313618449E-5</v>
      </c>
      <c r="V9" s="41">
        <f t="shared" si="5"/>
        <v>1.2858455977597263E-5</v>
      </c>
      <c r="W9" s="41">
        <f t="shared" si="5"/>
        <v>1.2854401695780945E-5</v>
      </c>
      <c r="X9" s="41">
        <f t="shared" si="5"/>
        <v>1.2849800976947627E-5</v>
      </c>
      <c r="Y9" s="41">
        <f t="shared" si="5"/>
        <v>1.2847153250948426E-5</v>
      </c>
      <c r="Z9" s="41">
        <f t="shared" si="5"/>
        <v>1.2847706721717488E-5</v>
      </c>
      <c r="AA9" s="41">
        <f t="shared" si="5"/>
        <v>1.2849927577418295E-5</v>
      </c>
      <c r="AB9" s="41">
        <f t="shared" si="5"/>
        <v>1.2851004979869881E-5</v>
      </c>
      <c r="AC9" s="41">
        <f t="shared" si="5"/>
        <v>1.285140169460113E-5</v>
      </c>
      <c r="AD9" s="41">
        <f t="shared" si="5"/>
        <v>1.285177558237559E-5</v>
      </c>
      <c r="AE9" s="41">
        <f t="shared" si="5"/>
        <v>1.2851698968764769E-5</v>
      </c>
      <c r="AF9" s="41">
        <f t="shared" si="5"/>
        <v>1.2851716703603623E-5</v>
      </c>
      <c r="AG9" s="41">
        <f t="shared" si="5"/>
        <v>1.2851367648147731E-5</v>
      </c>
      <c r="AH9" s="41">
        <f t="shared" si="5"/>
        <v>1.2850723254561409E-5</v>
      </c>
      <c r="AI9" s="41">
        <f t="shared" si="5"/>
        <v>1.2850388850814179E-5</v>
      </c>
      <c r="AJ9" s="41">
        <f t="shared" si="5"/>
        <v>1.2850442293892956E-5</v>
      </c>
      <c r="AK9" s="41">
        <f t="shared" si="5"/>
        <v>1.2850741297797004E-5</v>
      </c>
      <c r="AL9" s="41">
        <f t="shared" si="5"/>
        <v>1.2851017168349688E-5</v>
      </c>
      <c r="AM9" s="41">
        <f t="shared" si="5"/>
        <v>1.2851116222070724E-5</v>
      </c>
      <c r="AN9" s="41">
        <f t="shared" si="5"/>
        <v>1.285112633499807E-5</v>
      </c>
      <c r="AO9" s="41">
        <f t="shared" si="5"/>
        <v>1.2851101302306885E-5</v>
      </c>
      <c r="AP9" s="41">
        <f t="shared" si="5"/>
        <v>1.285104000411882E-5</v>
      </c>
      <c r="AQ9" s="41">
        <f t="shared" si="5"/>
        <v>1.2850980098241915E-5</v>
      </c>
      <c r="AR9" s="41">
        <f t="shared" si="5"/>
        <v>1.2850913134118124E-5</v>
      </c>
      <c r="AS9" s="41">
        <f t="shared" si="5"/>
        <v>1.285087181466089E-5</v>
      </c>
      <c r="AT9" s="41">
        <f t="shared" si="5"/>
        <v>1.2850885320124478E-5</v>
      </c>
      <c r="AU9" s="41">
        <f t="shared" si="5"/>
        <v>1.2850930453698139E-5</v>
      </c>
      <c r="AV9" s="41">
        <f t="shared" si="5"/>
        <v>1.285097483186225E-5</v>
      </c>
      <c r="AW9" s="41">
        <f t="shared" si="5"/>
        <v>1.2850996062231816E-5</v>
      </c>
      <c r="AX9" s="41">
        <f t="shared" si="5"/>
        <v>1.2850994143493829E-5</v>
      </c>
      <c r="AY9" s="41">
        <f t="shared" si="5"/>
        <v>1.2850983045441383E-5</v>
      </c>
      <c r="AZ9" s="41">
        <f t="shared" si="5"/>
        <v>1.2850970019118048E-5</v>
      </c>
      <c r="BA9" s="41">
        <f t="shared" si="5"/>
        <v>1.2850958084282698E-5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Cost'!B70</f>
        <v>3.9124987867991687E-3</v>
      </c>
      <c r="C3" s="41">
        <f>B3</f>
        <v>3.9124987867991687E-3</v>
      </c>
      <c r="D3" s="41">
        <f t="shared" ref="D3:BA3" si="2">C3</f>
        <v>3.9124987867991687E-3</v>
      </c>
      <c r="E3" s="41">
        <f t="shared" si="2"/>
        <v>3.9124987867991687E-3</v>
      </c>
      <c r="F3" s="41">
        <f t="shared" si="2"/>
        <v>3.9124987867991687E-3</v>
      </c>
      <c r="G3" s="41">
        <f t="shared" si="2"/>
        <v>3.9124987867991687E-3</v>
      </c>
      <c r="H3" s="41">
        <f t="shared" si="2"/>
        <v>3.9124987867991687E-3</v>
      </c>
      <c r="I3" s="41">
        <f t="shared" si="2"/>
        <v>3.9124987867991687E-3</v>
      </c>
      <c r="J3" s="41">
        <f t="shared" si="2"/>
        <v>3.9124987867991687E-3</v>
      </c>
      <c r="K3" s="41">
        <f t="shared" si="2"/>
        <v>3.9124987867991687E-3</v>
      </c>
      <c r="L3" s="41">
        <f t="shared" si="2"/>
        <v>3.9124987867991687E-3</v>
      </c>
      <c r="M3" s="41">
        <f t="shared" si="2"/>
        <v>3.9124987867991687E-3</v>
      </c>
      <c r="N3" s="41">
        <f t="shared" si="2"/>
        <v>3.9124987867991687E-3</v>
      </c>
      <c r="O3" s="41">
        <f t="shared" si="2"/>
        <v>3.9124987867991687E-3</v>
      </c>
      <c r="P3" s="41">
        <f t="shared" si="2"/>
        <v>3.9124987867991687E-3</v>
      </c>
      <c r="Q3" s="41">
        <f t="shared" si="2"/>
        <v>3.9124987867991687E-3</v>
      </c>
      <c r="R3" s="41">
        <f t="shared" si="2"/>
        <v>3.9124987867991687E-3</v>
      </c>
      <c r="S3" s="41">
        <f t="shared" si="2"/>
        <v>3.9124987867991687E-3</v>
      </c>
      <c r="T3" s="41">
        <f t="shared" si="2"/>
        <v>3.9124987867991687E-3</v>
      </c>
      <c r="U3" s="41">
        <f t="shared" si="2"/>
        <v>3.9124987867991687E-3</v>
      </c>
      <c r="V3" s="41">
        <f t="shared" si="2"/>
        <v>3.9124987867991687E-3</v>
      </c>
      <c r="W3" s="41">
        <f t="shared" si="2"/>
        <v>3.9124987867991687E-3</v>
      </c>
      <c r="X3" s="41">
        <f t="shared" si="2"/>
        <v>3.9124987867991687E-3</v>
      </c>
      <c r="Y3" s="41">
        <f t="shared" si="2"/>
        <v>3.9124987867991687E-3</v>
      </c>
      <c r="Z3" s="41">
        <f t="shared" si="2"/>
        <v>3.9124987867991687E-3</v>
      </c>
      <c r="AA3" s="41">
        <f t="shared" si="2"/>
        <v>3.9124987867991687E-3</v>
      </c>
      <c r="AB3" s="41">
        <f t="shared" si="2"/>
        <v>3.9124987867991687E-3</v>
      </c>
      <c r="AC3" s="41">
        <f t="shared" si="2"/>
        <v>3.9124987867991687E-3</v>
      </c>
      <c r="AD3" s="41">
        <f t="shared" si="2"/>
        <v>3.9124987867991687E-3</v>
      </c>
      <c r="AE3" s="41">
        <f t="shared" si="2"/>
        <v>3.9124987867991687E-3</v>
      </c>
      <c r="AF3" s="41">
        <f t="shared" si="2"/>
        <v>3.9124987867991687E-3</v>
      </c>
      <c r="AG3" s="41">
        <f t="shared" si="2"/>
        <v>3.9124987867991687E-3</v>
      </c>
      <c r="AH3" s="41">
        <f t="shared" si="2"/>
        <v>3.9124987867991687E-3</v>
      </c>
      <c r="AI3" s="41">
        <f t="shared" si="2"/>
        <v>3.9124987867991687E-3</v>
      </c>
      <c r="AJ3" s="41">
        <f t="shared" si="2"/>
        <v>3.9124987867991687E-3</v>
      </c>
      <c r="AK3" s="41">
        <f t="shared" si="2"/>
        <v>3.9124987867991687E-3</v>
      </c>
      <c r="AL3" s="41">
        <f t="shared" si="2"/>
        <v>3.9124987867991687E-3</v>
      </c>
      <c r="AM3" s="41">
        <f t="shared" si="2"/>
        <v>3.9124987867991687E-3</v>
      </c>
      <c r="AN3" s="41">
        <f t="shared" si="2"/>
        <v>3.9124987867991687E-3</v>
      </c>
      <c r="AO3" s="41">
        <f t="shared" si="2"/>
        <v>3.9124987867991687E-3</v>
      </c>
      <c r="AP3" s="41">
        <f t="shared" si="2"/>
        <v>3.9124987867991687E-3</v>
      </c>
      <c r="AQ3" s="41">
        <f t="shared" si="2"/>
        <v>3.9124987867991687E-3</v>
      </c>
      <c r="AR3" s="41">
        <f t="shared" si="2"/>
        <v>3.9124987867991687E-3</v>
      </c>
      <c r="AS3" s="41">
        <f t="shared" si="2"/>
        <v>3.9124987867991687E-3</v>
      </c>
      <c r="AT3" s="41">
        <f t="shared" si="2"/>
        <v>3.9124987867991687E-3</v>
      </c>
      <c r="AU3" s="41">
        <f t="shared" si="2"/>
        <v>3.9124987867991687E-3</v>
      </c>
      <c r="AV3" s="41">
        <f t="shared" si="2"/>
        <v>3.9124987867991687E-3</v>
      </c>
      <c r="AW3" s="41">
        <f t="shared" si="2"/>
        <v>3.9124987867991687E-3</v>
      </c>
      <c r="AX3" s="41">
        <f t="shared" si="2"/>
        <v>3.9124987867991687E-3</v>
      </c>
      <c r="AY3" s="41">
        <f t="shared" si="2"/>
        <v>3.9124987867991687E-3</v>
      </c>
      <c r="AZ3" s="41">
        <f t="shared" si="2"/>
        <v>3.9124987867991687E-3</v>
      </c>
      <c r="BA3" s="41">
        <f t="shared" si="2"/>
        <v>3.9124987867991687E-3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BA1000"/>
  <sheetViews>
    <sheetView workbookViewId="0">
      <selection activeCell="B9" sqref="B9"/>
    </sheetView>
  </sheetViews>
  <sheetFormatPr baseColWidth="10" defaultColWidth="14.5" defaultRowHeight="15" customHeight="1"/>
  <cols>
    <col min="1" max="1" width="41.5" customWidth="1"/>
    <col min="2" max="3" width="9" customWidth="1"/>
    <col min="4" max="25" width="10" customWidth="1"/>
    <col min="26" max="33" width="11.832031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Cost'!B85</f>
        <v>1.5335500000000001E-4</v>
      </c>
      <c r="C2" s="41">
        <f>B2</f>
        <v>1.5335500000000001E-4</v>
      </c>
      <c r="D2" s="41">
        <f t="shared" ref="D2:BA7" si="1">C2</f>
        <v>1.5335500000000001E-4</v>
      </c>
      <c r="E2" s="41">
        <f t="shared" si="1"/>
        <v>1.5335500000000001E-4</v>
      </c>
      <c r="F2" s="41">
        <f t="shared" si="1"/>
        <v>1.5335500000000001E-4</v>
      </c>
      <c r="G2" s="41">
        <f t="shared" si="1"/>
        <v>1.5335500000000001E-4</v>
      </c>
      <c r="H2" s="41">
        <f t="shared" si="1"/>
        <v>1.5335500000000001E-4</v>
      </c>
      <c r="I2" s="41">
        <f t="shared" si="1"/>
        <v>1.5335500000000001E-4</v>
      </c>
      <c r="J2" s="41">
        <f t="shared" si="1"/>
        <v>1.5335500000000001E-4</v>
      </c>
      <c r="K2" s="41">
        <f t="shared" si="1"/>
        <v>1.5335500000000001E-4</v>
      </c>
      <c r="L2" s="41">
        <f t="shared" si="1"/>
        <v>1.5335500000000001E-4</v>
      </c>
      <c r="M2" s="41">
        <f t="shared" si="1"/>
        <v>1.5335500000000001E-4</v>
      </c>
      <c r="N2" s="41">
        <f t="shared" si="1"/>
        <v>1.5335500000000001E-4</v>
      </c>
      <c r="O2" s="41">
        <f t="shared" si="1"/>
        <v>1.5335500000000001E-4</v>
      </c>
      <c r="P2" s="41">
        <f t="shared" si="1"/>
        <v>1.5335500000000001E-4</v>
      </c>
      <c r="Q2" s="41">
        <f t="shared" si="1"/>
        <v>1.5335500000000001E-4</v>
      </c>
      <c r="R2" s="41">
        <f t="shared" si="1"/>
        <v>1.5335500000000001E-4</v>
      </c>
      <c r="S2" s="41">
        <f t="shared" si="1"/>
        <v>1.5335500000000001E-4</v>
      </c>
      <c r="T2" s="41">
        <f t="shared" si="1"/>
        <v>1.5335500000000001E-4</v>
      </c>
      <c r="U2" s="41">
        <f t="shared" si="1"/>
        <v>1.5335500000000001E-4</v>
      </c>
      <c r="V2" s="41">
        <f t="shared" si="1"/>
        <v>1.5335500000000001E-4</v>
      </c>
      <c r="W2" s="41">
        <f t="shared" si="1"/>
        <v>1.5335500000000001E-4</v>
      </c>
      <c r="X2" s="41">
        <f t="shared" si="1"/>
        <v>1.5335500000000001E-4</v>
      </c>
      <c r="Y2" s="41">
        <f t="shared" si="1"/>
        <v>1.5335500000000001E-4</v>
      </c>
      <c r="Z2" s="41">
        <f t="shared" si="1"/>
        <v>1.5335500000000001E-4</v>
      </c>
      <c r="AA2" s="41">
        <f t="shared" si="1"/>
        <v>1.5335500000000001E-4</v>
      </c>
      <c r="AB2" s="41">
        <f t="shared" si="1"/>
        <v>1.5335500000000001E-4</v>
      </c>
      <c r="AC2" s="41">
        <f t="shared" si="1"/>
        <v>1.5335500000000001E-4</v>
      </c>
      <c r="AD2" s="41">
        <f t="shared" si="1"/>
        <v>1.5335500000000001E-4</v>
      </c>
      <c r="AE2" s="41">
        <f t="shared" si="1"/>
        <v>1.5335500000000001E-4</v>
      </c>
      <c r="AF2" s="41">
        <f t="shared" si="1"/>
        <v>1.5335500000000001E-4</v>
      </c>
      <c r="AG2" s="41">
        <f t="shared" si="1"/>
        <v>1.5335500000000001E-4</v>
      </c>
      <c r="AH2" s="41">
        <f t="shared" si="1"/>
        <v>1.5335500000000001E-4</v>
      </c>
      <c r="AI2" s="41">
        <f t="shared" si="1"/>
        <v>1.5335500000000001E-4</v>
      </c>
      <c r="AJ2" s="41">
        <f t="shared" si="1"/>
        <v>1.5335500000000001E-4</v>
      </c>
      <c r="AK2" s="41">
        <f t="shared" si="1"/>
        <v>1.5335500000000001E-4</v>
      </c>
      <c r="AL2" s="41">
        <f t="shared" si="1"/>
        <v>1.5335500000000001E-4</v>
      </c>
      <c r="AM2" s="41">
        <f t="shared" si="1"/>
        <v>1.5335500000000001E-4</v>
      </c>
      <c r="AN2" s="41">
        <f t="shared" si="1"/>
        <v>1.5335500000000001E-4</v>
      </c>
      <c r="AO2" s="41">
        <f t="shared" si="1"/>
        <v>1.5335500000000001E-4</v>
      </c>
      <c r="AP2" s="41">
        <f t="shared" si="1"/>
        <v>1.5335500000000001E-4</v>
      </c>
      <c r="AQ2" s="41">
        <f t="shared" si="1"/>
        <v>1.5335500000000001E-4</v>
      </c>
      <c r="AR2" s="41">
        <f t="shared" si="1"/>
        <v>1.5335500000000001E-4</v>
      </c>
      <c r="AS2" s="41">
        <f t="shared" si="1"/>
        <v>1.5335500000000001E-4</v>
      </c>
      <c r="AT2" s="41">
        <f t="shared" si="1"/>
        <v>1.5335500000000001E-4</v>
      </c>
      <c r="AU2" s="41">
        <f t="shared" si="1"/>
        <v>1.5335500000000001E-4</v>
      </c>
      <c r="AV2" s="41">
        <f t="shared" si="1"/>
        <v>1.5335500000000001E-4</v>
      </c>
      <c r="AW2" s="41">
        <f t="shared" si="1"/>
        <v>1.5335500000000001E-4</v>
      </c>
      <c r="AX2" s="41">
        <f t="shared" si="1"/>
        <v>1.5335500000000001E-4</v>
      </c>
      <c r="AY2" s="41">
        <f t="shared" si="1"/>
        <v>1.5335500000000001E-4</v>
      </c>
      <c r="AZ2" s="41">
        <f t="shared" si="1"/>
        <v>1.5335500000000001E-4</v>
      </c>
      <c r="BA2" s="41">
        <f t="shared" si="1"/>
        <v>1.5335500000000001E-4</v>
      </c>
    </row>
    <row r="3" spans="1:53">
      <c r="A3" s="1" t="s">
        <v>164</v>
      </c>
      <c r="B3" s="41">
        <f>B2</f>
        <v>1.5335500000000001E-4</v>
      </c>
      <c r="C3" s="41">
        <f t="shared" ref="C3:R7" si="2">B3</f>
        <v>1.5335500000000001E-4</v>
      </c>
      <c r="D3" s="41">
        <f t="shared" si="2"/>
        <v>1.5335500000000001E-4</v>
      </c>
      <c r="E3" s="41">
        <f t="shared" si="2"/>
        <v>1.5335500000000001E-4</v>
      </c>
      <c r="F3" s="41">
        <f t="shared" si="2"/>
        <v>1.5335500000000001E-4</v>
      </c>
      <c r="G3" s="41">
        <f t="shared" si="2"/>
        <v>1.5335500000000001E-4</v>
      </c>
      <c r="H3" s="41">
        <f t="shared" si="2"/>
        <v>1.5335500000000001E-4</v>
      </c>
      <c r="I3" s="41">
        <f t="shared" si="2"/>
        <v>1.5335500000000001E-4</v>
      </c>
      <c r="J3" s="41">
        <f t="shared" si="2"/>
        <v>1.5335500000000001E-4</v>
      </c>
      <c r="K3" s="41">
        <f t="shared" si="2"/>
        <v>1.5335500000000001E-4</v>
      </c>
      <c r="L3" s="41">
        <f t="shared" si="2"/>
        <v>1.5335500000000001E-4</v>
      </c>
      <c r="M3" s="41">
        <f t="shared" si="2"/>
        <v>1.5335500000000001E-4</v>
      </c>
      <c r="N3" s="41">
        <f t="shared" si="2"/>
        <v>1.5335500000000001E-4</v>
      </c>
      <c r="O3" s="41">
        <f t="shared" si="2"/>
        <v>1.5335500000000001E-4</v>
      </c>
      <c r="P3" s="41">
        <f t="shared" si="2"/>
        <v>1.5335500000000001E-4</v>
      </c>
      <c r="Q3" s="41">
        <f t="shared" si="2"/>
        <v>1.5335500000000001E-4</v>
      </c>
      <c r="R3" s="41">
        <f t="shared" si="2"/>
        <v>1.5335500000000001E-4</v>
      </c>
      <c r="S3" s="41">
        <f t="shared" si="1"/>
        <v>1.5335500000000001E-4</v>
      </c>
      <c r="T3" s="41">
        <f t="shared" si="1"/>
        <v>1.5335500000000001E-4</v>
      </c>
      <c r="U3" s="41">
        <f t="shared" si="1"/>
        <v>1.5335500000000001E-4</v>
      </c>
      <c r="V3" s="41">
        <f t="shared" si="1"/>
        <v>1.5335500000000001E-4</v>
      </c>
      <c r="W3" s="41">
        <f t="shared" si="1"/>
        <v>1.5335500000000001E-4</v>
      </c>
      <c r="X3" s="41">
        <f t="shared" si="1"/>
        <v>1.5335500000000001E-4</v>
      </c>
      <c r="Y3" s="41">
        <f t="shared" si="1"/>
        <v>1.5335500000000001E-4</v>
      </c>
      <c r="Z3" s="41">
        <f t="shared" si="1"/>
        <v>1.5335500000000001E-4</v>
      </c>
      <c r="AA3" s="41">
        <f t="shared" si="1"/>
        <v>1.5335500000000001E-4</v>
      </c>
      <c r="AB3" s="41">
        <f t="shared" si="1"/>
        <v>1.5335500000000001E-4</v>
      </c>
      <c r="AC3" s="41">
        <f t="shared" si="1"/>
        <v>1.5335500000000001E-4</v>
      </c>
      <c r="AD3" s="41">
        <f t="shared" si="1"/>
        <v>1.5335500000000001E-4</v>
      </c>
      <c r="AE3" s="41">
        <f t="shared" si="1"/>
        <v>1.5335500000000001E-4</v>
      </c>
      <c r="AF3" s="41">
        <f t="shared" si="1"/>
        <v>1.5335500000000001E-4</v>
      </c>
      <c r="AG3" s="41">
        <f t="shared" si="1"/>
        <v>1.5335500000000001E-4</v>
      </c>
      <c r="AH3" s="41">
        <f t="shared" si="1"/>
        <v>1.5335500000000001E-4</v>
      </c>
      <c r="AI3" s="41">
        <f t="shared" si="1"/>
        <v>1.5335500000000001E-4</v>
      </c>
      <c r="AJ3" s="41">
        <f t="shared" si="1"/>
        <v>1.5335500000000001E-4</v>
      </c>
      <c r="AK3" s="41">
        <f t="shared" si="1"/>
        <v>1.5335500000000001E-4</v>
      </c>
      <c r="AL3" s="41">
        <f t="shared" si="1"/>
        <v>1.5335500000000001E-4</v>
      </c>
      <c r="AM3" s="41">
        <f t="shared" si="1"/>
        <v>1.5335500000000001E-4</v>
      </c>
      <c r="AN3" s="41">
        <f t="shared" si="1"/>
        <v>1.5335500000000001E-4</v>
      </c>
      <c r="AO3" s="41">
        <f t="shared" si="1"/>
        <v>1.5335500000000001E-4</v>
      </c>
      <c r="AP3" s="41">
        <f t="shared" si="1"/>
        <v>1.5335500000000001E-4</v>
      </c>
      <c r="AQ3" s="41">
        <f t="shared" si="1"/>
        <v>1.5335500000000001E-4</v>
      </c>
      <c r="AR3" s="41">
        <f t="shared" si="1"/>
        <v>1.5335500000000001E-4</v>
      </c>
      <c r="AS3" s="41">
        <f t="shared" si="1"/>
        <v>1.5335500000000001E-4</v>
      </c>
      <c r="AT3" s="41">
        <f t="shared" si="1"/>
        <v>1.5335500000000001E-4</v>
      </c>
      <c r="AU3" s="41">
        <f t="shared" si="1"/>
        <v>1.5335500000000001E-4</v>
      </c>
      <c r="AV3" s="41">
        <f t="shared" si="1"/>
        <v>1.5335500000000001E-4</v>
      </c>
      <c r="AW3" s="41">
        <f t="shared" si="1"/>
        <v>1.5335500000000001E-4</v>
      </c>
      <c r="AX3" s="41">
        <f t="shared" si="1"/>
        <v>1.5335500000000001E-4</v>
      </c>
      <c r="AY3" s="41">
        <f t="shared" si="1"/>
        <v>1.5335500000000001E-4</v>
      </c>
      <c r="AZ3" s="41">
        <f t="shared" si="1"/>
        <v>1.5335500000000001E-4</v>
      </c>
      <c r="BA3" s="41">
        <f t="shared" si="1"/>
        <v>1.5335500000000001E-4</v>
      </c>
    </row>
    <row r="4" spans="1:53">
      <c r="A4" s="1" t="s">
        <v>165</v>
      </c>
      <c r="B4" s="41">
        <f>B3</f>
        <v>1.5335500000000001E-4</v>
      </c>
      <c r="C4" s="41">
        <f t="shared" si="2"/>
        <v>1.5335500000000001E-4</v>
      </c>
      <c r="D4" s="41">
        <f t="shared" si="1"/>
        <v>1.5335500000000001E-4</v>
      </c>
      <c r="E4" s="41">
        <f t="shared" si="1"/>
        <v>1.5335500000000001E-4</v>
      </c>
      <c r="F4" s="41">
        <f t="shared" si="1"/>
        <v>1.5335500000000001E-4</v>
      </c>
      <c r="G4" s="41">
        <f t="shared" si="1"/>
        <v>1.5335500000000001E-4</v>
      </c>
      <c r="H4" s="41">
        <f t="shared" si="1"/>
        <v>1.5335500000000001E-4</v>
      </c>
      <c r="I4" s="41">
        <f t="shared" si="1"/>
        <v>1.5335500000000001E-4</v>
      </c>
      <c r="J4" s="41">
        <f t="shared" si="1"/>
        <v>1.5335500000000001E-4</v>
      </c>
      <c r="K4" s="41">
        <f t="shared" si="1"/>
        <v>1.5335500000000001E-4</v>
      </c>
      <c r="L4" s="41">
        <f t="shared" si="1"/>
        <v>1.5335500000000001E-4</v>
      </c>
      <c r="M4" s="41">
        <f t="shared" si="1"/>
        <v>1.5335500000000001E-4</v>
      </c>
      <c r="N4" s="41">
        <f t="shared" si="1"/>
        <v>1.5335500000000001E-4</v>
      </c>
      <c r="O4" s="41">
        <f t="shared" si="1"/>
        <v>1.5335500000000001E-4</v>
      </c>
      <c r="P4" s="41">
        <f t="shared" si="1"/>
        <v>1.5335500000000001E-4</v>
      </c>
      <c r="Q4" s="41">
        <f t="shared" si="1"/>
        <v>1.5335500000000001E-4</v>
      </c>
      <c r="R4" s="41">
        <f t="shared" si="1"/>
        <v>1.5335500000000001E-4</v>
      </c>
      <c r="S4" s="41">
        <f t="shared" si="1"/>
        <v>1.5335500000000001E-4</v>
      </c>
      <c r="T4" s="41">
        <f t="shared" si="1"/>
        <v>1.5335500000000001E-4</v>
      </c>
      <c r="U4" s="41">
        <f t="shared" si="1"/>
        <v>1.5335500000000001E-4</v>
      </c>
      <c r="V4" s="41">
        <f t="shared" si="1"/>
        <v>1.5335500000000001E-4</v>
      </c>
      <c r="W4" s="41">
        <f t="shared" si="1"/>
        <v>1.5335500000000001E-4</v>
      </c>
      <c r="X4" s="41">
        <f t="shared" si="1"/>
        <v>1.5335500000000001E-4</v>
      </c>
      <c r="Y4" s="41">
        <f t="shared" si="1"/>
        <v>1.5335500000000001E-4</v>
      </c>
      <c r="Z4" s="41">
        <f t="shared" si="1"/>
        <v>1.5335500000000001E-4</v>
      </c>
      <c r="AA4" s="41">
        <f t="shared" si="1"/>
        <v>1.5335500000000001E-4</v>
      </c>
      <c r="AB4" s="41">
        <f t="shared" si="1"/>
        <v>1.5335500000000001E-4</v>
      </c>
      <c r="AC4" s="41">
        <f t="shared" si="1"/>
        <v>1.5335500000000001E-4</v>
      </c>
      <c r="AD4" s="41">
        <f t="shared" si="1"/>
        <v>1.5335500000000001E-4</v>
      </c>
      <c r="AE4" s="41">
        <f t="shared" si="1"/>
        <v>1.5335500000000001E-4</v>
      </c>
      <c r="AF4" s="41">
        <f t="shared" si="1"/>
        <v>1.5335500000000001E-4</v>
      </c>
      <c r="AG4" s="41">
        <f t="shared" si="1"/>
        <v>1.5335500000000001E-4</v>
      </c>
      <c r="AH4" s="41">
        <f t="shared" si="1"/>
        <v>1.5335500000000001E-4</v>
      </c>
      <c r="AI4" s="41">
        <f t="shared" si="1"/>
        <v>1.5335500000000001E-4</v>
      </c>
      <c r="AJ4" s="41">
        <f t="shared" si="1"/>
        <v>1.5335500000000001E-4</v>
      </c>
      <c r="AK4" s="41">
        <f t="shared" si="1"/>
        <v>1.5335500000000001E-4</v>
      </c>
      <c r="AL4" s="41">
        <f t="shared" si="1"/>
        <v>1.5335500000000001E-4</v>
      </c>
      <c r="AM4" s="41">
        <f t="shared" si="1"/>
        <v>1.5335500000000001E-4</v>
      </c>
      <c r="AN4" s="41">
        <f t="shared" si="1"/>
        <v>1.5335500000000001E-4</v>
      </c>
      <c r="AO4" s="41">
        <f t="shared" si="1"/>
        <v>1.5335500000000001E-4</v>
      </c>
      <c r="AP4" s="41">
        <f t="shared" si="1"/>
        <v>1.5335500000000001E-4</v>
      </c>
      <c r="AQ4" s="41">
        <f t="shared" si="1"/>
        <v>1.5335500000000001E-4</v>
      </c>
      <c r="AR4" s="41">
        <f t="shared" si="1"/>
        <v>1.5335500000000001E-4</v>
      </c>
      <c r="AS4" s="41">
        <f t="shared" si="1"/>
        <v>1.5335500000000001E-4</v>
      </c>
      <c r="AT4" s="41">
        <f t="shared" si="1"/>
        <v>1.5335500000000001E-4</v>
      </c>
      <c r="AU4" s="41">
        <f t="shared" si="1"/>
        <v>1.5335500000000001E-4</v>
      </c>
      <c r="AV4" s="41">
        <f t="shared" si="1"/>
        <v>1.5335500000000001E-4</v>
      </c>
      <c r="AW4" s="41">
        <f t="shared" si="1"/>
        <v>1.5335500000000001E-4</v>
      </c>
      <c r="AX4" s="41">
        <f t="shared" si="1"/>
        <v>1.5335500000000001E-4</v>
      </c>
      <c r="AY4" s="41">
        <f t="shared" si="1"/>
        <v>1.5335500000000001E-4</v>
      </c>
      <c r="AZ4" s="41">
        <f t="shared" si="1"/>
        <v>1.5335500000000001E-4</v>
      </c>
      <c r="BA4" s="41">
        <f t="shared" si="1"/>
        <v>1.5335500000000001E-4</v>
      </c>
    </row>
    <row r="5" spans="1:53">
      <c r="A5" s="1" t="s">
        <v>166</v>
      </c>
      <c r="B5" s="41">
        <f t="shared" ref="B5:B7" si="3">B4</f>
        <v>1.5335500000000001E-4</v>
      </c>
      <c r="C5" s="41">
        <f t="shared" si="2"/>
        <v>1.5335500000000001E-4</v>
      </c>
      <c r="D5" s="41">
        <f t="shared" si="1"/>
        <v>1.5335500000000001E-4</v>
      </c>
      <c r="E5" s="41">
        <f t="shared" si="1"/>
        <v>1.5335500000000001E-4</v>
      </c>
      <c r="F5" s="41">
        <f t="shared" si="1"/>
        <v>1.5335500000000001E-4</v>
      </c>
      <c r="G5" s="41">
        <f t="shared" si="1"/>
        <v>1.5335500000000001E-4</v>
      </c>
      <c r="H5" s="41">
        <f t="shared" si="1"/>
        <v>1.5335500000000001E-4</v>
      </c>
      <c r="I5" s="41">
        <f t="shared" si="1"/>
        <v>1.5335500000000001E-4</v>
      </c>
      <c r="J5" s="41">
        <f t="shared" si="1"/>
        <v>1.5335500000000001E-4</v>
      </c>
      <c r="K5" s="41">
        <f t="shared" si="1"/>
        <v>1.5335500000000001E-4</v>
      </c>
      <c r="L5" s="41">
        <f t="shared" si="1"/>
        <v>1.5335500000000001E-4</v>
      </c>
      <c r="M5" s="41">
        <f t="shared" si="1"/>
        <v>1.5335500000000001E-4</v>
      </c>
      <c r="N5" s="41">
        <f t="shared" si="1"/>
        <v>1.5335500000000001E-4</v>
      </c>
      <c r="O5" s="41">
        <f t="shared" si="1"/>
        <v>1.5335500000000001E-4</v>
      </c>
      <c r="P5" s="41">
        <f t="shared" si="1"/>
        <v>1.5335500000000001E-4</v>
      </c>
      <c r="Q5" s="41">
        <f t="shared" si="1"/>
        <v>1.5335500000000001E-4</v>
      </c>
      <c r="R5" s="41">
        <f t="shared" si="1"/>
        <v>1.5335500000000001E-4</v>
      </c>
      <c r="S5" s="41">
        <f t="shared" si="1"/>
        <v>1.5335500000000001E-4</v>
      </c>
      <c r="T5" s="41">
        <f t="shared" si="1"/>
        <v>1.5335500000000001E-4</v>
      </c>
      <c r="U5" s="41">
        <f t="shared" si="1"/>
        <v>1.5335500000000001E-4</v>
      </c>
      <c r="V5" s="41">
        <f t="shared" si="1"/>
        <v>1.5335500000000001E-4</v>
      </c>
      <c r="W5" s="41">
        <f t="shared" si="1"/>
        <v>1.5335500000000001E-4</v>
      </c>
      <c r="X5" s="41">
        <f t="shared" si="1"/>
        <v>1.5335500000000001E-4</v>
      </c>
      <c r="Y5" s="41">
        <f t="shared" si="1"/>
        <v>1.5335500000000001E-4</v>
      </c>
      <c r="Z5" s="41">
        <f t="shared" si="1"/>
        <v>1.5335500000000001E-4</v>
      </c>
      <c r="AA5" s="41">
        <f t="shared" si="1"/>
        <v>1.5335500000000001E-4</v>
      </c>
      <c r="AB5" s="41">
        <f t="shared" si="1"/>
        <v>1.5335500000000001E-4</v>
      </c>
      <c r="AC5" s="41">
        <f t="shared" si="1"/>
        <v>1.5335500000000001E-4</v>
      </c>
      <c r="AD5" s="41">
        <f t="shared" si="1"/>
        <v>1.5335500000000001E-4</v>
      </c>
      <c r="AE5" s="41">
        <f t="shared" si="1"/>
        <v>1.5335500000000001E-4</v>
      </c>
      <c r="AF5" s="41">
        <f t="shared" si="1"/>
        <v>1.5335500000000001E-4</v>
      </c>
      <c r="AG5" s="41">
        <f t="shared" si="1"/>
        <v>1.5335500000000001E-4</v>
      </c>
      <c r="AH5" s="41">
        <f t="shared" si="1"/>
        <v>1.5335500000000001E-4</v>
      </c>
      <c r="AI5" s="41">
        <f t="shared" si="1"/>
        <v>1.5335500000000001E-4</v>
      </c>
      <c r="AJ5" s="41">
        <f t="shared" si="1"/>
        <v>1.5335500000000001E-4</v>
      </c>
      <c r="AK5" s="41">
        <f t="shared" si="1"/>
        <v>1.5335500000000001E-4</v>
      </c>
      <c r="AL5" s="41">
        <f t="shared" si="1"/>
        <v>1.5335500000000001E-4</v>
      </c>
      <c r="AM5" s="41">
        <f t="shared" si="1"/>
        <v>1.5335500000000001E-4</v>
      </c>
      <c r="AN5" s="41">
        <f t="shared" si="1"/>
        <v>1.5335500000000001E-4</v>
      </c>
      <c r="AO5" s="41">
        <f t="shared" si="1"/>
        <v>1.5335500000000001E-4</v>
      </c>
      <c r="AP5" s="41">
        <f t="shared" si="1"/>
        <v>1.5335500000000001E-4</v>
      </c>
      <c r="AQ5" s="41">
        <f t="shared" si="1"/>
        <v>1.5335500000000001E-4</v>
      </c>
      <c r="AR5" s="41">
        <f t="shared" si="1"/>
        <v>1.5335500000000001E-4</v>
      </c>
      <c r="AS5" s="41">
        <f t="shared" si="1"/>
        <v>1.5335500000000001E-4</v>
      </c>
      <c r="AT5" s="41">
        <f t="shared" si="1"/>
        <v>1.5335500000000001E-4</v>
      </c>
      <c r="AU5" s="41">
        <f t="shared" si="1"/>
        <v>1.5335500000000001E-4</v>
      </c>
      <c r="AV5" s="41">
        <f t="shared" si="1"/>
        <v>1.5335500000000001E-4</v>
      </c>
      <c r="AW5" s="41">
        <f t="shared" si="1"/>
        <v>1.5335500000000001E-4</v>
      </c>
      <c r="AX5" s="41">
        <f t="shared" si="1"/>
        <v>1.5335500000000001E-4</v>
      </c>
      <c r="AY5" s="41">
        <f t="shared" si="1"/>
        <v>1.5335500000000001E-4</v>
      </c>
      <c r="AZ5" s="41">
        <f t="shared" si="1"/>
        <v>1.5335500000000001E-4</v>
      </c>
      <c r="BA5" s="41">
        <f t="shared" si="1"/>
        <v>1.5335500000000001E-4</v>
      </c>
    </row>
    <row r="6" spans="1:53">
      <c r="A6" s="1" t="s">
        <v>167</v>
      </c>
      <c r="B6" s="41">
        <f t="shared" si="3"/>
        <v>1.5335500000000001E-4</v>
      </c>
      <c r="C6" s="41">
        <f t="shared" si="2"/>
        <v>1.5335500000000001E-4</v>
      </c>
      <c r="D6" s="41">
        <f t="shared" si="1"/>
        <v>1.5335500000000001E-4</v>
      </c>
      <c r="E6" s="41">
        <f t="shared" si="1"/>
        <v>1.5335500000000001E-4</v>
      </c>
      <c r="F6" s="41">
        <f t="shared" si="1"/>
        <v>1.5335500000000001E-4</v>
      </c>
      <c r="G6" s="41">
        <f t="shared" si="1"/>
        <v>1.5335500000000001E-4</v>
      </c>
      <c r="H6" s="41">
        <f t="shared" si="1"/>
        <v>1.5335500000000001E-4</v>
      </c>
      <c r="I6" s="41">
        <f t="shared" si="1"/>
        <v>1.5335500000000001E-4</v>
      </c>
      <c r="J6" s="41">
        <f t="shared" si="1"/>
        <v>1.5335500000000001E-4</v>
      </c>
      <c r="K6" s="41">
        <f t="shared" si="1"/>
        <v>1.5335500000000001E-4</v>
      </c>
      <c r="L6" s="41">
        <f t="shared" si="1"/>
        <v>1.5335500000000001E-4</v>
      </c>
      <c r="M6" s="41">
        <f t="shared" si="1"/>
        <v>1.5335500000000001E-4</v>
      </c>
      <c r="N6" s="41">
        <f t="shared" si="1"/>
        <v>1.5335500000000001E-4</v>
      </c>
      <c r="O6" s="41">
        <f t="shared" si="1"/>
        <v>1.5335500000000001E-4</v>
      </c>
      <c r="P6" s="41">
        <f t="shared" si="1"/>
        <v>1.5335500000000001E-4</v>
      </c>
      <c r="Q6" s="41">
        <f t="shared" si="1"/>
        <v>1.5335500000000001E-4</v>
      </c>
      <c r="R6" s="41">
        <f t="shared" si="1"/>
        <v>1.5335500000000001E-4</v>
      </c>
      <c r="S6" s="41">
        <f t="shared" si="1"/>
        <v>1.5335500000000001E-4</v>
      </c>
      <c r="T6" s="41">
        <f t="shared" si="1"/>
        <v>1.5335500000000001E-4</v>
      </c>
      <c r="U6" s="41">
        <f t="shared" si="1"/>
        <v>1.5335500000000001E-4</v>
      </c>
      <c r="V6" s="41">
        <f t="shared" si="1"/>
        <v>1.5335500000000001E-4</v>
      </c>
      <c r="W6" s="41">
        <f t="shared" si="1"/>
        <v>1.5335500000000001E-4</v>
      </c>
      <c r="X6" s="41">
        <f t="shared" si="1"/>
        <v>1.5335500000000001E-4</v>
      </c>
      <c r="Y6" s="41">
        <f t="shared" si="1"/>
        <v>1.5335500000000001E-4</v>
      </c>
      <c r="Z6" s="41">
        <f t="shared" si="1"/>
        <v>1.5335500000000001E-4</v>
      </c>
      <c r="AA6" s="41">
        <f t="shared" si="1"/>
        <v>1.5335500000000001E-4</v>
      </c>
      <c r="AB6" s="41">
        <f t="shared" si="1"/>
        <v>1.5335500000000001E-4</v>
      </c>
      <c r="AC6" s="41">
        <f t="shared" si="1"/>
        <v>1.5335500000000001E-4</v>
      </c>
      <c r="AD6" s="41">
        <f t="shared" si="1"/>
        <v>1.5335500000000001E-4</v>
      </c>
      <c r="AE6" s="41">
        <f t="shared" si="1"/>
        <v>1.5335500000000001E-4</v>
      </c>
      <c r="AF6" s="41">
        <f t="shared" si="1"/>
        <v>1.5335500000000001E-4</v>
      </c>
      <c r="AG6" s="41">
        <f t="shared" si="1"/>
        <v>1.5335500000000001E-4</v>
      </c>
      <c r="AH6" s="41">
        <f t="shared" si="1"/>
        <v>1.5335500000000001E-4</v>
      </c>
      <c r="AI6" s="41">
        <f t="shared" si="1"/>
        <v>1.5335500000000001E-4</v>
      </c>
      <c r="AJ6" s="41">
        <f t="shared" si="1"/>
        <v>1.5335500000000001E-4</v>
      </c>
      <c r="AK6" s="41">
        <f t="shared" si="1"/>
        <v>1.5335500000000001E-4</v>
      </c>
      <c r="AL6" s="41">
        <f t="shared" si="1"/>
        <v>1.5335500000000001E-4</v>
      </c>
      <c r="AM6" s="41">
        <f t="shared" si="1"/>
        <v>1.5335500000000001E-4</v>
      </c>
      <c r="AN6" s="41">
        <f t="shared" si="1"/>
        <v>1.5335500000000001E-4</v>
      </c>
      <c r="AO6" s="41">
        <f t="shared" si="1"/>
        <v>1.5335500000000001E-4</v>
      </c>
      <c r="AP6" s="41">
        <f t="shared" si="1"/>
        <v>1.5335500000000001E-4</v>
      </c>
      <c r="AQ6" s="41">
        <f t="shared" si="1"/>
        <v>1.5335500000000001E-4</v>
      </c>
      <c r="AR6" s="41">
        <f t="shared" si="1"/>
        <v>1.5335500000000001E-4</v>
      </c>
      <c r="AS6" s="41">
        <f t="shared" si="1"/>
        <v>1.5335500000000001E-4</v>
      </c>
      <c r="AT6" s="41">
        <f t="shared" si="1"/>
        <v>1.5335500000000001E-4</v>
      </c>
      <c r="AU6" s="41">
        <f t="shared" si="1"/>
        <v>1.5335500000000001E-4</v>
      </c>
      <c r="AV6" s="41">
        <f t="shared" si="1"/>
        <v>1.5335500000000001E-4</v>
      </c>
      <c r="AW6" s="41">
        <f t="shared" si="1"/>
        <v>1.5335500000000001E-4</v>
      </c>
      <c r="AX6" s="41">
        <f t="shared" si="1"/>
        <v>1.5335500000000001E-4</v>
      </c>
      <c r="AY6" s="41">
        <f t="shared" si="1"/>
        <v>1.5335500000000001E-4</v>
      </c>
      <c r="AZ6" s="41">
        <f t="shared" si="1"/>
        <v>1.5335500000000001E-4</v>
      </c>
      <c r="BA6" s="41">
        <f t="shared" si="1"/>
        <v>1.5335500000000001E-4</v>
      </c>
    </row>
    <row r="7" spans="1:53">
      <c r="A7" s="1" t="s">
        <v>168</v>
      </c>
      <c r="B7" s="41">
        <f t="shared" si="3"/>
        <v>1.5335500000000001E-4</v>
      </c>
      <c r="C7" s="41">
        <f t="shared" si="2"/>
        <v>1.5335500000000001E-4</v>
      </c>
      <c r="D7" s="41">
        <f t="shared" si="1"/>
        <v>1.5335500000000001E-4</v>
      </c>
      <c r="E7" s="41">
        <f t="shared" si="1"/>
        <v>1.5335500000000001E-4</v>
      </c>
      <c r="F7" s="41">
        <f t="shared" si="1"/>
        <v>1.5335500000000001E-4</v>
      </c>
      <c r="G7" s="41">
        <f t="shared" si="1"/>
        <v>1.5335500000000001E-4</v>
      </c>
      <c r="H7" s="41">
        <f t="shared" si="1"/>
        <v>1.5335500000000001E-4</v>
      </c>
      <c r="I7" s="41">
        <f t="shared" si="1"/>
        <v>1.5335500000000001E-4</v>
      </c>
      <c r="J7" s="41">
        <f t="shared" si="1"/>
        <v>1.5335500000000001E-4</v>
      </c>
      <c r="K7" s="41">
        <f t="shared" si="1"/>
        <v>1.5335500000000001E-4</v>
      </c>
      <c r="L7" s="41">
        <f t="shared" si="1"/>
        <v>1.5335500000000001E-4</v>
      </c>
      <c r="M7" s="41">
        <f t="shared" si="1"/>
        <v>1.5335500000000001E-4</v>
      </c>
      <c r="N7" s="41">
        <f t="shared" si="1"/>
        <v>1.5335500000000001E-4</v>
      </c>
      <c r="O7" s="41">
        <f t="shared" si="1"/>
        <v>1.5335500000000001E-4</v>
      </c>
      <c r="P7" s="41">
        <f t="shared" si="1"/>
        <v>1.5335500000000001E-4</v>
      </c>
      <c r="Q7" s="41">
        <f t="shared" si="1"/>
        <v>1.5335500000000001E-4</v>
      </c>
      <c r="R7" s="41">
        <f t="shared" si="1"/>
        <v>1.5335500000000001E-4</v>
      </c>
      <c r="S7" s="41">
        <f t="shared" si="1"/>
        <v>1.5335500000000001E-4</v>
      </c>
      <c r="T7" s="41">
        <f t="shared" si="1"/>
        <v>1.5335500000000001E-4</v>
      </c>
      <c r="U7" s="41">
        <f t="shared" si="1"/>
        <v>1.5335500000000001E-4</v>
      </c>
      <c r="V7" s="41">
        <f t="shared" si="1"/>
        <v>1.5335500000000001E-4</v>
      </c>
      <c r="W7" s="41">
        <f t="shared" si="1"/>
        <v>1.5335500000000001E-4</v>
      </c>
      <c r="X7" s="41">
        <f t="shared" ref="X7:BA7" si="4">W7</f>
        <v>1.5335500000000001E-4</v>
      </c>
      <c r="Y7" s="41">
        <f t="shared" si="4"/>
        <v>1.5335500000000001E-4</v>
      </c>
      <c r="Z7" s="41">
        <f t="shared" si="4"/>
        <v>1.5335500000000001E-4</v>
      </c>
      <c r="AA7" s="41">
        <f t="shared" si="4"/>
        <v>1.5335500000000001E-4</v>
      </c>
      <c r="AB7" s="41">
        <f t="shared" si="4"/>
        <v>1.5335500000000001E-4</v>
      </c>
      <c r="AC7" s="41">
        <f t="shared" si="4"/>
        <v>1.5335500000000001E-4</v>
      </c>
      <c r="AD7" s="41">
        <f t="shared" si="4"/>
        <v>1.5335500000000001E-4</v>
      </c>
      <c r="AE7" s="41">
        <f t="shared" si="4"/>
        <v>1.5335500000000001E-4</v>
      </c>
      <c r="AF7" s="41">
        <f t="shared" si="4"/>
        <v>1.5335500000000001E-4</v>
      </c>
      <c r="AG7" s="41">
        <f t="shared" si="4"/>
        <v>1.5335500000000001E-4</v>
      </c>
      <c r="AH7" s="41">
        <f t="shared" si="4"/>
        <v>1.5335500000000001E-4</v>
      </c>
      <c r="AI7" s="41">
        <f t="shared" si="4"/>
        <v>1.5335500000000001E-4</v>
      </c>
      <c r="AJ7" s="41">
        <f t="shared" si="4"/>
        <v>1.5335500000000001E-4</v>
      </c>
      <c r="AK7" s="41">
        <f t="shared" si="4"/>
        <v>1.5335500000000001E-4</v>
      </c>
      <c r="AL7" s="41">
        <f t="shared" si="4"/>
        <v>1.5335500000000001E-4</v>
      </c>
      <c r="AM7" s="41">
        <f t="shared" si="4"/>
        <v>1.5335500000000001E-4</v>
      </c>
      <c r="AN7" s="41">
        <f t="shared" si="4"/>
        <v>1.5335500000000001E-4</v>
      </c>
      <c r="AO7" s="41">
        <f t="shared" si="4"/>
        <v>1.5335500000000001E-4</v>
      </c>
      <c r="AP7" s="41">
        <f t="shared" si="4"/>
        <v>1.5335500000000001E-4</v>
      </c>
      <c r="AQ7" s="41">
        <f t="shared" si="4"/>
        <v>1.5335500000000001E-4</v>
      </c>
      <c r="AR7" s="41">
        <f t="shared" si="4"/>
        <v>1.5335500000000001E-4</v>
      </c>
      <c r="AS7" s="41">
        <f t="shared" si="4"/>
        <v>1.5335500000000001E-4</v>
      </c>
      <c r="AT7" s="41">
        <f t="shared" si="4"/>
        <v>1.5335500000000001E-4</v>
      </c>
      <c r="AU7" s="41">
        <f t="shared" si="4"/>
        <v>1.5335500000000001E-4</v>
      </c>
      <c r="AV7" s="41">
        <f t="shared" si="4"/>
        <v>1.5335500000000001E-4</v>
      </c>
      <c r="AW7" s="41">
        <f t="shared" si="4"/>
        <v>1.5335500000000001E-4</v>
      </c>
      <c r="AX7" s="41">
        <f t="shared" si="4"/>
        <v>1.5335500000000001E-4</v>
      </c>
      <c r="AY7" s="41">
        <f t="shared" si="4"/>
        <v>1.5335500000000001E-4</v>
      </c>
      <c r="AZ7" s="41">
        <f t="shared" si="4"/>
        <v>1.5335500000000001E-4</v>
      </c>
      <c r="BA7" s="41">
        <f t="shared" si="4"/>
        <v>1.5335500000000001E-4</v>
      </c>
    </row>
    <row r="8" spans="1:53">
      <c r="A8" s="1" t="s">
        <v>169</v>
      </c>
      <c r="B8" s="41">
        <v>0</v>
      </c>
      <c r="C8" s="41">
        <f>B8</f>
        <v>0</v>
      </c>
      <c r="D8" s="41">
        <f t="shared" ref="D8:BA8" si="5">C8</f>
        <v>0</v>
      </c>
      <c r="E8" s="41">
        <f t="shared" si="5"/>
        <v>0</v>
      </c>
      <c r="F8" s="41">
        <f t="shared" si="5"/>
        <v>0</v>
      </c>
      <c r="G8" s="41">
        <f t="shared" si="5"/>
        <v>0</v>
      </c>
      <c r="H8" s="41">
        <f t="shared" si="5"/>
        <v>0</v>
      </c>
      <c r="I8" s="41">
        <f t="shared" si="5"/>
        <v>0</v>
      </c>
      <c r="J8" s="41">
        <f t="shared" si="5"/>
        <v>0</v>
      </c>
      <c r="K8" s="41">
        <f t="shared" si="5"/>
        <v>0</v>
      </c>
      <c r="L8" s="41">
        <f t="shared" si="5"/>
        <v>0</v>
      </c>
      <c r="M8" s="41">
        <f t="shared" si="5"/>
        <v>0</v>
      </c>
      <c r="N8" s="41">
        <f t="shared" si="5"/>
        <v>0</v>
      </c>
      <c r="O8" s="41">
        <f t="shared" si="5"/>
        <v>0</v>
      </c>
      <c r="P8" s="41">
        <f t="shared" si="5"/>
        <v>0</v>
      </c>
      <c r="Q8" s="41">
        <f t="shared" si="5"/>
        <v>0</v>
      </c>
      <c r="R8" s="41">
        <f t="shared" si="5"/>
        <v>0</v>
      </c>
      <c r="S8" s="41">
        <f t="shared" si="5"/>
        <v>0</v>
      </c>
      <c r="T8" s="41">
        <f t="shared" si="5"/>
        <v>0</v>
      </c>
      <c r="U8" s="41">
        <f t="shared" si="5"/>
        <v>0</v>
      </c>
      <c r="V8" s="41">
        <f t="shared" si="5"/>
        <v>0</v>
      </c>
      <c r="W8" s="41">
        <f t="shared" si="5"/>
        <v>0</v>
      </c>
      <c r="X8" s="41">
        <f t="shared" si="5"/>
        <v>0</v>
      </c>
      <c r="Y8" s="41">
        <f t="shared" si="5"/>
        <v>0</v>
      </c>
      <c r="Z8" s="41">
        <f t="shared" si="5"/>
        <v>0</v>
      </c>
      <c r="AA8" s="41">
        <f t="shared" si="5"/>
        <v>0</v>
      </c>
      <c r="AB8" s="41">
        <f t="shared" si="5"/>
        <v>0</v>
      </c>
      <c r="AC8" s="41">
        <f t="shared" si="5"/>
        <v>0</v>
      </c>
      <c r="AD8" s="41">
        <f t="shared" si="5"/>
        <v>0</v>
      </c>
      <c r="AE8" s="41">
        <f t="shared" si="5"/>
        <v>0</v>
      </c>
      <c r="AF8" s="41">
        <f t="shared" si="5"/>
        <v>0</v>
      </c>
      <c r="AG8" s="41">
        <f t="shared" si="5"/>
        <v>0</v>
      </c>
      <c r="AH8" s="41">
        <f t="shared" si="5"/>
        <v>0</v>
      </c>
      <c r="AI8" s="41">
        <f t="shared" si="5"/>
        <v>0</v>
      </c>
      <c r="AJ8" s="41">
        <f t="shared" si="5"/>
        <v>0</v>
      </c>
      <c r="AK8" s="41">
        <f t="shared" si="5"/>
        <v>0</v>
      </c>
      <c r="AL8" s="41">
        <f t="shared" si="5"/>
        <v>0</v>
      </c>
      <c r="AM8" s="41">
        <f t="shared" si="5"/>
        <v>0</v>
      </c>
      <c r="AN8" s="41">
        <f t="shared" si="5"/>
        <v>0</v>
      </c>
      <c r="AO8" s="41">
        <f t="shared" si="5"/>
        <v>0</v>
      </c>
      <c r="AP8" s="41">
        <f t="shared" si="5"/>
        <v>0</v>
      </c>
      <c r="AQ8" s="41">
        <f t="shared" si="5"/>
        <v>0</v>
      </c>
      <c r="AR8" s="41">
        <f t="shared" si="5"/>
        <v>0</v>
      </c>
      <c r="AS8" s="41">
        <f t="shared" si="5"/>
        <v>0</v>
      </c>
      <c r="AT8" s="41">
        <f t="shared" si="5"/>
        <v>0</v>
      </c>
      <c r="AU8" s="41">
        <f t="shared" si="5"/>
        <v>0</v>
      </c>
      <c r="AV8" s="41">
        <f t="shared" si="5"/>
        <v>0</v>
      </c>
      <c r="AW8" s="41">
        <f t="shared" si="5"/>
        <v>0</v>
      </c>
      <c r="AX8" s="41">
        <f t="shared" si="5"/>
        <v>0</v>
      </c>
      <c r="AY8" s="41">
        <f t="shared" si="5"/>
        <v>0</v>
      </c>
      <c r="AZ8" s="41">
        <f t="shared" si="5"/>
        <v>0</v>
      </c>
      <c r="BA8" s="41">
        <f t="shared" si="5"/>
        <v>0</v>
      </c>
    </row>
    <row r="9" spans="1:53">
      <c r="A9" s="1" t="s">
        <v>170</v>
      </c>
      <c r="B9" s="41">
        <f>B7</f>
        <v>1.5335500000000001E-4</v>
      </c>
      <c r="C9" s="41">
        <f>B9</f>
        <v>1.5335500000000001E-4</v>
      </c>
      <c r="D9" s="41">
        <f t="shared" ref="D9:BA9" si="6">C9</f>
        <v>1.5335500000000001E-4</v>
      </c>
      <c r="E9" s="41">
        <f t="shared" si="6"/>
        <v>1.5335500000000001E-4</v>
      </c>
      <c r="F9" s="41">
        <f t="shared" si="6"/>
        <v>1.5335500000000001E-4</v>
      </c>
      <c r="G9" s="41">
        <f t="shared" si="6"/>
        <v>1.5335500000000001E-4</v>
      </c>
      <c r="H9" s="41">
        <f t="shared" si="6"/>
        <v>1.5335500000000001E-4</v>
      </c>
      <c r="I9" s="41">
        <f t="shared" si="6"/>
        <v>1.5335500000000001E-4</v>
      </c>
      <c r="J9" s="41">
        <f t="shared" si="6"/>
        <v>1.5335500000000001E-4</v>
      </c>
      <c r="K9" s="41">
        <f t="shared" si="6"/>
        <v>1.5335500000000001E-4</v>
      </c>
      <c r="L9" s="41">
        <f t="shared" si="6"/>
        <v>1.5335500000000001E-4</v>
      </c>
      <c r="M9" s="41">
        <f t="shared" si="6"/>
        <v>1.5335500000000001E-4</v>
      </c>
      <c r="N9" s="41">
        <f t="shared" si="6"/>
        <v>1.5335500000000001E-4</v>
      </c>
      <c r="O9" s="41">
        <f t="shared" si="6"/>
        <v>1.5335500000000001E-4</v>
      </c>
      <c r="P9" s="41">
        <f t="shared" si="6"/>
        <v>1.5335500000000001E-4</v>
      </c>
      <c r="Q9" s="41">
        <f t="shared" si="6"/>
        <v>1.5335500000000001E-4</v>
      </c>
      <c r="R9" s="41">
        <f t="shared" si="6"/>
        <v>1.5335500000000001E-4</v>
      </c>
      <c r="S9" s="41">
        <f t="shared" si="6"/>
        <v>1.5335500000000001E-4</v>
      </c>
      <c r="T9" s="41">
        <f t="shared" si="6"/>
        <v>1.5335500000000001E-4</v>
      </c>
      <c r="U9" s="41">
        <f t="shared" si="6"/>
        <v>1.5335500000000001E-4</v>
      </c>
      <c r="V9" s="41">
        <f t="shared" si="6"/>
        <v>1.5335500000000001E-4</v>
      </c>
      <c r="W9" s="41">
        <f t="shared" si="6"/>
        <v>1.5335500000000001E-4</v>
      </c>
      <c r="X9" s="41">
        <f t="shared" si="6"/>
        <v>1.5335500000000001E-4</v>
      </c>
      <c r="Y9" s="41">
        <f t="shared" si="6"/>
        <v>1.5335500000000001E-4</v>
      </c>
      <c r="Z9" s="41">
        <f t="shared" si="6"/>
        <v>1.5335500000000001E-4</v>
      </c>
      <c r="AA9" s="41">
        <f t="shared" si="6"/>
        <v>1.5335500000000001E-4</v>
      </c>
      <c r="AB9" s="41">
        <f t="shared" si="6"/>
        <v>1.5335500000000001E-4</v>
      </c>
      <c r="AC9" s="41">
        <f t="shared" si="6"/>
        <v>1.5335500000000001E-4</v>
      </c>
      <c r="AD9" s="41">
        <f t="shared" si="6"/>
        <v>1.5335500000000001E-4</v>
      </c>
      <c r="AE9" s="41">
        <f t="shared" si="6"/>
        <v>1.5335500000000001E-4</v>
      </c>
      <c r="AF9" s="41">
        <f t="shared" si="6"/>
        <v>1.5335500000000001E-4</v>
      </c>
      <c r="AG9" s="41">
        <f t="shared" si="6"/>
        <v>1.5335500000000001E-4</v>
      </c>
      <c r="AH9" s="41">
        <f t="shared" si="6"/>
        <v>1.5335500000000001E-4</v>
      </c>
      <c r="AI9" s="41">
        <f t="shared" si="6"/>
        <v>1.5335500000000001E-4</v>
      </c>
      <c r="AJ9" s="41">
        <f t="shared" si="6"/>
        <v>1.5335500000000001E-4</v>
      </c>
      <c r="AK9" s="41">
        <f t="shared" si="6"/>
        <v>1.5335500000000001E-4</v>
      </c>
      <c r="AL9" s="41">
        <f t="shared" si="6"/>
        <v>1.5335500000000001E-4</v>
      </c>
      <c r="AM9" s="41">
        <f t="shared" si="6"/>
        <v>1.5335500000000001E-4</v>
      </c>
      <c r="AN9" s="41">
        <f t="shared" si="6"/>
        <v>1.5335500000000001E-4</v>
      </c>
      <c r="AO9" s="41">
        <f t="shared" si="6"/>
        <v>1.5335500000000001E-4</v>
      </c>
      <c r="AP9" s="41">
        <f t="shared" si="6"/>
        <v>1.5335500000000001E-4</v>
      </c>
      <c r="AQ9" s="41">
        <f t="shared" si="6"/>
        <v>1.5335500000000001E-4</v>
      </c>
      <c r="AR9" s="41">
        <f t="shared" si="6"/>
        <v>1.5335500000000001E-4</v>
      </c>
      <c r="AS9" s="41">
        <f t="shared" si="6"/>
        <v>1.5335500000000001E-4</v>
      </c>
      <c r="AT9" s="41">
        <f t="shared" si="6"/>
        <v>1.5335500000000001E-4</v>
      </c>
      <c r="AU9" s="41">
        <f t="shared" si="6"/>
        <v>1.5335500000000001E-4</v>
      </c>
      <c r="AV9" s="41">
        <f t="shared" si="6"/>
        <v>1.5335500000000001E-4</v>
      </c>
      <c r="AW9" s="41">
        <f t="shared" si="6"/>
        <v>1.5335500000000001E-4</v>
      </c>
      <c r="AX9" s="41">
        <f t="shared" si="6"/>
        <v>1.5335500000000001E-4</v>
      </c>
      <c r="AY9" s="41">
        <f t="shared" si="6"/>
        <v>1.5335500000000001E-4</v>
      </c>
      <c r="AZ9" s="41">
        <f t="shared" si="6"/>
        <v>1.5335500000000001E-4</v>
      </c>
      <c r="BA9" s="41">
        <f t="shared" si="6"/>
        <v>1.5335500000000001E-4</v>
      </c>
    </row>
    <row r="10" spans="1:5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C00000"/>
  </sheetPr>
  <dimension ref="A21:A1000"/>
  <sheetViews>
    <sheetView workbookViewId="0"/>
  </sheetViews>
  <sheetFormatPr baseColWidth="10" defaultColWidth="14.5" defaultRowHeight="15" customHeight="1"/>
  <cols>
    <col min="1" max="6" width="8.66406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33" width="10" customWidth="1"/>
    <col min="34" max="35" width="9.1640625" customWidth="1"/>
  </cols>
  <sheetData>
    <row r="1" spans="1:53">
      <c r="A1" s="44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B5</f>
        <v>2.5521641662355579E-6</v>
      </c>
      <c r="C2" s="41">
        <f t="shared" ref="C2:BA2" si="1">B2</f>
        <v>2.5521641662355579E-6</v>
      </c>
      <c r="D2" s="41">
        <f t="shared" si="1"/>
        <v>2.5521641662355579E-6</v>
      </c>
      <c r="E2" s="41">
        <f t="shared" si="1"/>
        <v>2.5521641662355579E-6</v>
      </c>
      <c r="F2" s="41">
        <f t="shared" si="1"/>
        <v>2.5521641662355579E-6</v>
      </c>
      <c r="G2" s="41">
        <f t="shared" si="1"/>
        <v>2.5521641662355579E-6</v>
      </c>
      <c r="H2" s="41">
        <f t="shared" si="1"/>
        <v>2.5521641662355579E-6</v>
      </c>
      <c r="I2" s="41">
        <f t="shared" si="1"/>
        <v>2.5521641662355579E-6</v>
      </c>
      <c r="J2" s="41">
        <f t="shared" si="1"/>
        <v>2.5521641662355579E-6</v>
      </c>
      <c r="K2" s="41">
        <f t="shared" si="1"/>
        <v>2.5521641662355579E-6</v>
      </c>
      <c r="L2" s="41">
        <f t="shared" si="1"/>
        <v>2.5521641662355579E-6</v>
      </c>
      <c r="M2" s="41">
        <f t="shared" si="1"/>
        <v>2.5521641662355579E-6</v>
      </c>
      <c r="N2" s="41">
        <f t="shared" si="1"/>
        <v>2.5521641662355579E-6</v>
      </c>
      <c r="O2" s="41">
        <f t="shared" si="1"/>
        <v>2.5521641662355579E-6</v>
      </c>
      <c r="P2" s="41">
        <f t="shared" si="1"/>
        <v>2.5521641662355579E-6</v>
      </c>
      <c r="Q2" s="41">
        <f t="shared" si="1"/>
        <v>2.5521641662355579E-6</v>
      </c>
      <c r="R2" s="41">
        <f t="shared" si="1"/>
        <v>2.5521641662355579E-6</v>
      </c>
      <c r="S2" s="41">
        <f t="shared" si="1"/>
        <v>2.5521641662355579E-6</v>
      </c>
      <c r="T2" s="41">
        <f t="shared" si="1"/>
        <v>2.5521641662355579E-6</v>
      </c>
      <c r="U2" s="41">
        <f t="shared" si="1"/>
        <v>2.5521641662355579E-6</v>
      </c>
      <c r="V2" s="41">
        <f t="shared" si="1"/>
        <v>2.5521641662355579E-6</v>
      </c>
      <c r="W2" s="41">
        <f t="shared" si="1"/>
        <v>2.5521641662355579E-6</v>
      </c>
      <c r="X2" s="41">
        <f t="shared" si="1"/>
        <v>2.5521641662355579E-6</v>
      </c>
      <c r="Y2" s="41">
        <f t="shared" si="1"/>
        <v>2.5521641662355579E-6</v>
      </c>
      <c r="Z2" s="41">
        <f t="shared" si="1"/>
        <v>2.5521641662355579E-6</v>
      </c>
      <c r="AA2" s="41">
        <f t="shared" si="1"/>
        <v>2.5521641662355579E-6</v>
      </c>
      <c r="AB2" s="41">
        <f t="shared" si="1"/>
        <v>2.5521641662355579E-6</v>
      </c>
      <c r="AC2" s="41">
        <f t="shared" si="1"/>
        <v>2.5521641662355579E-6</v>
      </c>
      <c r="AD2" s="41">
        <f t="shared" si="1"/>
        <v>2.5521641662355579E-6</v>
      </c>
      <c r="AE2" s="41">
        <f t="shared" si="1"/>
        <v>2.5521641662355579E-6</v>
      </c>
      <c r="AF2" s="41">
        <f t="shared" si="1"/>
        <v>2.5521641662355579E-6</v>
      </c>
      <c r="AG2" s="41">
        <f t="shared" si="1"/>
        <v>2.5521641662355579E-6</v>
      </c>
      <c r="AH2" s="41">
        <f t="shared" si="1"/>
        <v>2.5521641662355579E-6</v>
      </c>
      <c r="AI2" s="41">
        <f t="shared" si="1"/>
        <v>2.5521641662355579E-6</v>
      </c>
      <c r="AJ2" s="41">
        <f t="shared" si="1"/>
        <v>2.5521641662355579E-6</v>
      </c>
      <c r="AK2" s="41">
        <f t="shared" si="1"/>
        <v>2.5521641662355579E-6</v>
      </c>
      <c r="AL2" s="41">
        <f t="shared" si="1"/>
        <v>2.5521641662355579E-6</v>
      </c>
      <c r="AM2" s="41">
        <f t="shared" si="1"/>
        <v>2.5521641662355579E-6</v>
      </c>
      <c r="AN2" s="41">
        <f t="shared" si="1"/>
        <v>2.5521641662355579E-6</v>
      </c>
      <c r="AO2" s="41">
        <f t="shared" si="1"/>
        <v>2.5521641662355579E-6</v>
      </c>
      <c r="AP2" s="41">
        <f t="shared" si="1"/>
        <v>2.5521641662355579E-6</v>
      </c>
      <c r="AQ2" s="41">
        <f t="shared" si="1"/>
        <v>2.5521641662355579E-6</v>
      </c>
      <c r="AR2" s="41">
        <f t="shared" si="1"/>
        <v>2.5521641662355579E-6</v>
      </c>
      <c r="AS2" s="41">
        <f t="shared" si="1"/>
        <v>2.5521641662355579E-6</v>
      </c>
      <c r="AT2" s="41">
        <f t="shared" si="1"/>
        <v>2.5521641662355579E-6</v>
      </c>
      <c r="AU2" s="41">
        <f t="shared" si="1"/>
        <v>2.5521641662355579E-6</v>
      </c>
      <c r="AV2" s="41">
        <f t="shared" si="1"/>
        <v>2.5521641662355579E-6</v>
      </c>
      <c r="AW2" s="41">
        <f t="shared" si="1"/>
        <v>2.5521641662355579E-6</v>
      </c>
      <c r="AX2" s="41">
        <f t="shared" si="1"/>
        <v>2.5521641662355579E-6</v>
      </c>
      <c r="AY2" s="41">
        <f t="shared" si="1"/>
        <v>2.5521641662355579E-6</v>
      </c>
      <c r="AZ2" s="41">
        <f t="shared" si="1"/>
        <v>2.5521641662355579E-6</v>
      </c>
      <c r="BA2" s="41">
        <f t="shared" si="1"/>
        <v>2.5521641662355579E-6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references'!L70/'IDN Fuel Prices - references'!$L$87)*('Tax Percentages'!B5)</f>
        <v>2.2245214692188309E-6</v>
      </c>
      <c r="C4" s="41">
        <f t="shared" ref="C4:BA4" si="3">B4</f>
        <v>2.2245214692188309E-6</v>
      </c>
      <c r="D4" s="41">
        <f t="shared" si="3"/>
        <v>2.2245214692188309E-6</v>
      </c>
      <c r="E4" s="41">
        <f t="shared" si="3"/>
        <v>2.2245214692188309E-6</v>
      </c>
      <c r="F4" s="41">
        <f t="shared" si="3"/>
        <v>2.2245214692188309E-6</v>
      </c>
      <c r="G4" s="41">
        <f t="shared" si="3"/>
        <v>2.2245214692188309E-6</v>
      </c>
      <c r="H4" s="41">
        <f t="shared" si="3"/>
        <v>2.2245214692188309E-6</v>
      </c>
      <c r="I4" s="41">
        <f t="shared" si="3"/>
        <v>2.2245214692188309E-6</v>
      </c>
      <c r="J4" s="41">
        <f t="shared" si="3"/>
        <v>2.2245214692188309E-6</v>
      </c>
      <c r="K4" s="41">
        <f t="shared" si="3"/>
        <v>2.2245214692188309E-6</v>
      </c>
      <c r="L4" s="41">
        <f t="shared" si="3"/>
        <v>2.2245214692188309E-6</v>
      </c>
      <c r="M4" s="41">
        <f t="shared" si="3"/>
        <v>2.2245214692188309E-6</v>
      </c>
      <c r="N4" s="41">
        <f t="shared" si="3"/>
        <v>2.2245214692188309E-6</v>
      </c>
      <c r="O4" s="41">
        <f t="shared" si="3"/>
        <v>2.2245214692188309E-6</v>
      </c>
      <c r="P4" s="41">
        <f t="shared" si="3"/>
        <v>2.2245214692188309E-6</v>
      </c>
      <c r="Q4" s="41">
        <f t="shared" si="3"/>
        <v>2.2245214692188309E-6</v>
      </c>
      <c r="R4" s="41">
        <f t="shared" si="3"/>
        <v>2.2245214692188309E-6</v>
      </c>
      <c r="S4" s="41">
        <f t="shared" si="3"/>
        <v>2.2245214692188309E-6</v>
      </c>
      <c r="T4" s="41">
        <f t="shared" si="3"/>
        <v>2.2245214692188309E-6</v>
      </c>
      <c r="U4" s="41">
        <f t="shared" si="3"/>
        <v>2.2245214692188309E-6</v>
      </c>
      <c r="V4" s="41">
        <f t="shared" si="3"/>
        <v>2.2245214692188309E-6</v>
      </c>
      <c r="W4" s="41">
        <f t="shared" si="3"/>
        <v>2.2245214692188309E-6</v>
      </c>
      <c r="X4" s="41">
        <f t="shared" si="3"/>
        <v>2.2245214692188309E-6</v>
      </c>
      <c r="Y4" s="41">
        <f t="shared" si="3"/>
        <v>2.2245214692188309E-6</v>
      </c>
      <c r="Z4" s="41">
        <f t="shared" si="3"/>
        <v>2.2245214692188309E-6</v>
      </c>
      <c r="AA4" s="41">
        <f t="shared" si="3"/>
        <v>2.2245214692188309E-6</v>
      </c>
      <c r="AB4" s="41">
        <f t="shared" si="3"/>
        <v>2.2245214692188309E-6</v>
      </c>
      <c r="AC4" s="41">
        <f t="shared" si="3"/>
        <v>2.2245214692188309E-6</v>
      </c>
      <c r="AD4" s="41">
        <f t="shared" si="3"/>
        <v>2.2245214692188309E-6</v>
      </c>
      <c r="AE4" s="41">
        <f t="shared" si="3"/>
        <v>2.2245214692188309E-6</v>
      </c>
      <c r="AF4" s="41">
        <f t="shared" si="3"/>
        <v>2.2245214692188309E-6</v>
      </c>
      <c r="AG4" s="41">
        <f t="shared" si="3"/>
        <v>2.2245214692188309E-6</v>
      </c>
      <c r="AH4" s="41">
        <f t="shared" si="3"/>
        <v>2.2245214692188309E-6</v>
      </c>
      <c r="AI4" s="41">
        <f t="shared" si="3"/>
        <v>2.2245214692188309E-6</v>
      </c>
      <c r="AJ4" s="41">
        <f t="shared" si="3"/>
        <v>2.2245214692188309E-6</v>
      </c>
      <c r="AK4" s="41">
        <f t="shared" si="3"/>
        <v>2.2245214692188309E-6</v>
      </c>
      <c r="AL4" s="41">
        <f t="shared" si="3"/>
        <v>2.2245214692188309E-6</v>
      </c>
      <c r="AM4" s="41">
        <f t="shared" si="3"/>
        <v>2.2245214692188309E-6</v>
      </c>
      <c r="AN4" s="41">
        <f t="shared" si="3"/>
        <v>2.2245214692188309E-6</v>
      </c>
      <c r="AO4" s="41">
        <f t="shared" si="3"/>
        <v>2.2245214692188309E-6</v>
      </c>
      <c r="AP4" s="41">
        <f t="shared" si="3"/>
        <v>2.2245214692188309E-6</v>
      </c>
      <c r="AQ4" s="41">
        <f t="shared" si="3"/>
        <v>2.2245214692188309E-6</v>
      </c>
      <c r="AR4" s="41">
        <f t="shared" si="3"/>
        <v>2.2245214692188309E-6</v>
      </c>
      <c r="AS4" s="41">
        <f t="shared" si="3"/>
        <v>2.2245214692188309E-6</v>
      </c>
      <c r="AT4" s="41">
        <f t="shared" si="3"/>
        <v>2.2245214692188309E-6</v>
      </c>
      <c r="AU4" s="41">
        <f t="shared" si="3"/>
        <v>2.2245214692188309E-6</v>
      </c>
      <c r="AV4" s="41">
        <f t="shared" si="3"/>
        <v>2.2245214692188309E-6</v>
      </c>
      <c r="AW4" s="41">
        <f t="shared" si="3"/>
        <v>2.2245214692188309E-6</v>
      </c>
      <c r="AX4" s="41">
        <f t="shared" si="3"/>
        <v>2.2245214692188309E-6</v>
      </c>
      <c r="AY4" s="41">
        <f t="shared" si="3"/>
        <v>2.2245214692188309E-6</v>
      </c>
      <c r="AZ4" s="41">
        <f t="shared" si="3"/>
        <v>2.2245214692188309E-6</v>
      </c>
      <c r="BA4" s="41">
        <f t="shared" si="3"/>
        <v>2.2245214692188309E-6</v>
      </c>
    </row>
    <row r="5" spans="1:53">
      <c r="A5" s="1" t="s">
        <v>166</v>
      </c>
      <c r="B5" s="41">
        <f>('IDN Fuel Prices - references'!L72/'IDN Fuel Prices - references'!$L$87)*('Tax Percentages'!B5)</f>
        <v>2.5521641662355579E-6</v>
      </c>
      <c r="C5" s="41">
        <f t="shared" ref="C5:BA5" si="4">B5</f>
        <v>2.5521641662355579E-6</v>
      </c>
      <c r="D5" s="41">
        <f t="shared" si="4"/>
        <v>2.5521641662355579E-6</v>
      </c>
      <c r="E5" s="41">
        <f t="shared" si="4"/>
        <v>2.5521641662355579E-6</v>
      </c>
      <c r="F5" s="41">
        <f t="shared" si="4"/>
        <v>2.5521641662355579E-6</v>
      </c>
      <c r="G5" s="41">
        <f t="shared" si="4"/>
        <v>2.5521641662355579E-6</v>
      </c>
      <c r="H5" s="41">
        <f t="shared" si="4"/>
        <v>2.5521641662355579E-6</v>
      </c>
      <c r="I5" s="41">
        <f t="shared" si="4"/>
        <v>2.5521641662355579E-6</v>
      </c>
      <c r="J5" s="41">
        <f t="shared" si="4"/>
        <v>2.5521641662355579E-6</v>
      </c>
      <c r="K5" s="41">
        <f t="shared" si="4"/>
        <v>2.5521641662355579E-6</v>
      </c>
      <c r="L5" s="41">
        <f t="shared" si="4"/>
        <v>2.5521641662355579E-6</v>
      </c>
      <c r="M5" s="41">
        <f t="shared" si="4"/>
        <v>2.5521641662355579E-6</v>
      </c>
      <c r="N5" s="41">
        <f t="shared" si="4"/>
        <v>2.5521641662355579E-6</v>
      </c>
      <c r="O5" s="41">
        <f t="shared" si="4"/>
        <v>2.5521641662355579E-6</v>
      </c>
      <c r="P5" s="41">
        <f t="shared" si="4"/>
        <v>2.5521641662355579E-6</v>
      </c>
      <c r="Q5" s="41">
        <f t="shared" si="4"/>
        <v>2.5521641662355579E-6</v>
      </c>
      <c r="R5" s="41">
        <f t="shared" si="4"/>
        <v>2.5521641662355579E-6</v>
      </c>
      <c r="S5" s="41">
        <f t="shared" si="4"/>
        <v>2.5521641662355579E-6</v>
      </c>
      <c r="T5" s="41">
        <f t="shared" si="4"/>
        <v>2.5521641662355579E-6</v>
      </c>
      <c r="U5" s="41">
        <f t="shared" si="4"/>
        <v>2.5521641662355579E-6</v>
      </c>
      <c r="V5" s="41">
        <f t="shared" si="4"/>
        <v>2.5521641662355579E-6</v>
      </c>
      <c r="W5" s="41">
        <f t="shared" si="4"/>
        <v>2.5521641662355579E-6</v>
      </c>
      <c r="X5" s="41">
        <f t="shared" si="4"/>
        <v>2.5521641662355579E-6</v>
      </c>
      <c r="Y5" s="41">
        <f t="shared" si="4"/>
        <v>2.5521641662355579E-6</v>
      </c>
      <c r="Z5" s="41">
        <f t="shared" si="4"/>
        <v>2.5521641662355579E-6</v>
      </c>
      <c r="AA5" s="41">
        <f t="shared" si="4"/>
        <v>2.5521641662355579E-6</v>
      </c>
      <c r="AB5" s="41">
        <f t="shared" si="4"/>
        <v>2.5521641662355579E-6</v>
      </c>
      <c r="AC5" s="41">
        <f t="shared" si="4"/>
        <v>2.5521641662355579E-6</v>
      </c>
      <c r="AD5" s="41">
        <f t="shared" si="4"/>
        <v>2.5521641662355579E-6</v>
      </c>
      <c r="AE5" s="41">
        <f t="shared" si="4"/>
        <v>2.5521641662355579E-6</v>
      </c>
      <c r="AF5" s="41">
        <f t="shared" si="4"/>
        <v>2.5521641662355579E-6</v>
      </c>
      <c r="AG5" s="41">
        <f t="shared" si="4"/>
        <v>2.5521641662355579E-6</v>
      </c>
      <c r="AH5" s="41">
        <f t="shared" si="4"/>
        <v>2.5521641662355579E-6</v>
      </c>
      <c r="AI5" s="41">
        <f t="shared" si="4"/>
        <v>2.5521641662355579E-6</v>
      </c>
      <c r="AJ5" s="41">
        <f t="shared" si="4"/>
        <v>2.5521641662355579E-6</v>
      </c>
      <c r="AK5" s="41">
        <f t="shared" si="4"/>
        <v>2.5521641662355579E-6</v>
      </c>
      <c r="AL5" s="41">
        <f t="shared" si="4"/>
        <v>2.5521641662355579E-6</v>
      </c>
      <c r="AM5" s="41">
        <f t="shared" si="4"/>
        <v>2.5521641662355579E-6</v>
      </c>
      <c r="AN5" s="41">
        <f t="shared" si="4"/>
        <v>2.5521641662355579E-6</v>
      </c>
      <c r="AO5" s="41">
        <f t="shared" si="4"/>
        <v>2.5521641662355579E-6</v>
      </c>
      <c r="AP5" s="41">
        <f t="shared" si="4"/>
        <v>2.5521641662355579E-6</v>
      </c>
      <c r="AQ5" s="41">
        <f t="shared" si="4"/>
        <v>2.5521641662355579E-6</v>
      </c>
      <c r="AR5" s="41">
        <f t="shared" si="4"/>
        <v>2.5521641662355579E-6</v>
      </c>
      <c r="AS5" s="41">
        <f t="shared" si="4"/>
        <v>2.5521641662355579E-6</v>
      </c>
      <c r="AT5" s="41">
        <f t="shared" si="4"/>
        <v>2.5521641662355579E-6</v>
      </c>
      <c r="AU5" s="41">
        <f t="shared" si="4"/>
        <v>2.5521641662355579E-6</v>
      </c>
      <c r="AV5" s="41">
        <f t="shared" si="4"/>
        <v>2.5521641662355579E-6</v>
      </c>
      <c r="AW5" s="41">
        <f t="shared" si="4"/>
        <v>2.5521641662355579E-6</v>
      </c>
      <c r="AX5" s="41">
        <f t="shared" si="4"/>
        <v>2.5521641662355579E-6</v>
      </c>
      <c r="AY5" s="41">
        <f t="shared" si="4"/>
        <v>2.5521641662355579E-6</v>
      </c>
      <c r="AZ5" s="41">
        <f t="shared" si="4"/>
        <v>2.5521641662355579E-6</v>
      </c>
      <c r="BA5" s="41">
        <f t="shared" si="4"/>
        <v>2.5521641662355579E-6</v>
      </c>
    </row>
    <row r="6" spans="1:53">
      <c r="A6" s="1" t="s">
        <v>167</v>
      </c>
      <c r="B6" s="41">
        <f>('IDN Fuel Prices - references'!L71/'IDN Fuel Prices - references'!$L$87)*('Tax Percentages'!B5)</f>
        <v>2.2245214692188309E-6</v>
      </c>
      <c r="C6" s="41">
        <f t="shared" ref="C6:BA6" si="5">B6</f>
        <v>2.2245214692188309E-6</v>
      </c>
      <c r="D6" s="41">
        <f t="shared" si="5"/>
        <v>2.2245214692188309E-6</v>
      </c>
      <c r="E6" s="41">
        <f t="shared" si="5"/>
        <v>2.2245214692188309E-6</v>
      </c>
      <c r="F6" s="41">
        <f t="shared" si="5"/>
        <v>2.2245214692188309E-6</v>
      </c>
      <c r="G6" s="41">
        <f t="shared" si="5"/>
        <v>2.2245214692188309E-6</v>
      </c>
      <c r="H6" s="41">
        <f t="shared" si="5"/>
        <v>2.2245214692188309E-6</v>
      </c>
      <c r="I6" s="41">
        <f t="shared" si="5"/>
        <v>2.2245214692188309E-6</v>
      </c>
      <c r="J6" s="41">
        <f t="shared" si="5"/>
        <v>2.2245214692188309E-6</v>
      </c>
      <c r="K6" s="41">
        <f t="shared" si="5"/>
        <v>2.2245214692188309E-6</v>
      </c>
      <c r="L6" s="41">
        <f t="shared" si="5"/>
        <v>2.2245214692188309E-6</v>
      </c>
      <c r="M6" s="41">
        <f t="shared" si="5"/>
        <v>2.2245214692188309E-6</v>
      </c>
      <c r="N6" s="41">
        <f t="shared" si="5"/>
        <v>2.2245214692188309E-6</v>
      </c>
      <c r="O6" s="41">
        <f t="shared" si="5"/>
        <v>2.2245214692188309E-6</v>
      </c>
      <c r="P6" s="41">
        <f t="shared" si="5"/>
        <v>2.2245214692188309E-6</v>
      </c>
      <c r="Q6" s="41">
        <f t="shared" si="5"/>
        <v>2.2245214692188309E-6</v>
      </c>
      <c r="R6" s="41">
        <f t="shared" si="5"/>
        <v>2.2245214692188309E-6</v>
      </c>
      <c r="S6" s="41">
        <f t="shared" si="5"/>
        <v>2.2245214692188309E-6</v>
      </c>
      <c r="T6" s="41">
        <f t="shared" si="5"/>
        <v>2.2245214692188309E-6</v>
      </c>
      <c r="U6" s="41">
        <f t="shared" si="5"/>
        <v>2.2245214692188309E-6</v>
      </c>
      <c r="V6" s="41">
        <f t="shared" si="5"/>
        <v>2.2245214692188309E-6</v>
      </c>
      <c r="W6" s="41">
        <f t="shared" si="5"/>
        <v>2.2245214692188309E-6</v>
      </c>
      <c r="X6" s="41">
        <f t="shared" si="5"/>
        <v>2.2245214692188309E-6</v>
      </c>
      <c r="Y6" s="41">
        <f t="shared" si="5"/>
        <v>2.2245214692188309E-6</v>
      </c>
      <c r="Z6" s="41">
        <f t="shared" si="5"/>
        <v>2.2245214692188309E-6</v>
      </c>
      <c r="AA6" s="41">
        <f t="shared" si="5"/>
        <v>2.2245214692188309E-6</v>
      </c>
      <c r="AB6" s="41">
        <f t="shared" si="5"/>
        <v>2.2245214692188309E-6</v>
      </c>
      <c r="AC6" s="41">
        <f t="shared" si="5"/>
        <v>2.2245214692188309E-6</v>
      </c>
      <c r="AD6" s="41">
        <f t="shared" si="5"/>
        <v>2.2245214692188309E-6</v>
      </c>
      <c r="AE6" s="41">
        <f t="shared" si="5"/>
        <v>2.2245214692188309E-6</v>
      </c>
      <c r="AF6" s="41">
        <f t="shared" si="5"/>
        <v>2.2245214692188309E-6</v>
      </c>
      <c r="AG6" s="41">
        <f t="shared" si="5"/>
        <v>2.2245214692188309E-6</v>
      </c>
      <c r="AH6" s="41">
        <f t="shared" si="5"/>
        <v>2.2245214692188309E-6</v>
      </c>
      <c r="AI6" s="41">
        <f t="shared" si="5"/>
        <v>2.2245214692188309E-6</v>
      </c>
      <c r="AJ6" s="41">
        <f t="shared" si="5"/>
        <v>2.2245214692188309E-6</v>
      </c>
      <c r="AK6" s="41">
        <f t="shared" si="5"/>
        <v>2.2245214692188309E-6</v>
      </c>
      <c r="AL6" s="41">
        <f t="shared" si="5"/>
        <v>2.2245214692188309E-6</v>
      </c>
      <c r="AM6" s="41">
        <f t="shared" si="5"/>
        <v>2.2245214692188309E-6</v>
      </c>
      <c r="AN6" s="41">
        <f t="shared" si="5"/>
        <v>2.2245214692188309E-6</v>
      </c>
      <c r="AO6" s="41">
        <f t="shared" si="5"/>
        <v>2.2245214692188309E-6</v>
      </c>
      <c r="AP6" s="41">
        <f t="shared" si="5"/>
        <v>2.2245214692188309E-6</v>
      </c>
      <c r="AQ6" s="41">
        <f t="shared" si="5"/>
        <v>2.2245214692188309E-6</v>
      </c>
      <c r="AR6" s="41">
        <f t="shared" si="5"/>
        <v>2.2245214692188309E-6</v>
      </c>
      <c r="AS6" s="41">
        <f t="shared" si="5"/>
        <v>2.2245214692188309E-6</v>
      </c>
      <c r="AT6" s="41">
        <f t="shared" si="5"/>
        <v>2.2245214692188309E-6</v>
      </c>
      <c r="AU6" s="41">
        <f t="shared" si="5"/>
        <v>2.2245214692188309E-6</v>
      </c>
      <c r="AV6" s="41">
        <f t="shared" si="5"/>
        <v>2.2245214692188309E-6</v>
      </c>
      <c r="AW6" s="41">
        <f t="shared" si="5"/>
        <v>2.2245214692188309E-6</v>
      </c>
      <c r="AX6" s="41">
        <f t="shared" si="5"/>
        <v>2.2245214692188309E-6</v>
      </c>
      <c r="AY6" s="41">
        <f t="shared" si="5"/>
        <v>2.2245214692188309E-6</v>
      </c>
      <c r="AZ6" s="41">
        <f t="shared" si="5"/>
        <v>2.2245214692188309E-6</v>
      </c>
      <c r="BA6" s="41">
        <f t="shared" si="5"/>
        <v>2.2245214692188309E-6</v>
      </c>
    </row>
    <row r="7" spans="1:53">
      <c r="A7" s="1" t="s">
        <v>168</v>
      </c>
      <c r="B7" s="41">
        <f>B6</f>
        <v>2.2245214692188309E-6</v>
      </c>
      <c r="C7" s="41">
        <f t="shared" ref="C7:BA7" si="6">B7</f>
        <v>2.2245214692188309E-6</v>
      </c>
      <c r="D7" s="41">
        <f t="shared" si="6"/>
        <v>2.2245214692188309E-6</v>
      </c>
      <c r="E7" s="41">
        <f t="shared" si="6"/>
        <v>2.2245214692188309E-6</v>
      </c>
      <c r="F7" s="41">
        <f t="shared" si="6"/>
        <v>2.2245214692188309E-6</v>
      </c>
      <c r="G7" s="41">
        <f t="shared" si="6"/>
        <v>2.2245214692188309E-6</v>
      </c>
      <c r="H7" s="41">
        <f t="shared" si="6"/>
        <v>2.2245214692188309E-6</v>
      </c>
      <c r="I7" s="41">
        <f t="shared" si="6"/>
        <v>2.2245214692188309E-6</v>
      </c>
      <c r="J7" s="41">
        <f t="shared" si="6"/>
        <v>2.2245214692188309E-6</v>
      </c>
      <c r="K7" s="41">
        <f t="shared" si="6"/>
        <v>2.2245214692188309E-6</v>
      </c>
      <c r="L7" s="41">
        <f t="shared" si="6"/>
        <v>2.2245214692188309E-6</v>
      </c>
      <c r="M7" s="41">
        <f t="shared" si="6"/>
        <v>2.2245214692188309E-6</v>
      </c>
      <c r="N7" s="41">
        <f t="shared" si="6"/>
        <v>2.2245214692188309E-6</v>
      </c>
      <c r="O7" s="41">
        <f t="shared" si="6"/>
        <v>2.2245214692188309E-6</v>
      </c>
      <c r="P7" s="41">
        <f t="shared" si="6"/>
        <v>2.2245214692188309E-6</v>
      </c>
      <c r="Q7" s="41">
        <f t="shared" si="6"/>
        <v>2.2245214692188309E-6</v>
      </c>
      <c r="R7" s="41">
        <f t="shared" si="6"/>
        <v>2.2245214692188309E-6</v>
      </c>
      <c r="S7" s="41">
        <f t="shared" si="6"/>
        <v>2.2245214692188309E-6</v>
      </c>
      <c r="T7" s="41">
        <f t="shared" si="6"/>
        <v>2.2245214692188309E-6</v>
      </c>
      <c r="U7" s="41">
        <f t="shared" si="6"/>
        <v>2.2245214692188309E-6</v>
      </c>
      <c r="V7" s="41">
        <f t="shared" si="6"/>
        <v>2.2245214692188309E-6</v>
      </c>
      <c r="W7" s="41">
        <f t="shared" si="6"/>
        <v>2.2245214692188309E-6</v>
      </c>
      <c r="X7" s="41">
        <f t="shared" si="6"/>
        <v>2.2245214692188309E-6</v>
      </c>
      <c r="Y7" s="41">
        <f t="shared" si="6"/>
        <v>2.2245214692188309E-6</v>
      </c>
      <c r="Z7" s="41">
        <f t="shared" si="6"/>
        <v>2.2245214692188309E-6</v>
      </c>
      <c r="AA7" s="41">
        <f t="shared" si="6"/>
        <v>2.2245214692188309E-6</v>
      </c>
      <c r="AB7" s="41">
        <f t="shared" si="6"/>
        <v>2.2245214692188309E-6</v>
      </c>
      <c r="AC7" s="41">
        <f t="shared" si="6"/>
        <v>2.2245214692188309E-6</v>
      </c>
      <c r="AD7" s="41">
        <f t="shared" si="6"/>
        <v>2.2245214692188309E-6</v>
      </c>
      <c r="AE7" s="41">
        <f t="shared" si="6"/>
        <v>2.2245214692188309E-6</v>
      </c>
      <c r="AF7" s="41">
        <f t="shared" si="6"/>
        <v>2.2245214692188309E-6</v>
      </c>
      <c r="AG7" s="41">
        <f t="shared" si="6"/>
        <v>2.2245214692188309E-6</v>
      </c>
      <c r="AH7" s="41">
        <f t="shared" si="6"/>
        <v>2.2245214692188309E-6</v>
      </c>
      <c r="AI7" s="41">
        <f t="shared" si="6"/>
        <v>2.2245214692188309E-6</v>
      </c>
      <c r="AJ7" s="41">
        <f t="shared" si="6"/>
        <v>2.2245214692188309E-6</v>
      </c>
      <c r="AK7" s="41">
        <f t="shared" si="6"/>
        <v>2.2245214692188309E-6</v>
      </c>
      <c r="AL7" s="41">
        <f t="shared" si="6"/>
        <v>2.2245214692188309E-6</v>
      </c>
      <c r="AM7" s="41">
        <f t="shared" si="6"/>
        <v>2.2245214692188309E-6</v>
      </c>
      <c r="AN7" s="41">
        <f t="shared" si="6"/>
        <v>2.2245214692188309E-6</v>
      </c>
      <c r="AO7" s="41">
        <f t="shared" si="6"/>
        <v>2.2245214692188309E-6</v>
      </c>
      <c r="AP7" s="41">
        <f t="shared" si="6"/>
        <v>2.2245214692188309E-6</v>
      </c>
      <c r="AQ7" s="41">
        <f t="shared" si="6"/>
        <v>2.2245214692188309E-6</v>
      </c>
      <c r="AR7" s="41">
        <f t="shared" si="6"/>
        <v>2.2245214692188309E-6</v>
      </c>
      <c r="AS7" s="41">
        <f t="shared" si="6"/>
        <v>2.2245214692188309E-6</v>
      </c>
      <c r="AT7" s="41">
        <f t="shared" si="6"/>
        <v>2.2245214692188309E-6</v>
      </c>
      <c r="AU7" s="41">
        <f t="shared" si="6"/>
        <v>2.2245214692188309E-6</v>
      </c>
      <c r="AV7" s="41">
        <f t="shared" si="6"/>
        <v>2.2245214692188309E-6</v>
      </c>
      <c r="AW7" s="41">
        <f t="shared" si="6"/>
        <v>2.2245214692188309E-6</v>
      </c>
      <c r="AX7" s="41">
        <f t="shared" si="6"/>
        <v>2.2245214692188309E-6</v>
      </c>
      <c r="AY7" s="41">
        <f t="shared" si="6"/>
        <v>2.2245214692188309E-6</v>
      </c>
      <c r="AZ7" s="41">
        <f t="shared" si="6"/>
        <v>2.2245214692188309E-6</v>
      </c>
      <c r="BA7" s="41">
        <f t="shared" si="6"/>
        <v>2.2245214692188309E-6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2.2245214692188309E-6</v>
      </c>
      <c r="C9" s="41">
        <f t="shared" ref="C9:BA9" si="8">B9</f>
        <v>2.2245214692188309E-6</v>
      </c>
      <c r="D9" s="41">
        <f t="shared" si="8"/>
        <v>2.2245214692188309E-6</v>
      </c>
      <c r="E9" s="41">
        <f t="shared" si="8"/>
        <v>2.2245214692188309E-6</v>
      </c>
      <c r="F9" s="41">
        <f t="shared" si="8"/>
        <v>2.2245214692188309E-6</v>
      </c>
      <c r="G9" s="41">
        <f t="shared" si="8"/>
        <v>2.2245214692188309E-6</v>
      </c>
      <c r="H9" s="41">
        <f t="shared" si="8"/>
        <v>2.2245214692188309E-6</v>
      </c>
      <c r="I9" s="41">
        <f t="shared" si="8"/>
        <v>2.2245214692188309E-6</v>
      </c>
      <c r="J9" s="41">
        <f t="shared" si="8"/>
        <v>2.2245214692188309E-6</v>
      </c>
      <c r="K9" s="41">
        <f t="shared" si="8"/>
        <v>2.2245214692188309E-6</v>
      </c>
      <c r="L9" s="41">
        <f t="shared" si="8"/>
        <v>2.2245214692188309E-6</v>
      </c>
      <c r="M9" s="41">
        <f t="shared" si="8"/>
        <v>2.2245214692188309E-6</v>
      </c>
      <c r="N9" s="41">
        <f t="shared" si="8"/>
        <v>2.2245214692188309E-6</v>
      </c>
      <c r="O9" s="41">
        <f t="shared" si="8"/>
        <v>2.2245214692188309E-6</v>
      </c>
      <c r="P9" s="41">
        <f t="shared" si="8"/>
        <v>2.2245214692188309E-6</v>
      </c>
      <c r="Q9" s="41">
        <f t="shared" si="8"/>
        <v>2.2245214692188309E-6</v>
      </c>
      <c r="R9" s="41">
        <f t="shared" si="8"/>
        <v>2.2245214692188309E-6</v>
      </c>
      <c r="S9" s="41">
        <f t="shared" si="8"/>
        <v>2.2245214692188309E-6</v>
      </c>
      <c r="T9" s="41">
        <f t="shared" si="8"/>
        <v>2.2245214692188309E-6</v>
      </c>
      <c r="U9" s="41">
        <f t="shared" si="8"/>
        <v>2.2245214692188309E-6</v>
      </c>
      <c r="V9" s="41">
        <f t="shared" si="8"/>
        <v>2.2245214692188309E-6</v>
      </c>
      <c r="W9" s="41">
        <f t="shared" si="8"/>
        <v>2.2245214692188309E-6</v>
      </c>
      <c r="X9" s="41">
        <f t="shared" si="8"/>
        <v>2.2245214692188309E-6</v>
      </c>
      <c r="Y9" s="41">
        <f t="shared" si="8"/>
        <v>2.2245214692188309E-6</v>
      </c>
      <c r="Z9" s="41">
        <f t="shared" si="8"/>
        <v>2.2245214692188309E-6</v>
      </c>
      <c r="AA9" s="41">
        <f t="shared" si="8"/>
        <v>2.2245214692188309E-6</v>
      </c>
      <c r="AB9" s="41">
        <f t="shared" si="8"/>
        <v>2.2245214692188309E-6</v>
      </c>
      <c r="AC9" s="41">
        <f t="shared" si="8"/>
        <v>2.2245214692188309E-6</v>
      </c>
      <c r="AD9" s="41">
        <f t="shared" si="8"/>
        <v>2.2245214692188309E-6</v>
      </c>
      <c r="AE9" s="41">
        <f t="shared" si="8"/>
        <v>2.2245214692188309E-6</v>
      </c>
      <c r="AF9" s="41">
        <f t="shared" si="8"/>
        <v>2.2245214692188309E-6</v>
      </c>
      <c r="AG9" s="41">
        <f t="shared" si="8"/>
        <v>2.2245214692188309E-6</v>
      </c>
      <c r="AH9" s="41">
        <f t="shared" si="8"/>
        <v>2.2245214692188309E-6</v>
      </c>
      <c r="AI9" s="41">
        <f t="shared" si="8"/>
        <v>2.2245214692188309E-6</v>
      </c>
      <c r="AJ9" s="41">
        <f t="shared" si="8"/>
        <v>2.2245214692188309E-6</v>
      </c>
      <c r="AK9" s="41">
        <f t="shared" si="8"/>
        <v>2.2245214692188309E-6</v>
      </c>
      <c r="AL9" s="41">
        <f t="shared" si="8"/>
        <v>2.2245214692188309E-6</v>
      </c>
      <c r="AM9" s="41">
        <f t="shared" si="8"/>
        <v>2.2245214692188309E-6</v>
      </c>
      <c r="AN9" s="41">
        <f t="shared" si="8"/>
        <v>2.2245214692188309E-6</v>
      </c>
      <c r="AO9" s="41">
        <f t="shared" si="8"/>
        <v>2.2245214692188309E-6</v>
      </c>
      <c r="AP9" s="41">
        <f t="shared" si="8"/>
        <v>2.2245214692188309E-6</v>
      </c>
      <c r="AQ9" s="41">
        <f t="shared" si="8"/>
        <v>2.2245214692188309E-6</v>
      </c>
      <c r="AR9" s="41">
        <f t="shared" si="8"/>
        <v>2.2245214692188309E-6</v>
      </c>
      <c r="AS9" s="41">
        <f t="shared" si="8"/>
        <v>2.2245214692188309E-6</v>
      </c>
      <c r="AT9" s="41">
        <f t="shared" si="8"/>
        <v>2.2245214692188309E-6</v>
      </c>
      <c r="AU9" s="41">
        <f t="shared" si="8"/>
        <v>2.2245214692188309E-6</v>
      </c>
      <c r="AV9" s="41">
        <f t="shared" si="8"/>
        <v>2.2245214692188309E-6</v>
      </c>
      <c r="AW9" s="41">
        <f t="shared" si="8"/>
        <v>2.2245214692188309E-6</v>
      </c>
      <c r="AX9" s="41">
        <f t="shared" si="8"/>
        <v>2.2245214692188309E-6</v>
      </c>
      <c r="AY9" s="41">
        <f t="shared" si="8"/>
        <v>2.2245214692188309E-6</v>
      </c>
      <c r="AZ9" s="41">
        <f t="shared" si="8"/>
        <v>2.2245214692188309E-6</v>
      </c>
      <c r="BA9" s="41">
        <f t="shared" si="8"/>
        <v>2.2245214692188309E-6</v>
      </c>
    </row>
    <row r="11" spans="1:53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B3</f>
        <v>1.6300000000000001E-11</v>
      </c>
      <c r="C2" s="41">
        <f t="shared" ref="C2:BA2" si="1">B2</f>
        <v>1.6300000000000001E-11</v>
      </c>
      <c r="D2" s="41">
        <f t="shared" si="1"/>
        <v>1.6300000000000001E-11</v>
      </c>
      <c r="E2" s="41">
        <f t="shared" si="1"/>
        <v>1.6300000000000001E-11</v>
      </c>
      <c r="F2" s="41">
        <f t="shared" si="1"/>
        <v>1.6300000000000001E-11</v>
      </c>
      <c r="G2" s="41">
        <f t="shared" si="1"/>
        <v>1.6300000000000001E-11</v>
      </c>
      <c r="H2" s="41">
        <f t="shared" si="1"/>
        <v>1.6300000000000001E-11</v>
      </c>
      <c r="I2" s="41">
        <f t="shared" si="1"/>
        <v>1.6300000000000001E-11</v>
      </c>
      <c r="J2" s="41">
        <f t="shared" si="1"/>
        <v>1.6300000000000001E-11</v>
      </c>
      <c r="K2" s="41">
        <f t="shared" si="1"/>
        <v>1.6300000000000001E-11</v>
      </c>
      <c r="L2" s="41">
        <f t="shared" si="1"/>
        <v>1.6300000000000001E-11</v>
      </c>
      <c r="M2" s="41">
        <f t="shared" si="1"/>
        <v>1.6300000000000001E-11</v>
      </c>
      <c r="N2" s="41">
        <f t="shared" si="1"/>
        <v>1.6300000000000001E-11</v>
      </c>
      <c r="O2" s="41">
        <f t="shared" si="1"/>
        <v>1.6300000000000001E-11</v>
      </c>
      <c r="P2" s="41">
        <f t="shared" si="1"/>
        <v>1.6300000000000001E-11</v>
      </c>
      <c r="Q2" s="41">
        <f t="shared" si="1"/>
        <v>1.6300000000000001E-11</v>
      </c>
      <c r="R2" s="41">
        <f t="shared" si="1"/>
        <v>1.6300000000000001E-11</v>
      </c>
      <c r="S2" s="41">
        <f t="shared" si="1"/>
        <v>1.6300000000000001E-11</v>
      </c>
      <c r="T2" s="41">
        <f t="shared" si="1"/>
        <v>1.6300000000000001E-11</v>
      </c>
      <c r="U2" s="41">
        <f t="shared" si="1"/>
        <v>1.6300000000000001E-11</v>
      </c>
      <c r="V2" s="41">
        <f t="shared" si="1"/>
        <v>1.6300000000000001E-11</v>
      </c>
      <c r="W2" s="41">
        <f t="shared" si="1"/>
        <v>1.6300000000000001E-11</v>
      </c>
      <c r="X2" s="41">
        <f t="shared" si="1"/>
        <v>1.6300000000000001E-11</v>
      </c>
      <c r="Y2" s="41">
        <f t="shared" si="1"/>
        <v>1.6300000000000001E-11</v>
      </c>
      <c r="Z2" s="41">
        <f t="shared" si="1"/>
        <v>1.6300000000000001E-11</v>
      </c>
      <c r="AA2" s="41">
        <f t="shared" si="1"/>
        <v>1.6300000000000001E-11</v>
      </c>
      <c r="AB2" s="41">
        <f t="shared" si="1"/>
        <v>1.6300000000000001E-11</v>
      </c>
      <c r="AC2" s="41">
        <f t="shared" si="1"/>
        <v>1.6300000000000001E-11</v>
      </c>
      <c r="AD2" s="41">
        <f t="shared" si="1"/>
        <v>1.6300000000000001E-11</v>
      </c>
      <c r="AE2" s="41">
        <f t="shared" si="1"/>
        <v>1.6300000000000001E-11</v>
      </c>
      <c r="AF2" s="41">
        <f t="shared" si="1"/>
        <v>1.6300000000000001E-11</v>
      </c>
      <c r="AG2" s="41">
        <f t="shared" si="1"/>
        <v>1.6300000000000001E-11</v>
      </c>
      <c r="AH2" s="41">
        <f t="shared" si="1"/>
        <v>1.6300000000000001E-11</v>
      </c>
      <c r="AI2" s="41">
        <f t="shared" si="1"/>
        <v>1.6300000000000001E-11</v>
      </c>
      <c r="AJ2" s="41">
        <f t="shared" si="1"/>
        <v>1.6300000000000001E-11</v>
      </c>
      <c r="AK2" s="41">
        <f t="shared" si="1"/>
        <v>1.6300000000000001E-11</v>
      </c>
      <c r="AL2" s="41">
        <f t="shared" si="1"/>
        <v>1.6300000000000001E-11</v>
      </c>
      <c r="AM2" s="41">
        <f t="shared" si="1"/>
        <v>1.6300000000000001E-11</v>
      </c>
      <c r="AN2" s="41">
        <f t="shared" si="1"/>
        <v>1.6300000000000001E-11</v>
      </c>
      <c r="AO2" s="41">
        <f t="shared" si="1"/>
        <v>1.6300000000000001E-11</v>
      </c>
      <c r="AP2" s="41">
        <f t="shared" si="1"/>
        <v>1.6300000000000001E-11</v>
      </c>
      <c r="AQ2" s="41">
        <f t="shared" si="1"/>
        <v>1.6300000000000001E-11</v>
      </c>
      <c r="AR2" s="41">
        <f t="shared" si="1"/>
        <v>1.6300000000000001E-11</v>
      </c>
      <c r="AS2" s="41">
        <f t="shared" si="1"/>
        <v>1.6300000000000001E-11</v>
      </c>
      <c r="AT2" s="41">
        <f t="shared" si="1"/>
        <v>1.6300000000000001E-11</v>
      </c>
      <c r="AU2" s="41">
        <f t="shared" si="1"/>
        <v>1.6300000000000001E-11</v>
      </c>
      <c r="AV2" s="41">
        <f t="shared" si="1"/>
        <v>1.6300000000000001E-11</v>
      </c>
      <c r="AW2" s="41">
        <f t="shared" si="1"/>
        <v>1.6300000000000001E-11</v>
      </c>
      <c r="AX2" s="41">
        <f t="shared" si="1"/>
        <v>1.6300000000000001E-11</v>
      </c>
      <c r="AY2" s="41">
        <f t="shared" si="1"/>
        <v>1.6300000000000001E-11</v>
      </c>
      <c r="AZ2" s="41">
        <f t="shared" si="1"/>
        <v>1.6300000000000001E-11</v>
      </c>
      <c r="BA2" s="41">
        <f t="shared" si="1"/>
        <v>1.6300000000000001E-11</v>
      </c>
    </row>
    <row r="3" spans="1:53">
      <c r="A3" s="1" t="s">
        <v>164</v>
      </c>
      <c r="B3" s="41">
        <f>'IDN Electricity Generation Cost'!B28</f>
        <v>1.6300000000000001E-11</v>
      </c>
      <c r="C3" s="41">
        <f t="shared" ref="C3:BA3" si="2">B3</f>
        <v>1.6300000000000001E-11</v>
      </c>
      <c r="D3" s="41">
        <f t="shared" si="2"/>
        <v>1.6300000000000001E-11</v>
      </c>
      <c r="E3" s="41">
        <f t="shared" si="2"/>
        <v>1.6300000000000001E-11</v>
      </c>
      <c r="F3" s="41">
        <f t="shared" si="2"/>
        <v>1.6300000000000001E-11</v>
      </c>
      <c r="G3" s="41">
        <f t="shared" si="2"/>
        <v>1.6300000000000001E-11</v>
      </c>
      <c r="H3" s="41">
        <f t="shared" si="2"/>
        <v>1.6300000000000001E-11</v>
      </c>
      <c r="I3" s="41">
        <f t="shared" si="2"/>
        <v>1.6300000000000001E-11</v>
      </c>
      <c r="J3" s="41">
        <f t="shared" si="2"/>
        <v>1.6300000000000001E-11</v>
      </c>
      <c r="K3" s="41">
        <f t="shared" si="2"/>
        <v>1.6300000000000001E-11</v>
      </c>
      <c r="L3" s="41">
        <f t="shared" si="2"/>
        <v>1.6300000000000001E-11</v>
      </c>
      <c r="M3" s="41">
        <f t="shared" si="2"/>
        <v>1.6300000000000001E-11</v>
      </c>
      <c r="N3" s="41">
        <f t="shared" si="2"/>
        <v>1.6300000000000001E-11</v>
      </c>
      <c r="O3" s="41">
        <f t="shared" si="2"/>
        <v>1.6300000000000001E-11</v>
      </c>
      <c r="P3" s="41">
        <f t="shared" si="2"/>
        <v>1.6300000000000001E-11</v>
      </c>
      <c r="Q3" s="41">
        <f t="shared" si="2"/>
        <v>1.6300000000000001E-11</v>
      </c>
      <c r="R3" s="41">
        <f t="shared" si="2"/>
        <v>1.6300000000000001E-11</v>
      </c>
      <c r="S3" s="41">
        <f t="shared" si="2"/>
        <v>1.6300000000000001E-11</v>
      </c>
      <c r="T3" s="41">
        <f t="shared" si="2"/>
        <v>1.6300000000000001E-11</v>
      </c>
      <c r="U3" s="41">
        <f t="shared" si="2"/>
        <v>1.6300000000000001E-11</v>
      </c>
      <c r="V3" s="41">
        <f t="shared" si="2"/>
        <v>1.6300000000000001E-11</v>
      </c>
      <c r="W3" s="41">
        <f t="shared" si="2"/>
        <v>1.6300000000000001E-11</v>
      </c>
      <c r="X3" s="41">
        <f t="shared" si="2"/>
        <v>1.6300000000000001E-11</v>
      </c>
      <c r="Y3" s="41">
        <f t="shared" si="2"/>
        <v>1.6300000000000001E-11</v>
      </c>
      <c r="Z3" s="41">
        <f t="shared" si="2"/>
        <v>1.6300000000000001E-11</v>
      </c>
      <c r="AA3" s="41">
        <f t="shared" si="2"/>
        <v>1.6300000000000001E-11</v>
      </c>
      <c r="AB3" s="41">
        <f t="shared" si="2"/>
        <v>1.6300000000000001E-11</v>
      </c>
      <c r="AC3" s="41">
        <f t="shared" si="2"/>
        <v>1.6300000000000001E-11</v>
      </c>
      <c r="AD3" s="41">
        <f t="shared" si="2"/>
        <v>1.6300000000000001E-11</v>
      </c>
      <c r="AE3" s="41">
        <f t="shared" si="2"/>
        <v>1.6300000000000001E-11</v>
      </c>
      <c r="AF3" s="41">
        <f t="shared" si="2"/>
        <v>1.6300000000000001E-11</v>
      </c>
      <c r="AG3" s="41">
        <f t="shared" si="2"/>
        <v>1.6300000000000001E-11</v>
      </c>
      <c r="AH3" s="41">
        <f t="shared" si="2"/>
        <v>1.6300000000000001E-11</v>
      </c>
      <c r="AI3" s="41">
        <f t="shared" si="2"/>
        <v>1.6300000000000001E-11</v>
      </c>
      <c r="AJ3" s="41">
        <f t="shared" si="2"/>
        <v>1.6300000000000001E-11</v>
      </c>
      <c r="AK3" s="41">
        <f t="shared" si="2"/>
        <v>1.6300000000000001E-11</v>
      </c>
      <c r="AL3" s="41">
        <f t="shared" si="2"/>
        <v>1.6300000000000001E-11</v>
      </c>
      <c r="AM3" s="41">
        <f t="shared" si="2"/>
        <v>1.6300000000000001E-11</v>
      </c>
      <c r="AN3" s="41">
        <f t="shared" si="2"/>
        <v>1.6300000000000001E-11</v>
      </c>
      <c r="AO3" s="41">
        <f t="shared" si="2"/>
        <v>1.6300000000000001E-11</v>
      </c>
      <c r="AP3" s="41">
        <f t="shared" si="2"/>
        <v>1.6300000000000001E-11</v>
      </c>
      <c r="AQ3" s="41">
        <f t="shared" si="2"/>
        <v>1.6300000000000001E-11</v>
      </c>
      <c r="AR3" s="41">
        <f t="shared" si="2"/>
        <v>1.6300000000000001E-11</v>
      </c>
      <c r="AS3" s="41">
        <f t="shared" si="2"/>
        <v>1.6300000000000001E-11</v>
      </c>
      <c r="AT3" s="41">
        <f t="shared" si="2"/>
        <v>1.6300000000000001E-11</v>
      </c>
      <c r="AU3" s="41">
        <f t="shared" si="2"/>
        <v>1.6300000000000001E-11</v>
      </c>
      <c r="AV3" s="41">
        <f t="shared" si="2"/>
        <v>1.6300000000000001E-11</v>
      </c>
      <c r="AW3" s="41">
        <f t="shared" si="2"/>
        <v>1.6300000000000001E-11</v>
      </c>
      <c r="AX3" s="41">
        <f t="shared" si="2"/>
        <v>1.6300000000000001E-11</v>
      </c>
      <c r="AY3" s="41">
        <f t="shared" si="2"/>
        <v>1.6300000000000001E-11</v>
      </c>
      <c r="AZ3" s="41">
        <f t="shared" si="2"/>
        <v>1.6300000000000001E-11</v>
      </c>
      <c r="BA3" s="41">
        <f t="shared" si="2"/>
        <v>1.6300000000000001E-11</v>
      </c>
    </row>
    <row r="4" spans="1:53">
      <c r="A4" s="1" t="s">
        <v>165</v>
      </c>
      <c r="B4" s="41">
        <f>B3</f>
        <v>1.6300000000000001E-11</v>
      </c>
      <c r="C4" s="41">
        <f t="shared" ref="C4:BA4" si="3">B4</f>
        <v>1.6300000000000001E-11</v>
      </c>
      <c r="D4" s="41">
        <f t="shared" si="3"/>
        <v>1.6300000000000001E-11</v>
      </c>
      <c r="E4" s="41">
        <f t="shared" si="3"/>
        <v>1.6300000000000001E-11</v>
      </c>
      <c r="F4" s="41">
        <f t="shared" si="3"/>
        <v>1.6300000000000001E-11</v>
      </c>
      <c r="G4" s="41">
        <f t="shared" si="3"/>
        <v>1.6300000000000001E-11</v>
      </c>
      <c r="H4" s="41">
        <f t="shared" si="3"/>
        <v>1.6300000000000001E-11</v>
      </c>
      <c r="I4" s="41">
        <f t="shared" si="3"/>
        <v>1.6300000000000001E-11</v>
      </c>
      <c r="J4" s="41">
        <f t="shared" si="3"/>
        <v>1.6300000000000001E-11</v>
      </c>
      <c r="K4" s="41">
        <f t="shared" si="3"/>
        <v>1.6300000000000001E-11</v>
      </c>
      <c r="L4" s="41">
        <f t="shared" si="3"/>
        <v>1.6300000000000001E-11</v>
      </c>
      <c r="M4" s="41">
        <f t="shared" si="3"/>
        <v>1.6300000000000001E-11</v>
      </c>
      <c r="N4" s="41">
        <f t="shared" si="3"/>
        <v>1.6300000000000001E-11</v>
      </c>
      <c r="O4" s="41">
        <f t="shared" si="3"/>
        <v>1.6300000000000001E-11</v>
      </c>
      <c r="P4" s="41">
        <f t="shared" si="3"/>
        <v>1.6300000000000001E-11</v>
      </c>
      <c r="Q4" s="41">
        <f t="shared" si="3"/>
        <v>1.6300000000000001E-11</v>
      </c>
      <c r="R4" s="41">
        <f t="shared" si="3"/>
        <v>1.6300000000000001E-11</v>
      </c>
      <c r="S4" s="41">
        <f t="shared" si="3"/>
        <v>1.6300000000000001E-11</v>
      </c>
      <c r="T4" s="41">
        <f t="shared" si="3"/>
        <v>1.6300000000000001E-11</v>
      </c>
      <c r="U4" s="41">
        <f t="shared" si="3"/>
        <v>1.6300000000000001E-11</v>
      </c>
      <c r="V4" s="41">
        <f t="shared" si="3"/>
        <v>1.6300000000000001E-11</v>
      </c>
      <c r="W4" s="41">
        <f t="shared" si="3"/>
        <v>1.6300000000000001E-11</v>
      </c>
      <c r="X4" s="41">
        <f t="shared" si="3"/>
        <v>1.6300000000000001E-11</v>
      </c>
      <c r="Y4" s="41">
        <f t="shared" si="3"/>
        <v>1.6300000000000001E-11</v>
      </c>
      <c r="Z4" s="41">
        <f t="shared" si="3"/>
        <v>1.6300000000000001E-11</v>
      </c>
      <c r="AA4" s="41">
        <f t="shared" si="3"/>
        <v>1.6300000000000001E-11</v>
      </c>
      <c r="AB4" s="41">
        <f t="shared" si="3"/>
        <v>1.6300000000000001E-11</v>
      </c>
      <c r="AC4" s="41">
        <f t="shared" si="3"/>
        <v>1.6300000000000001E-11</v>
      </c>
      <c r="AD4" s="41">
        <f t="shared" si="3"/>
        <v>1.6300000000000001E-11</v>
      </c>
      <c r="AE4" s="41">
        <f t="shared" si="3"/>
        <v>1.6300000000000001E-11</v>
      </c>
      <c r="AF4" s="41">
        <f t="shared" si="3"/>
        <v>1.6300000000000001E-11</v>
      </c>
      <c r="AG4" s="41">
        <f t="shared" si="3"/>
        <v>1.6300000000000001E-11</v>
      </c>
      <c r="AH4" s="41">
        <f t="shared" si="3"/>
        <v>1.6300000000000001E-11</v>
      </c>
      <c r="AI4" s="41">
        <f t="shared" si="3"/>
        <v>1.6300000000000001E-11</v>
      </c>
      <c r="AJ4" s="41">
        <f t="shared" si="3"/>
        <v>1.6300000000000001E-11</v>
      </c>
      <c r="AK4" s="41">
        <f t="shared" si="3"/>
        <v>1.6300000000000001E-11</v>
      </c>
      <c r="AL4" s="41">
        <f t="shared" si="3"/>
        <v>1.6300000000000001E-11</v>
      </c>
      <c r="AM4" s="41">
        <f t="shared" si="3"/>
        <v>1.6300000000000001E-11</v>
      </c>
      <c r="AN4" s="41">
        <f t="shared" si="3"/>
        <v>1.6300000000000001E-11</v>
      </c>
      <c r="AO4" s="41">
        <f t="shared" si="3"/>
        <v>1.6300000000000001E-11</v>
      </c>
      <c r="AP4" s="41">
        <f t="shared" si="3"/>
        <v>1.6300000000000001E-11</v>
      </c>
      <c r="AQ4" s="41">
        <f t="shared" si="3"/>
        <v>1.6300000000000001E-11</v>
      </c>
      <c r="AR4" s="41">
        <f t="shared" si="3"/>
        <v>1.6300000000000001E-11</v>
      </c>
      <c r="AS4" s="41">
        <f t="shared" si="3"/>
        <v>1.6300000000000001E-11</v>
      </c>
      <c r="AT4" s="41">
        <f t="shared" si="3"/>
        <v>1.6300000000000001E-11</v>
      </c>
      <c r="AU4" s="41">
        <f t="shared" si="3"/>
        <v>1.6300000000000001E-11</v>
      </c>
      <c r="AV4" s="41">
        <f t="shared" si="3"/>
        <v>1.6300000000000001E-11</v>
      </c>
      <c r="AW4" s="41">
        <f t="shared" si="3"/>
        <v>1.6300000000000001E-11</v>
      </c>
      <c r="AX4" s="41">
        <f t="shared" si="3"/>
        <v>1.6300000000000001E-11</v>
      </c>
      <c r="AY4" s="41">
        <f t="shared" si="3"/>
        <v>1.6300000000000001E-11</v>
      </c>
      <c r="AZ4" s="41">
        <f t="shared" si="3"/>
        <v>1.6300000000000001E-11</v>
      </c>
      <c r="BA4" s="41">
        <f t="shared" si="3"/>
        <v>1.6300000000000001E-11</v>
      </c>
    </row>
    <row r="5" spans="1:53">
      <c r="A5" s="1" t="s">
        <v>166</v>
      </c>
      <c r="B5" s="41">
        <f>B4</f>
        <v>1.6300000000000001E-11</v>
      </c>
      <c r="C5" s="41">
        <f t="shared" ref="C5:BA5" si="4">B5</f>
        <v>1.6300000000000001E-11</v>
      </c>
      <c r="D5" s="41">
        <f t="shared" si="4"/>
        <v>1.6300000000000001E-11</v>
      </c>
      <c r="E5" s="41">
        <f t="shared" si="4"/>
        <v>1.6300000000000001E-11</v>
      </c>
      <c r="F5" s="41">
        <f t="shared" si="4"/>
        <v>1.6300000000000001E-11</v>
      </c>
      <c r="G5" s="41">
        <f t="shared" si="4"/>
        <v>1.6300000000000001E-11</v>
      </c>
      <c r="H5" s="41">
        <f t="shared" si="4"/>
        <v>1.6300000000000001E-11</v>
      </c>
      <c r="I5" s="41">
        <f t="shared" si="4"/>
        <v>1.6300000000000001E-11</v>
      </c>
      <c r="J5" s="41">
        <f t="shared" si="4"/>
        <v>1.6300000000000001E-11</v>
      </c>
      <c r="K5" s="41">
        <f t="shared" si="4"/>
        <v>1.6300000000000001E-11</v>
      </c>
      <c r="L5" s="41">
        <f t="shared" si="4"/>
        <v>1.6300000000000001E-11</v>
      </c>
      <c r="M5" s="41">
        <f t="shared" si="4"/>
        <v>1.6300000000000001E-11</v>
      </c>
      <c r="N5" s="41">
        <f t="shared" si="4"/>
        <v>1.6300000000000001E-11</v>
      </c>
      <c r="O5" s="41">
        <f t="shared" si="4"/>
        <v>1.6300000000000001E-11</v>
      </c>
      <c r="P5" s="41">
        <f t="shared" si="4"/>
        <v>1.6300000000000001E-11</v>
      </c>
      <c r="Q5" s="41">
        <f t="shared" si="4"/>
        <v>1.6300000000000001E-11</v>
      </c>
      <c r="R5" s="41">
        <f t="shared" si="4"/>
        <v>1.6300000000000001E-11</v>
      </c>
      <c r="S5" s="41">
        <f t="shared" si="4"/>
        <v>1.6300000000000001E-11</v>
      </c>
      <c r="T5" s="41">
        <f t="shared" si="4"/>
        <v>1.6300000000000001E-11</v>
      </c>
      <c r="U5" s="41">
        <f t="shared" si="4"/>
        <v>1.6300000000000001E-11</v>
      </c>
      <c r="V5" s="41">
        <f t="shared" si="4"/>
        <v>1.6300000000000001E-11</v>
      </c>
      <c r="W5" s="41">
        <f t="shared" si="4"/>
        <v>1.6300000000000001E-11</v>
      </c>
      <c r="X5" s="41">
        <f t="shared" si="4"/>
        <v>1.6300000000000001E-11</v>
      </c>
      <c r="Y5" s="41">
        <f t="shared" si="4"/>
        <v>1.6300000000000001E-11</v>
      </c>
      <c r="Z5" s="41">
        <f t="shared" si="4"/>
        <v>1.6300000000000001E-11</v>
      </c>
      <c r="AA5" s="41">
        <f t="shared" si="4"/>
        <v>1.6300000000000001E-11</v>
      </c>
      <c r="AB5" s="41">
        <f t="shared" si="4"/>
        <v>1.6300000000000001E-11</v>
      </c>
      <c r="AC5" s="41">
        <f t="shared" si="4"/>
        <v>1.6300000000000001E-11</v>
      </c>
      <c r="AD5" s="41">
        <f t="shared" si="4"/>
        <v>1.6300000000000001E-11</v>
      </c>
      <c r="AE5" s="41">
        <f t="shared" si="4"/>
        <v>1.6300000000000001E-11</v>
      </c>
      <c r="AF5" s="41">
        <f t="shared" si="4"/>
        <v>1.6300000000000001E-11</v>
      </c>
      <c r="AG5" s="41">
        <f t="shared" si="4"/>
        <v>1.6300000000000001E-11</v>
      </c>
      <c r="AH5" s="41">
        <f t="shared" si="4"/>
        <v>1.6300000000000001E-11</v>
      </c>
      <c r="AI5" s="41">
        <f t="shared" si="4"/>
        <v>1.6300000000000001E-11</v>
      </c>
      <c r="AJ5" s="41">
        <f t="shared" si="4"/>
        <v>1.6300000000000001E-11</v>
      </c>
      <c r="AK5" s="41">
        <f t="shared" si="4"/>
        <v>1.6300000000000001E-11</v>
      </c>
      <c r="AL5" s="41">
        <f t="shared" si="4"/>
        <v>1.6300000000000001E-11</v>
      </c>
      <c r="AM5" s="41">
        <f t="shared" si="4"/>
        <v>1.6300000000000001E-11</v>
      </c>
      <c r="AN5" s="41">
        <f t="shared" si="4"/>
        <v>1.6300000000000001E-11</v>
      </c>
      <c r="AO5" s="41">
        <f t="shared" si="4"/>
        <v>1.6300000000000001E-11</v>
      </c>
      <c r="AP5" s="41">
        <f t="shared" si="4"/>
        <v>1.6300000000000001E-11</v>
      </c>
      <c r="AQ5" s="41">
        <f t="shared" si="4"/>
        <v>1.6300000000000001E-11</v>
      </c>
      <c r="AR5" s="41">
        <f t="shared" si="4"/>
        <v>1.6300000000000001E-11</v>
      </c>
      <c r="AS5" s="41">
        <f t="shared" si="4"/>
        <v>1.6300000000000001E-11</v>
      </c>
      <c r="AT5" s="41">
        <f t="shared" si="4"/>
        <v>1.6300000000000001E-11</v>
      </c>
      <c r="AU5" s="41">
        <f t="shared" si="4"/>
        <v>1.6300000000000001E-11</v>
      </c>
      <c r="AV5" s="41">
        <f t="shared" si="4"/>
        <v>1.6300000000000001E-11</v>
      </c>
      <c r="AW5" s="41">
        <f t="shared" si="4"/>
        <v>1.6300000000000001E-11</v>
      </c>
      <c r="AX5" s="41">
        <f t="shared" si="4"/>
        <v>1.6300000000000001E-11</v>
      </c>
      <c r="AY5" s="41">
        <f t="shared" si="4"/>
        <v>1.6300000000000001E-11</v>
      </c>
      <c r="AZ5" s="41">
        <f t="shared" si="4"/>
        <v>1.6300000000000001E-11</v>
      </c>
      <c r="BA5" s="41">
        <f t="shared" si="4"/>
        <v>1.6300000000000001E-11</v>
      </c>
    </row>
    <row r="6" spans="1:53">
      <c r="A6" s="1" t="s">
        <v>167</v>
      </c>
      <c r="B6" s="41">
        <f>B3</f>
        <v>1.6300000000000001E-11</v>
      </c>
      <c r="C6" s="41">
        <f t="shared" ref="C6:BA6" si="5">B6</f>
        <v>1.6300000000000001E-11</v>
      </c>
      <c r="D6" s="41">
        <f t="shared" si="5"/>
        <v>1.6300000000000001E-11</v>
      </c>
      <c r="E6" s="41">
        <f t="shared" si="5"/>
        <v>1.6300000000000001E-11</v>
      </c>
      <c r="F6" s="41">
        <f t="shared" si="5"/>
        <v>1.6300000000000001E-11</v>
      </c>
      <c r="G6" s="41">
        <f t="shared" si="5"/>
        <v>1.6300000000000001E-11</v>
      </c>
      <c r="H6" s="41">
        <f t="shared" si="5"/>
        <v>1.6300000000000001E-11</v>
      </c>
      <c r="I6" s="41">
        <f t="shared" si="5"/>
        <v>1.6300000000000001E-11</v>
      </c>
      <c r="J6" s="41">
        <f t="shared" si="5"/>
        <v>1.6300000000000001E-11</v>
      </c>
      <c r="K6" s="41">
        <f t="shared" si="5"/>
        <v>1.6300000000000001E-11</v>
      </c>
      <c r="L6" s="41">
        <f t="shared" si="5"/>
        <v>1.6300000000000001E-11</v>
      </c>
      <c r="M6" s="41">
        <f t="shared" si="5"/>
        <v>1.6300000000000001E-11</v>
      </c>
      <c r="N6" s="41">
        <f t="shared" si="5"/>
        <v>1.6300000000000001E-11</v>
      </c>
      <c r="O6" s="41">
        <f t="shared" si="5"/>
        <v>1.6300000000000001E-11</v>
      </c>
      <c r="P6" s="41">
        <f t="shared" si="5"/>
        <v>1.6300000000000001E-11</v>
      </c>
      <c r="Q6" s="41">
        <f t="shared" si="5"/>
        <v>1.6300000000000001E-11</v>
      </c>
      <c r="R6" s="41">
        <f t="shared" si="5"/>
        <v>1.6300000000000001E-11</v>
      </c>
      <c r="S6" s="41">
        <f t="shared" si="5"/>
        <v>1.6300000000000001E-11</v>
      </c>
      <c r="T6" s="41">
        <f t="shared" si="5"/>
        <v>1.6300000000000001E-11</v>
      </c>
      <c r="U6" s="41">
        <f t="shared" si="5"/>
        <v>1.6300000000000001E-11</v>
      </c>
      <c r="V6" s="41">
        <f t="shared" si="5"/>
        <v>1.6300000000000001E-11</v>
      </c>
      <c r="W6" s="41">
        <f t="shared" si="5"/>
        <v>1.6300000000000001E-11</v>
      </c>
      <c r="X6" s="41">
        <f t="shared" si="5"/>
        <v>1.6300000000000001E-11</v>
      </c>
      <c r="Y6" s="41">
        <f t="shared" si="5"/>
        <v>1.6300000000000001E-11</v>
      </c>
      <c r="Z6" s="41">
        <f t="shared" si="5"/>
        <v>1.6300000000000001E-11</v>
      </c>
      <c r="AA6" s="41">
        <f t="shared" si="5"/>
        <v>1.6300000000000001E-11</v>
      </c>
      <c r="AB6" s="41">
        <f t="shared" si="5"/>
        <v>1.6300000000000001E-11</v>
      </c>
      <c r="AC6" s="41">
        <f t="shared" si="5"/>
        <v>1.6300000000000001E-11</v>
      </c>
      <c r="AD6" s="41">
        <f t="shared" si="5"/>
        <v>1.6300000000000001E-11</v>
      </c>
      <c r="AE6" s="41">
        <f t="shared" si="5"/>
        <v>1.6300000000000001E-11</v>
      </c>
      <c r="AF6" s="41">
        <f t="shared" si="5"/>
        <v>1.6300000000000001E-11</v>
      </c>
      <c r="AG6" s="41">
        <f t="shared" si="5"/>
        <v>1.6300000000000001E-11</v>
      </c>
      <c r="AH6" s="41">
        <f t="shared" si="5"/>
        <v>1.6300000000000001E-11</v>
      </c>
      <c r="AI6" s="41">
        <f t="shared" si="5"/>
        <v>1.6300000000000001E-11</v>
      </c>
      <c r="AJ6" s="41">
        <f t="shared" si="5"/>
        <v>1.6300000000000001E-11</v>
      </c>
      <c r="AK6" s="41">
        <f t="shared" si="5"/>
        <v>1.6300000000000001E-11</v>
      </c>
      <c r="AL6" s="41">
        <f t="shared" si="5"/>
        <v>1.6300000000000001E-11</v>
      </c>
      <c r="AM6" s="41">
        <f t="shared" si="5"/>
        <v>1.6300000000000001E-11</v>
      </c>
      <c r="AN6" s="41">
        <f t="shared" si="5"/>
        <v>1.6300000000000001E-11</v>
      </c>
      <c r="AO6" s="41">
        <f t="shared" si="5"/>
        <v>1.6300000000000001E-11</v>
      </c>
      <c r="AP6" s="41">
        <f t="shared" si="5"/>
        <v>1.6300000000000001E-11</v>
      </c>
      <c r="AQ6" s="41">
        <f t="shared" si="5"/>
        <v>1.6300000000000001E-11</v>
      </c>
      <c r="AR6" s="41">
        <f t="shared" si="5"/>
        <v>1.6300000000000001E-11</v>
      </c>
      <c r="AS6" s="41">
        <f t="shared" si="5"/>
        <v>1.6300000000000001E-11</v>
      </c>
      <c r="AT6" s="41">
        <f t="shared" si="5"/>
        <v>1.6300000000000001E-11</v>
      </c>
      <c r="AU6" s="41">
        <f t="shared" si="5"/>
        <v>1.6300000000000001E-11</v>
      </c>
      <c r="AV6" s="41">
        <f t="shared" si="5"/>
        <v>1.6300000000000001E-11</v>
      </c>
      <c r="AW6" s="41">
        <f t="shared" si="5"/>
        <v>1.6300000000000001E-11</v>
      </c>
      <c r="AX6" s="41">
        <f t="shared" si="5"/>
        <v>1.6300000000000001E-11</v>
      </c>
      <c r="AY6" s="41">
        <f t="shared" si="5"/>
        <v>1.6300000000000001E-11</v>
      </c>
      <c r="AZ6" s="41">
        <f t="shared" si="5"/>
        <v>1.6300000000000001E-11</v>
      </c>
      <c r="BA6" s="41">
        <f t="shared" si="5"/>
        <v>1.6300000000000001E-11</v>
      </c>
    </row>
    <row r="7" spans="1:53">
      <c r="A7" s="1" t="s">
        <v>168</v>
      </c>
      <c r="B7" s="41">
        <f>B3</f>
        <v>1.6300000000000001E-11</v>
      </c>
      <c r="C7" s="41">
        <f t="shared" ref="C7:BA7" si="6">B7</f>
        <v>1.6300000000000001E-11</v>
      </c>
      <c r="D7" s="41">
        <f t="shared" si="6"/>
        <v>1.6300000000000001E-11</v>
      </c>
      <c r="E7" s="41">
        <f t="shared" si="6"/>
        <v>1.6300000000000001E-11</v>
      </c>
      <c r="F7" s="41">
        <f t="shared" si="6"/>
        <v>1.6300000000000001E-11</v>
      </c>
      <c r="G7" s="41">
        <f t="shared" si="6"/>
        <v>1.6300000000000001E-11</v>
      </c>
      <c r="H7" s="41">
        <f t="shared" si="6"/>
        <v>1.6300000000000001E-11</v>
      </c>
      <c r="I7" s="41">
        <f t="shared" si="6"/>
        <v>1.6300000000000001E-11</v>
      </c>
      <c r="J7" s="41">
        <f t="shared" si="6"/>
        <v>1.6300000000000001E-11</v>
      </c>
      <c r="K7" s="41">
        <f t="shared" si="6"/>
        <v>1.6300000000000001E-11</v>
      </c>
      <c r="L7" s="41">
        <f t="shared" si="6"/>
        <v>1.6300000000000001E-11</v>
      </c>
      <c r="M7" s="41">
        <f t="shared" si="6"/>
        <v>1.6300000000000001E-11</v>
      </c>
      <c r="N7" s="41">
        <f t="shared" si="6"/>
        <v>1.6300000000000001E-11</v>
      </c>
      <c r="O7" s="41">
        <f t="shared" si="6"/>
        <v>1.6300000000000001E-11</v>
      </c>
      <c r="P7" s="41">
        <f t="shared" si="6"/>
        <v>1.6300000000000001E-11</v>
      </c>
      <c r="Q7" s="41">
        <f t="shared" si="6"/>
        <v>1.6300000000000001E-11</v>
      </c>
      <c r="R7" s="41">
        <f t="shared" si="6"/>
        <v>1.6300000000000001E-11</v>
      </c>
      <c r="S7" s="41">
        <f t="shared" si="6"/>
        <v>1.6300000000000001E-11</v>
      </c>
      <c r="T7" s="41">
        <f t="shared" si="6"/>
        <v>1.6300000000000001E-11</v>
      </c>
      <c r="U7" s="41">
        <f t="shared" si="6"/>
        <v>1.6300000000000001E-11</v>
      </c>
      <c r="V7" s="41">
        <f t="shared" si="6"/>
        <v>1.6300000000000001E-11</v>
      </c>
      <c r="W7" s="41">
        <f t="shared" si="6"/>
        <v>1.6300000000000001E-11</v>
      </c>
      <c r="X7" s="41">
        <f t="shared" si="6"/>
        <v>1.6300000000000001E-11</v>
      </c>
      <c r="Y7" s="41">
        <f t="shared" si="6"/>
        <v>1.6300000000000001E-11</v>
      </c>
      <c r="Z7" s="41">
        <f t="shared" si="6"/>
        <v>1.6300000000000001E-11</v>
      </c>
      <c r="AA7" s="41">
        <f t="shared" si="6"/>
        <v>1.6300000000000001E-11</v>
      </c>
      <c r="AB7" s="41">
        <f t="shared" si="6"/>
        <v>1.6300000000000001E-11</v>
      </c>
      <c r="AC7" s="41">
        <f t="shared" si="6"/>
        <v>1.6300000000000001E-11</v>
      </c>
      <c r="AD7" s="41">
        <f t="shared" si="6"/>
        <v>1.6300000000000001E-11</v>
      </c>
      <c r="AE7" s="41">
        <f t="shared" si="6"/>
        <v>1.6300000000000001E-11</v>
      </c>
      <c r="AF7" s="41">
        <f t="shared" si="6"/>
        <v>1.6300000000000001E-11</v>
      </c>
      <c r="AG7" s="41">
        <f t="shared" si="6"/>
        <v>1.6300000000000001E-11</v>
      </c>
      <c r="AH7" s="41">
        <f t="shared" si="6"/>
        <v>1.6300000000000001E-11</v>
      </c>
      <c r="AI7" s="41">
        <f t="shared" si="6"/>
        <v>1.6300000000000001E-11</v>
      </c>
      <c r="AJ7" s="41">
        <f t="shared" si="6"/>
        <v>1.6300000000000001E-11</v>
      </c>
      <c r="AK7" s="41">
        <f t="shared" si="6"/>
        <v>1.6300000000000001E-11</v>
      </c>
      <c r="AL7" s="41">
        <f t="shared" si="6"/>
        <v>1.6300000000000001E-11</v>
      </c>
      <c r="AM7" s="41">
        <f t="shared" si="6"/>
        <v>1.6300000000000001E-11</v>
      </c>
      <c r="AN7" s="41">
        <f t="shared" si="6"/>
        <v>1.6300000000000001E-11</v>
      </c>
      <c r="AO7" s="41">
        <f t="shared" si="6"/>
        <v>1.6300000000000001E-11</v>
      </c>
      <c r="AP7" s="41">
        <f t="shared" si="6"/>
        <v>1.6300000000000001E-11</v>
      </c>
      <c r="AQ7" s="41">
        <f t="shared" si="6"/>
        <v>1.6300000000000001E-11</v>
      </c>
      <c r="AR7" s="41">
        <f t="shared" si="6"/>
        <v>1.6300000000000001E-11</v>
      </c>
      <c r="AS7" s="41">
        <f t="shared" si="6"/>
        <v>1.6300000000000001E-11</v>
      </c>
      <c r="AT7" s="41">
        <f t="shared" si="6"/>
        <v>1.6300000000000001E-11</v>
      </c>
      <c r="AU7" s="41">
        <f t="shared" si="6"/>
        <v>1.6300000000000001E-11</v>
      </c>
      <c r="AV7" s="41">
        <f t="shared" si="6"/>
        <v>1.6300000000000001E-11</v>
      </c>
      <c r="AW7" s="41">
        <f t="shared" si="6"/>
        <v>1.6300000000000001E-11</v>
      </c>
      <c r="AX7" s="41">
        <f t="shared" si="6"/>
        <v>1.6300000000000001E-11</v>
      </c>
      <c r="AY7" s="41">
        <f t="shared" si="6"/>
        <v>1.6300000000000001E-11</v>
      </c>
      <c r="AZ7" s="41">
        <f t="shared" si="6"/>
        <v>1.6300000000000001E-11</v>
      </c>
      <c r="BA7" s="41">
        <f t="shared" si="6"/>
        <v>1.6300000000000001E-11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1.6300000000000001E-11</v>
      </c>
      <c r="C9" s="41">
        <f t="shared" ref="C9:BA9" si="8">B9</f>
        <v>1.6300000000000001E-11</v>
      </c>
      <c r="D9" s="41">
        <f t="shared" si="8"/>
        <v>1.6300000000000001E-11</v>
      </c>
      <c r="E9" s="41">
        <f t="shared" si="8"/>
        <v>1.6300000000000001E-11</v>
      </c>
      <c r="F9" s="41">
        <f t="shared" si="8"/>
        <v>1.6300000000000001E-11</v>
      </c>
      <c r="G9" s="41">
        <f t="shared" si="8"/>
        <v>1.6300000000000001E-11</v>
      </c>
      <c r="H9" s="41">
        <f t="shared" si="8"/>
        <v>1.6300000000000001E-11</v>
      </c>
      <c r="I9" s="41">
        <f t="shared" si="8"/>
        <v>1.6300000000000001E-11</v>
      </c>
      <c r="J9" s="41">
        <f t="shared" si="8"/>
        <v>1.6300000000000001E-11</v>
      </c>
      <c r="K9" s="41">
        <f t="shared" si="8"/>
        <v>1.6300000000000001E-11</v>
      </c>
      <c r="L9" s="41">
        <f t="shared" si="8"/>
        <v>1.6300000000000001E-11</v>
      </c>
      <c r="M9" s="41">
        <f t="shared" si="8"/>
        <v>1.6300000000000001E-11</v>
      </c>
      <c r="N9" s="41">
        <f t="shared" si="8"/>
        <v>1.6300000000000001E-11</v>
      </c>
      <c r="O9" s="41">
        <f t="shared" si="8"/>
        <v>1.6300000000000001E-11</v>
      </c>
      <c r="P9" s="41">
        <f t="shared" si="8"/>
        <v>1.6300000000000001E-11</v>
      </c>
      <c r="Q9" s="41">
        <f t="shared" si="8"/>
        <v>1.6300000000000001E-11</v>
      </c>
      <c r="R9" s="41">
        <f t="shared" si="8"/>
        <v>1.6300000000000001E-11</v>
      </c>
      <c r="S9" s="41">
        <f t="shared" si="8"/>
        <v>1.6300000000000001E-11</v>
      </c>
      <c r="T9" s="41">
        <f t="shared" si="8"/>
        <v>1.6300000000000001E-11</v>
      </c>
      <c r="U9" s="41">
        <f t="shared" si="8"/>
        <v>1.6300000000000001E-11</v>
      </c>
      <c r="V9" s="41">
        <f t="shared" si="8"/>
        <v>1.6300000000000001E-11</v>
      </c>
      <c r="W9" s="41">
        <f t="shared" si="8"/>
        <v>1.6300000000000001E-11</v>
      </c>
      <c r="X9" s="41">
        <f t="shared" si="8"/>
        <v>1.6300000000000001E-11</v>
      </c>
      <c r="Y9" s="41">
        <f t="shared" si="8"/>
        <v>1.6300000000000001E-11</v>
      </c>
      <c r="Z9" s="41">
        <f t="shared" si="8"/>
        <v>1.6300000000000001E-11</v>
      </c>
      <c r="AA9" s="41">
        <f t="shared" si="8"/>
        <v>1.6300000000000001E-11</v>
      </c>
      <c r="AB9" s="41">
        <f t="shared" si="8"/>
        <v>1.6300000000000001E-11</v>
      </c>
      <c r="AC9" s="41">
        <f t="shared" si="8"/>
        <v>1.6300000000000001E-11</v>
      </c>
      <c r="AD9" s="41">
        <f t="shared" si="8"/>
        <v>1.6300000000000001E-11</v>
      </c>
      <c r="AE9" s="41">
        <f t="shared" si="8"/>
        <v>1.6300000000000001E-11</v>
      </c>
      <c r="AF9" s="41">
        <f t="shared" si="8"/>
        <v>1.6300000000000001E-11</v>
      </c>
      <c r="AG9" s="41">
        <f t="shared" si="8"/>
        <v>1.6300000000000001E-11</v>
      </c>
      <c r="AH9" s="41">
        <f t="shared" si="8"/>
        <v>1.6300000000000001E-11</v>
      </c>
      <c r="AI9" s="41">
        <f t="shared" si="8"/>
        <v>1.6300000000000001E-11</v>
      </c>
      <c r="AJ9" s="41">
        <f t="shared" si="8"/>
        <v>1.6300000000000001E-11</v>
      </c>
      <c r="AK9" s="41">
        <f t="shared" si="8"/>
        <v>1.6300000000000001E-11</v>
      </c>
      <c r="AL9" s="41">
        <f t="shared" si="8"/>
        <v>1.6300000000000001E-11</v>
      </c>
      <c r="AM9" s="41">
        <f t="shared" si="8"/>
        <v>1.6300000000000001E-11</v>
      </c>
      <c r="AN9" s="41">
        <f t="shared" si="8"/>
        <v>1.6300000000000001E-11</v>
      </c>
      <c r="AO9" s="41">
        <f t="shared" si="8"/>
        <v>1.6300000000000001E-11</v>
      </c>
      <c r="AP9" s="41">
        <f t="shared" si="8"/>
        <v>1.6300000000000001E-11</v>
      </c>
      <c r="AQ9" s="41">
        <f t="shared" si="8"/>
        <v>1.6300000000000001E-11</v>
      </c>
      <c r="AR9" s="41">
        <f t="shared" si="8"/>
        <v>1.6300000000000001E-11</v>
      </c>
      <c r="AS9" s="41">
        <f t="shared" si="8"/>
        <v>1.6300000000000001E-11</v>
      </c>
      <c r="AT9" s="41">
        <f t="shared" si="8"/>
        <v>1.6300000000000001E-11</v>
      </c>
      <c r="AU9" s="41">
        <f t="shared" si="8"/>
        <v>1.6300000000000001E-11</v>
      </c>
      <c r="AV9" s="41">
        <f t="shared" si="8"/>
        <v>1.6300000000000001E-11</v>
      </c>
      <c r="AW9" s="41">
        <f t="shared" si="8"/>
        <v>1.6300000000000001E-11</v>
      </c>
      <c r="AX9" s="41">
        <f t="shared" si="8"/>
        <v>1.6300000000000001E-11</v>
      </c>
      <c r="AY9" s="41">
        <f t="shared" si="8"/>
        <v>1.6300000000000001E-11</v>
      </c>
      <c r="AZ9" s="41">
        <f t="shared" si="8"/>
        <v>1.6300000000000001E-11</v>
      </c>
      <c r="BA9" s="41">
        <f t="shared" si="8"/>
        <v>1.6300000000000001E-11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references'!L75/10^6)*('Tax Percentages'!B7)</f>
        <v>2.53E-7</v>
      </c>
      <c r="C2" s="41">
        <f t="shared" ref="C2:BA2" si="1">B2</f>
        <v>2.53E-7</v>
      </c>
      <c r="D2" s="41">
        <f t="shared" si="1"/>
        <v>2.53E-7</v>
      </c>
      <c r="E2" s="41">
        <f t="shared" si="1"/>
        <v>2.53E-7</v>
      </c>
      <c r="F2" s="41">
        <f t="shared" si="1"/>
        <v>2.53E-7</v>
      </c>
      <c r="G2" s="41">
        <f t="shared" si="1"/>
        <v>2.53E-7</v>
      </c>
      <c r="H2" s="41">
        <f t="shared" si="1"/>
        <v>2.53E-7</v>
      </c>
      <c r="I2" s="41">
        <f t="shared" si="1"/>
        <v>2.53E-7</v>
      </c>
      <c r="J2" s="41">
        <f t="shared" si="1"/>
        <v>2.53E-7</v>
      </c>
      <c r="K2" s="41">
        <f t="shared" si="1"/>
        <v>2.53E-7</v>
      </c>
      <c r="L2" s="41">
        <f t="shared" si="1"/>
        <v>2.53E-7</v>
      </c>
      <c r="M2" s="41">
        <f t="shared" si="1"/>
        <v>2.53E-7</v>
      </c>
      <c r="N2" s="41">
        <f t="shared" si="1"/>
        <v>2.53E-7</v>
      </c>
      <c r="O2" s="41">
        <f t="shared" si="1"/>
        <v>2.53E-7</v>
      </c>
      <c r="P2" s="41">
        <f t="shared" si="1"/>
        <v>2.53E-7</v>
      </c>
      <c r="Q2" s="41">
        <f t="shared" si="1"/>
        <v>2.53E-7</v>
      </c>
      <c r="R2" s="41">
        <f t="shared" si="1"/>
        <v>2.53E-7</v>
      </c>
      <c r="S2" s="41">
        <f t="shared" si="1"/>
        <v>2.53E-7</v>
      </c>
      <c r="T2" s="41">
        <f t="shared" si="1"/>
        <v>2.53E-7</v>
      </c>
      <c r="U2" s="41">
        <f t="shared" si="1"/>
        <v>2.53E-7</v>
      </c>
      <c r="V2" s="41">
        <f t="shared" si="1"/>
        <v>2.53E-7</v>
      </c>
      <c r="W2" s="41">
        <f t="shared" si="1"/>
        <v>2.53E-7</v>
      </c>
      <c r="X2" s="41">
        <f t="shared" si="1"/>
        <v>2.53E-7</v>
      </c>
      <c r="Y2" s="41">
        <f t="shared" si="1"/>
        <v>2.53E-7</v>
      </c>
      <c r="Z2" s="41">
        <f t="shared" si="1"/>
        <v>2.53E-7</v>
      </c>
      <c r="AA2" s="41">
        <f t="shared" si="1"/>
        <v>2.53E-7</v>
      </c>
      <c r="AB2" s="41">
        <f t="shared" si="1"/>
        <v>2.53E-7</v>
      </c>
      <c r="AC2" s="41">
        <f t="shared" si="1"/>
        <v>2.53E-7</v>
      </c>
      <c r="AD2" s="41">
        <f t="shared" si="1"/>
        <v>2.53E-7</v>
      </c>
      <c r="AE2" s="41">
        <f t="shared" si="1"/>
        <v>2.53E-7</v>
      </c>
      <c r="AF2" s="41">
        <f t="shared" si="1"/>
        <v>2.53E-7</v>
      </c>
      <c r="AG2" s="41">
        <f t="shared" si="1"/>
        <v>2.53E-7</v>
      </c>
      <c r="AH2" s="41">
        <f t="shared" si="1"/>
        <v>2.53E-7</v>
      </c>
      <c r="AI2" s="41">
        <f t="shared" si="1"/>
        <v>2.53E-7</v>
      </c>
      <c r="AJ2" s="41">
        <f t="shared" si="1"/>
        <v>2.53E-7</v>
      </c>
      <c r="AK2" s="41">
        <f t="shared" si="1"/>
        <v>2.53E-7</v>
      </c>
      <c r="AL2" s="41">
        <f t="shared" si="1"/>
        <v>2.53E-7</v>
      </c>
      <c r="AM2" s="41">
        <f t="shared" si="1"/>
        <v>2.53E-7</v>
      </c>
      <c r="AN2" s="41">
        <f t="shared" si="1"/>
        <v>2.53E-7</v>
      </c>
      <c r="AO2" s="41">
        <f t="shared" si="1"/>
        <v>2.53E-7</v>
      </c>
      <c r="AP2" s="41">
        <f t="shared" si="1"/>
        <v>2.53E-7</v>
      </c>
      <c r="AQ2" s="41">
        <f t="shared" si="1"/>
        <v>2.53E-7</v>
      </c>
      <c r="AR2" s="41">
        <f t="shared" si="1"/>
        <v>2.53E-7</v>
      </c>
      <c r="AS2" s="41">
        <f t="shared" si="1"/>
        <v>2.53E-7</v>
      </c>
      <c r="AT2" s="41">
        <f t="shared" si="1"/>
        <v>2.53E-7</v>
      </c>
      <c r="AU2" s="41">
        <f t="shared" si="1"/>
        <v>2.53E-7</v>
      </c>
      <c r="AV2" s="41">
        <f t="shared" si="1"/>
        <v>2.53E-7</v>
      </c>
      <c r="AW2" s="41">
        <f t="shared" si="1"/>
        <v>2.53E-7</v>
      </c>
      <c r="AX2" s="41">
        <f t="shared" si="1"/>
        <v>2.53E-7</v>
      </c>
      <c r="AY2" s="41">
        <f t="shared" si="1"/>
        <v>2.53E-7</v>
      </c>
      <c r="AZ2" s="41">
        <f t="shared" si="1"/>
        <v>2.53E-7</v>
      </c>
      <c r="BA2" s="41">
        <f t="shared" si="1"/>
        <v>2.53E-7</v>
      </c>
    </row>
    <row r="3" spans="1:53">
      <c r="A3" s="1" t="s">
        <v>164</v>
      </c>
      <c r="B3" s="41">
        <f>B2</f>
        <v>2.53E-7</v>
      </c>
      <c r="C3" s="41">
        <f t="shared" ref="C3:BA3" si="2">B3</f>
        <v>2.53E-7</v>
      </c>
      <c r="D3" s="41">
        <f t="shared" si="2"/>
        <v>2.53E-7</v>
      </c>
      <c r="E3" s="41">
        <f t="shared" si="2"/>
        <v>2.53E-7</v>
      </c>
      <c r="F3" s="41">
        <f t="shared" si="2"/>
        <v>2.53E-7</v>
      </c>
      <c r="G3" s="41">
        <f t="shared" si="2"/>
        <v>2.53E-7</v>
      </c>
      <c r="H3" s="41">
        <f t="shared" si="2"/>
        <v>2.53E-7</v>
      </c>
      <c r="I3" s="41">
        <f t="shared" si="2"/>
        <v>2.53E-7</v>
      </c>
      <c r="J3" s="41">
        <f t="shared" si="2"/>
        <v>2.53E-7</v>
      </c>
      <c r="K3" s="41">
        <f t="shared" si="2"/>
        <v>2.53E-7</v>
      </c>
      <c r="L3" s="41">
        <f t="shared" si="2"/>
        <v>2.53E-7</v>
      </c>
      <c r="M3" s="41">
        <f t="shared" si="2"/>
        <v>2.53E-7</v>
      </c>
      <c r="N3" s="41">
        <f t="shared" si="2"/>
        <v>2.53E-7</v>
      </c>
      <c r="O3" s="41">
        <f t="shared" si="2"/>
        <v>2.53E-7</v>
      </c>
      <c r="P3" s="41">
        <f t="shared" si="2"/>
        <v>2.53E-7</v>
      </c>
      <c r="Q3" s="41">
        <f t="shared" si="2"/>
        <v>2.53E-7</v>
      </c>
      <c r="R3" s="41">
        <f t="shared" si="2"/>
        <v>2.53E-7</v>
      </c>
      <c r="S3" s="41">
        <f t="shared" si="2"/>
        <v>2.53E-7</v>
      </c>
      <c r="T3" s="41">
        <f t="shared" si="2"/>
        <v>2.53E-7</v>
      </c>
      <c r="U3" s="41">
        <f t="shared" si="2"/>
        <v>2.53E-7</v>
      </c>
      <c r="V3" s="41">
        <f t="shared" si="2"/>
        <v>2.53E-7</v>
      </c>
      <c r="W3" s="41">
        <f t="shared" si="2"/>
        <v>2.53E-7</v>
      </c>
      <c r="X3" s="41">
        <f t="shared" si="2"/>
        <v>2.53E-7</v>
      </c>
      <c r="Y3" s="41">
        <f t="shared" si="2"/>
        <v>2.53E-7</v>
      </c>
      <c r="Z3" s="41">
        <f t="shared" si="2"/>
        <v>2.53E-7</v>
      </c>
      <c r="AA3" s="41">
        <f t="shared" si="2"/>
        <v>2.53E-7</v>
      </c>
      <c r="AB3" s="41">
        <f t="shared" si="2"/>
        <v>2.53E-7</v>
      </c>
      <c r="AC3" s="41">
        <f t="shared" si="2"/>
        <v>2.53E-7</v>
      </c>
      <c r="AD3" s="41">
        <f t="shared" si="2"/>
        <v>2.53E-7</v>
      </c>
      <c r="AE3" s="41">
        <f t="shared" si="2"/>
        <v>2.53E-7</v>
      </c>
      <c r="AF3" s="41">
        <f t="shared" si="2"/>
        <v>2.53E-7</v>
      </c>
      <c r="AG3" s="41">
        <f t="shared" si="2"/>
        <v>2.53E-7</v>
      </c>
      <c r="AH3" s="41">
        <f t="shared" si="2"/>
        <v>2.53E-7</v>
      </c>
      <c r="AI3" s="41">
        <f t="shared" si="2"/>
        <v>2.53E-7</v>
      </c>
      <c r="AJ3" s="41">
        <f t="shared" si="2"/>
        <v>2.53E-7</v>
      </c>
      <c r="AK3" s="41">
        <f t="shared" si="2"/>
        <v>2.53E-7</v>
      </c>
      <c r="AL3" s="41">
        <f t="shared" si="2"/>
        <v>2.53E-7</v>
      </c>
      <c r="AM3" s="41">
        <f t="shared" si="2"/>
        <v>2.53E-7</v>
      </c>
      <c r="AN3" s="41">
        <f t="shared" si="2"/>
        <v>2.53E-7</v>
      </c>
      <c r="AO3" s="41">
        <f t="shared" si="2"/>
        <v>2.53E-7</v>
      </c>
      <c r="AP3" s="41">
        <f t="shared" si="2"/>
        <v>2.53E-7</v>
      </c>
      <c r="AQ3" s="41">
        <f t="shared" si="2"/>
        <v>2.53E-7</v>
      </c>
      <c r="AR3" s="41">
        <f t="shared" si="2"/>
        <v>2.53E-7</v>
      </c>
      <c r="AS3" s="41">
        <f t="shared" si="2"/>
        <v>2.53E-7</v>
      </c>
      <c r="AT3" s="41">
        <f t="shared" si="2"/>
        <v>2.53E-7</v>
      </c>
      <c r="AU3" s="41">
        <f t="shared" si="2"/>
        <v>2.53E-7</v>
      </c>
      <c r="AV3" s="41">
        <f t="shared" si="2"/>
        <v>2.53E-7</v>
      </c>
      <c r="AW3" s="41">
        <f t="shared" si="2"/>
        <v>2.53E-7</v>
      </c>
      <c r="AX3" s="41">
        <f t="shared" si="2"/>
        <v>2.53E-7</v>
      </c>
      <c r="AY3" s="41">
        <f t="shared" si="2"/>
        <v>2.53E-7</v>
      </c>
      <c r="AZ3" s="41">
        <f t="shared" si="2"/>
        <v>2.53E-7</v>
      </c>
      <c r="BA3" s="41">
        <f t="shared" si="2"/>
        <v>2.53E-7</v>
      </c>
    </row>
    <row r="4" spans="1:53">
      <c r="A4" s="1" t="s">
        <v>165</v>
      </c>
      <c r="B4" s="41">
        <f>B2</f>
        <v>2.53E-7</v>
      </c>
      <c r="C4" s="41">
        <f t="shared" ref="C4:BA4" si="3">B4</f>
        <v>2.53E-7</v>
      </c>
      <c r="D4" s="41">
        <f t="shared" si="3"/>
        <v>2.53E-7</v>
      </c>
      <c r="E4" s="41">
        <f t="shared" si="3"/>
        <v>2.53E-7</v>
      </c>
      <c r="F4" s="41">
        <f t="shared" si="3"/>
        <v>2.53E-7</v>
      </c>
      <c r="G4" s="41">
        <f t="shared" si="3"/>
        <v>2.53E-7</v>
      </c>
      <c r="H4" s="41">
        <f t="shared" si="3"/>
        <v>2.53E-7</v>
      </c>
      <c r="I4" s="41">
        <f t="shared" si="3"/>
        <v>2.53E-7</v>
      </c>
      <c r="J4" s="41">
        <f t="shared" si="3"/>
        <v>2.53E-7</v>
      </c>
      <c r="K4" s="41">
        <f t="shared" si="3"/>
        <v>2.53E-7</v>
      </c>
      <c r="L4" s="41">
        <f t="shared" si="3"/>
        <v>2.53E-7</v>
      </c>
      <c r="M4" s="41">
        <f t="shared" si="3"/>
        <v>2.53E-7</v>
      </c>
      <c r="N4" s="41">
        <f t="shared" si="3"/>
        <v>2.53E-7</v>
      </c>
      <c r="O4" s="41">
        <f t="shared" si="3"/>
        <v>2.53E-7</v>
      </c>
      <c r="P4" s="41">
        <f t="shared" si="3"/>
        <v>2.53E-7</v>
      </c>
      <c r="Q4" s="41">
        <f t="shared" si="3"/>
        <v>2.53E-7</v>
      </c>
      <c r="R4" s="41">
        <f t="shared" si="3"/>
        <v>2.53E-7</v>
      </c>
      <c r="S4" s="41">
        <f t="shared" si="3"/>
        <v>2.53E-7</v>
      </c>
      <c r="T4" s="41">
        <f t="shared" si="3"/>
        <v>2.53E-7</v>
      </c>
      <c r="U4" s="41">
        <f t="shared" si="3"/>
        <v>2.53E-7</v>
      </c>
      <c r="V4" s="41">
        <f t="shared" si="3"/>
        <v>2.53E-7</v>
      </c>
      <c r="W4" s="41">
        <f t="shared" si="3"/>
        <v>2.53E-7</v>
      </c>
      <c r="X4" s="41">
        <f t="shared" si="3"/>
        <v>2.53E-7</v>
      </c>
      <c r="Y4" s="41">
        <f t="shared" si="3"/>
        <v>2.53E-7</v>
      </c>
      <c r="Z4" s="41">
        <f t="shared" si="3"/>
        <v>2.53E-7</v>
      </c>
      <c r="AA4" s="41">
        <f t="shared" si="3"/>
        <v>2.53E-7</v>
      </c>
      <c r="AB4" s="41">
        <f t="shared" si="3"/>
        <v>2.53E-7</v>
      </c>
      <c r="AC4" s="41">
        <f t="shared" si="3"/>
        <v>2.53E-7</v>
      </c>
      <c r="AD4" s="41">
        <f t="shared" si="3"/>
        <v>2.53E-7</v>
      </c>
      <c r="AE4" s="41">
        <f t="shared" si="3"/>
        <v>2.53E-7</v>
      </c>
      <c r="AF4" s="41">
        <f t="shared" si="3"/>
        <v>2.53E-7</v>
      </c>
      <c r="AG4" s="41">
        <f t="shared" si="3"/>
        <v>2.53E-7</v>
      </c>
      <c r="AH4" s="41">
        <f t="shared" si="3"/>
        <v>2.53E-7</v>
      </c>
      <c r="AI4" s="41">
        <f t="shared" si="3"/>
        <v>2.53E-7</v>
      </c>
      <c r="AJ4" s="41">
        <f t="shared" si="3"/>
        <v>2.53E-7</v>
      </c>
      <c r="AK4" s="41">
        <f t="shared" si="3"/>
        <v>2.53E-7</v>
      </c>
      <c r="AL4" s="41">
        <f t="shared" si="3"/>
        <v>2.53E-7</v>
      </c>
      <c r="AM4" s="41">
        <f t="shared" si="3"/>
        <v>2.53E-7</v>
      </c>
      <c r="AN4" s="41">
        <f t="shared" si="3"/>
        <v>2.53E-7</v>
      </c>
      <c r="AO4" s="41">
        <f t="shared" si="3"/>
        <v>2.53E-7</v>
      </c>
      <c r="AP4" s="41">
        <f t="shared" si="3"/>
        <v>2.53E-7</v>
      </c>
      <c r="AQ4" s="41">
        <f t="shared" si="3"/>
        <v>2.53E-7</v>
      </c>
      <c r="AR4" s="41">
        <f t="shared" si="3"/>
        <v>2.53E-7</v>
      </c>
      <c r="AS4" s="41">
        <f t="shared" si="3"/>
        <v>2.53E-7</v>
      </c>
      <c r="AT4" s="41">
        <f t="shared" si="3"/>
        <v>2.53E-7</v>
      </c>
      <c r="AU4" s="41">
        <f t="shared" si="3"/>
        <v>2.53E-7</v>
      </c>
      <c r="AV4" s="41">
        <f t="shared" si="3"/>
        <v>2.53E-7</v>
      </c>
      <c r="AW4" s="41">
        <f t="shared" si="3"/>
        <v>2.53E-7</v>
      </c>
      <c r="AX4" s="41">
        <f t="shared" si="3"/>
        <v>2.53E-7</v>
      </c>
      <c r="AY4" s="41">
        <f t="shared" si="3"/>
        <v>2.53E-7</v>
      </c>
      <c r="AZ4" s="41">
        <f t="shared" si="3"/>
        <v>2.53E-7</v>
      </c>
      <c r="BA4" s="41">
        <f t="shared" si="3"/>
        <v>2.53E-7</v>
      </c>
    </row>
    <row r="5" spans="1:53">
      <c r="A5" s="1" t="s">
        <v>166</v>
      </c>
      <c r="B5" s="41">
        <f>B2</f>
        <v>2.53E-7</v>
      </c>
      <c r="C5" s="41">
        <f t="shared" ref="C5:BA5" si="4">B5</f>
        <v>2.53E-7</v>
      </c>
      <c r="D5" s="41">
        <f t="shared" si="4"/>
        <v>2.53E-7</v>
      </c>
      <c r="E5" s="41">
        <f t="shared" si="4"/>
        <v>2.53E-7</v>
      </c>
      <c r="F5" s="41">
        <f t="shared" si="4"/>
        <v>2.53E-7</v>
      </c>
      <c r="G5" s="41">
        <f t="shared" si="4"/>
        <v>2.53E-7</v>
      </c>
      <c r="H5" s="41">
        <f t="shared" si="4"/>
        <v>2.53E-7</v>
      </c>
      <c r="I5" s="41">
        <f t="shared" si="4"/>
        <v>2.53E-7</v>
      </c>
      <c r="J5" s="41">
        <f t="shared" si="4"/>
        <v>2.53E-7</v>
      </c>
      <c r="K5" s="41">
        <f t="shared" si="4"/>
        <v>2.53E-7</v>
      </c>
      <c r="L5" s="41">
        <f t="shared" si="4"/>
        <v>2.53E-7</v>
      </c>
      <c r="M5" s="41">
        <f t="shared" si="4"/>
        <v>2.53E-7</v>
      </c>
      <c r="N5" s="41">
        <f t="shared" si="4"/>
        <v>2.53E-7</v>
      </c>
      <c r="O5" s="41">
        <f t="shared" si="4"/>
        <v>2.53E-7</v>
      </c>
      <c r="P5" s="41">
        <f t="shared" si="4"/>
        <v>2.53E-7</v>
      </c>
      <c r="Q5" s="41">
        <f t="shared" si="4"/>
        <v>2.53E-7</v>
      </c>
      <c r="R5" s="41">
        <f t="shared" si="4"/>
        <v>2.53E-7</v>
      </c>
      <c r="S5" s="41">
        <f t="shared" si="4"/>
        <v>2.53E-7</v>
      </c>
      <c r="T5" s="41">
        <f t="shared" si="4"/>
        <v>2.53E-7</v>
      </c>
      <c r="U5" s="41">
        <f t="shared" si="4"/>
        <v>2.53E-7</v>
      </c>
      <c r="V5" s="41">
        <f t="shared" si="4"/>
        <v>2.53E-7</v>
      </c>
      <c r="W5" s="41">
        <f t="shared" si="4"/>
        <v>2.53E-7</v>
      </c>
      <c r="X5" s="41">
        <f t="shared" si="4"/>
        <v>2.53E-7</v>
      </c>
      <c r="Y5" s="41">
        <f t="shared" si="4"/>
        <v>2.53E-7</v>
      </c>
      <c r="Z5" s="41">
        <f t="shared" si="4"/>
        <v>2.53E-7</v>
      </c>
      <c r="AA5" s="41">
        <f t="shared" si="4"/>
        <v>2.53E-7</v>
      </c>
      <c r="AB5" s="41">
        <f t="shared" si="4"/>
        <v>2.53E-7</v>
      </c>
      <c r="AC5" s="41">
        <f t="shared" si="4"/>
        <v>2.53E-7</v>
      </c>
      <c r="AD5" s="41">
        <f t="shared" si="4"/>
        <v>2.53E-7</v>
      </c>
      <c r="AE5" s="41">
        <f t="shared" si="4"/>
        <v>2.53E-7</v>
      </c>
      <c r="AF5" s="41">
        <f t="shared" si="4"/>
        <v>2.53E-7</v>
      </c>
      <c r="AG5" s="41">
        <f t="shared" si="4"/>
        <v>2.53E-7</v>
      </c>
      <c r="AH5" s="41">
        <f t="shared" si="4"/>
        <v>2.53E-7</v>
      </c>
      <c r="AI5" s="41">
        <f t="shared" si="4"/>
        <v>2.53E-7</v>
      </c>
      <c r="AJ5" s="41">
        <f t="shared" si="4"/>
        <v>2.53E-7</v>
      </c>
      <c r="AK5" s="41">
        <f t="shared" si="4"/>
        <v>2.53E-7</v>
      </c>
      <c r="AL5" s="41">
        <f t="shared" si="4"/>
        <v>2.53E-7</v>
      </c>
      <c r="AM5" s="41">
        <f t="shared" si="4"/>
        <v>2.53E-7</v>
      </c>
      <c r="AN5" s="41">
        <f t="shared" si="4"/>
        <v>2.53E-7</v>
      </c>
      <c r="AO5" s="41">
        <f t="shared" si="4"/>
        <v>2.53E-7</v>
      </c>
      <c r="AP5" s="41">
        <f t="shared" si="4"/>
        <v>2.53E-7</v>
      </c>
      <c r="AQ5" s="41">
        <f t="shared" si="4"/>
        <v>2.53E-7</v>
      </c>
      <c r="AR5" s="41">
        <f t="shared" si="4"/>
        <v>2.53E-7</v>
      </c>
      <c r="AS5" s="41">
        <f t="shared" si="4"/>
        <v>2.53E-7</v>
      </c>
      <c r="AT5" s="41">
        <f t="shared" si="4"/>
        <v>2.53E-7</v>
      </c>
      <c r="AU5" s="41">
        <f t="shared" si="4"/>
        <v>2.53E-7</v>
      </c>
      <c r="AV5" s="41">
        <f t="shared" si="4"/>
        <v>2.53E-7</v>
      </c>
      <c r="AW5" s="41">
        <f t="shared" si="4"/>
        <v>2.53E-7</v>
      </c>
      <c r="AX5" s="41">
        <f t="shared" si="4"/>
        <v>2.53E-7</v>
      </c>
      <c r="AY5" s="41">
        <f t="shared" si="4"/>
        <v>2.53E-7</v>
      </c>
      <c r="AZ5" s="41">
        <f t="shared" si="4"/>
        <v>2.53E-7</v>
      </c>
      <c r="BA5" s="41">
        <f t="shared" si="4"/>
        <v>2.53E-7</v>
      </c>
    </row>
    <row r="6" spans="1:53">
      <c r="A6" s="1" t="s">
        <v>167</v>
      </c>
      <c r="B6" s="41">
        <f t="shared" ref="B6:B7" si="5">B2</f>
        <v>2.53E-7</v>
      </c>
      <c r="C6" s="41">
        <f t="shared" ref="C6:BA6" si="6">B6</f>
        <v>2.53E-7</v>
      </c>
      <c r="D6" s="41">
        <f t="shared" si="6"/>
        <v>2.53E-7</v>
      </c>
      <c r="E6" s="41">
        <f t="shared" si="6"/>
        <v>2.53E-7</v>
      </c>
      <c r="F6" s="41">
        <f t="shared" si="6"/>
        <v>2.53E-7</v>
      </c>
      <c r="G6" s="41">
        <f t="shared" si="6"/>
        <v>2.53E-7</v>
      </c>
      <c r="H6" s="41">
        <f t="shared" si="6"/>
        <v>2.53E-7</v>
      </c>
      <c r="I6" s="41">
        <f t="shared" si="6"/>
        <v>2.53E-7</v>
      </c>
      <c r="J6" s="41">
        <f t="shared" si="6"/>
        <v>2.53E-7</v>
      </c>
      <c r="K6" s="41">
        <f t="shared" si="6"/>
        <v>2.53E-7</v>
      </c>
      <c r="L6" s="41">
        <f t="shared" si="6"/>
        <v>2.53E-7</v>
      </c>
      <c r="M6" s="41">
        <f t="shared" si="6"/>
        <v>2.53E-7</v>
      </c>
      <c r="N6" s="41">
        <f t="shared" si="6"/>
        <v>2.53E-7</v>
      </c>
      <c r="O6" s="41">
        <f t="shared" si="6"/>
        <v>2.53E-7</v>
      </c>
      <c r="P6" s="41">
        <f t="shared" si="6"/>
        <v>2.53E-7</v>
      </c>
      <c r="Q6" s="41">
        <f t="shared" si="6"/>
        <v>2.53E-7</v>
      </c>
      <c r="R6" s="41">
        <f t="shared" si="6"/>
        <v>2.53E-7</v>
      </c>
      <c r="S6" s="41">
        <f t="shared" si="6"/>
        <v>2.53E-7</v>
      </c>
      <c r="T6" s="41">
        <f t="shared" si="6"/>
        <v>2.53E-7</v>
      </c>
      <c r="U6" s="41">
        <f t="shared" si="6"/>
        <v>2.53E-7</v>
      </c>
      <c r="V6" s="41">
        <f t="shared" si="6"/>
        <v>2.53E-7</v>
      </c>
      <c r="W6" s="41">
        <f t="shared" si="6"/>
        <v>2.53E-7</v>
      </c>
      <c r="X6" s="41">
        <f t="shared" si="6"/>
        <v>2.53E-7</v>
      </c>
      <c r="Y6" s="41">
        <f t="shared" si="6"/>
        <v>2.53E-7</v>
      </c>
      <c r="Z6" s="41">
        <f t="shared" si="6"/>
        <v>2.53E-7</v>
      </c>
      <c r="AA6" s="41">
        <f t="shared" si="6"/>
        <v>2.53E-7</v>
      </c>
      <c r="AB6" s="41">
        <f t="shared" si="6"/>
        <v>2.53E-7</v>
      </c>
      <c r="AC6" s="41">
        <f t="shared" si="6"/>
        <v>2.53E-7</v>
      </c>
      <c r="AD6" s="41">
        <f t="shared" si="6"/>
        <v>2.53E-7</v>
      </c>
      <c r="AE6" s="41">
        <f t="shared" si="6"/>
        <v>2.53E-7</v>
      </c>
      <c r="AF6" s="41">
        <f t="shared" si="6"/>
        <v>2.53E-7</v>
      </c>
      <c r="AG6" s="41">
        <f t="shared" si="6"/>
        <v>2.53E-7</v>
      </c>
      <c r="AH6" s="41">
        <f t="shared" si="6"/>
        <v>2.53E-7</v>
      </c>
      <c r="AI6" s="41">
        <f t="shared" si="6"/>
        <v>2.53E-7</v>
      </c>
      <c r="AJ6" s="41">
        <f t="shared" si="6"/>
        <v>2.53E-7</v>
      </c>
      <c r="AK6" s="41">
        <f t="shared" si="6"/>
        <v>2.53E-7</v>
      </c>
      <c r="AL6" s="41">
        <f t="shared" si="6"/>
        <v>2.53E-7</v>
      </c>
      <c r="AM6" s="41">
        <f t="shared" si="6"/>
        <v>2.53E-7</v>
      </c>
      <c r="AN6" s="41">
        <f t="shared" si="6"/>
        <v>2.53E-7</v>
      </c>
      <c r="AO6" s="41">
        <f t="shared" si="6"/>
        <v>2.53E-7</v>
      </c>
      <c r="AP6" s="41">
        <f t="shared" si="6"/>
        <v>2.53E-7</v>
      </c>
      <c r="AQ6" s="41">
        <f t="shared" si="6"/>
        <v>2.53E-7</v>
      </c>
      <c r="AR6" s="41">
        <f t="shared" si="6"/>
        <v>2.53E-7</v>
      </c>
      <c r="AS6" s="41">
        <f t="shared" si="6"/>
        <v>2.53E-7</v>
      </c>
      <c r="AT6" s="41">
        <f t="shared" si="6"/>
        <v>2.53E-7</v>
      </c>
      <c r="AU6" s="41">
        <f t="shared" si="6"/>
        <v>2.53E-7</v>
      </c>
      <c r="AV6" s="41">
        <f t="shared" si="6"/>
        <v>2.53E-7</v>
      </c>
      <c r="AW6" s="41">
        <f t="shared" si="6"/>
        <v>2.53E-7</v>
      </c>
      <c r="AX6" s="41">
        <f t="shared" si="6"/>
        <v>2.53E-7</v>
      </c>
      <c r="AY6" s="41">
        <f t="shared" si="6"/>
        <v>2.53E-7</v>
      </c>
      <c r="AZ6" s="41">
        <f t="shared" si="6"/>
        <v>2.53E-7</v>
      </c>
      <c r="BA6" s="41">
        <f t="shared" si="6"/>
        <v>2.53E-7</v>
      </c>
    </row>
    <row r="7" spans="1:53">
      <c r="A7" s="1" t="s">
        <v>168</v>
      </c>
      <c r="B7" s="41">
        <f t="shared" si="5"/>
        <v>2.53E-7</v>
      </c>
      <c r="C7" s="41">
        <f t="shared" ref="C7:BA7" si="7">B7</f>
        <v>2.53E-7</v>
      </c>
      <c r="D7" s="41">
        <f t="shared" si="7"/>
        <v>2.53E-7</v>
      </c>
      <c r="E7" s="41">
        <f t="shared" si="7"/>
        <v>2.53E-7</v>
      </c>
      <c r="F7" s="41">
        <f t="shared" si="7"/>
        <v>2.53E-7</v>
      </c>
      <c r="G7" s="41">
        <f t="shared" si="7"/>
        <v>2.53E-7</v>
      </c>
      <c r="H7" s="41">
        <f t="shared" si="7"/>
        <v>2.53E-7</v>
      </c>
      <c r="I7" s="41">
        <f t="shared" si="7"/>
        <v>2.53E-7</v>
      </c>
      <c r="J7" s="41">
        <f t="shared" si="7"/>
        <v>2.53E-7</v>
      </c>
      <c r="K7" s="41">
        <f t="shared" si="7"/>
        <v>2.53E-7</v>
      </c>
      <c r="L7" s="41">
        <f t="shared" si="7"/>
        <v>2.53E-7</v>
      </c>
      <c r="M7" s="41">
        <f t="shared" si="7"/>
        <v>2.53E-7</v>
      </c>
      <c r="N7" s="41">
        <f t="shared" si="7"/>
        <v>2.53E-7</v>
      </c>
      <c r="O7" s="41">
        <f t="shared" si="7"/>
        <v>2.53E-7</v>
      </c>
      <c r="P7" s="41">
        <f t="shared" si="7"/>
        <v>2.53E-7</v>
      </c>
      <c r="Q7" s="41">
        <f t="shared" si="7"/>
        <v>2.53E-7</v>
      </c>
      <c r="R7" s="41">
        <f t="shared" si="7"/>
        <v>2.53E-7</v>
      </c>
      <c r="S7" s="41">
        <f t="shared" si="7"/>
        <v>2.53E-7</v>
      </c>
      <c r="T7" s="41">
        <f t="shared" si="7"/>
        <v>2.53E-7</v>
      </c>
      <c r="U7" s="41">
        <f t="shared" si="7"/>
        <v>2.53E-7</v>
      </c>
      <c r="V7" s="41">
        <f t="shared" si="7"/>
        <v>2.53E-7</v>
      </c>
      <c r="W7" s="41">
        <f t="shared" si="7"/>
        <v>2.53E-7</v>
      </c>
      <c r="X7" s="41">
        <f t="shared" si="7"/>
        <v>2.53E-7</v>
      </c>
      <c r="Y7" s="41">
        <f t="shared" si="7"/>
        <v>2.53E-7</v>
      </c>
      <c r="Z7" s="41">
        <f t="shared" si="7"/>
        <v>2.53E-7</v>
      </c>
      <c r="AA7" s="41">
        <f t="shared" si="7"/>
        <v>2.53E-7</v>
      </c>
      <c r="AB7" s="41">
        <f t="shared" si="7"/>
        <v>2.53E-7</v>
      </c>
      <c r="AC7" s="41">
        <f t="shared" si="7"/>
        <v>2.53E-7</v>
      </c>
      <c r="AD7" s="41">
        <f t="shared" si="7"/>
        <v>2.53E-7</v>
      </c>
      <c r="AE7" s="41">
        <f t="shared" si="7"/>
        <v>2.53E-7</v>
      </c>
      <c r="AF7" s="41">
        <f t="shared" si="7"/>
        <v>2.53E-7</v>
      </c>
      <c r="AG7" s="41">
        <f t="shared" si="7"/>
        <v>2.53E-7</v>
      </c>
      <c r="AH7" s="41">
        <f t="shared" si="7"/>
        <v>2.53E-7</v>
      </c>
      <c r="AI7" s="41">
        <f t="shared" si="7"/>
        <v>2.53E-7</v>
      </c>
      <c r="AJ7" s="41">
        <f t="shared" si="7"/>
        <v>2.53E-7</v>
      </c>
      <c r="AK7" s="41">
        <f t="shared" si="7"/>
        <v>2.53E-7</v>
      </c>
      <c r="AL7" s="41">
        <f t="shared" si="7"/>
        <v>2.53E-7</v>
      </c>
      <c r="AM7" s="41">
        <f t="shared" si="7"/>
        <v>2.53E-7</v>
      </c>
      <c r="AN7" s="41">
        <f t="shared" si="7"/>
        <v>2.53E-7</v>
      </c>
      <c r="AO7" s="41">
        <f t="shared" si="7"/>
        <v>2.53E-7</v>
      </c>
      <c r="AP7" s="41">
        <f t="shared" si="7"/>
        <v>2.53E-7</v>
      </c>
      <c r="AQ7" s="41">
        <f t="shared" si="7"/>
        <v>2.53E-7</v>
      </c>
      <c r="AR7" s="41">
        <f t="shared" si="7"/>
        <v>2.53E-7</v>
      </c>
      <c r="AS7" s="41">
        <f t="shared" si="7"/>
        <v>2.53E-7</v>
      </c>
      <c r="AT7" s="41">
        <f t="shared" si="7"/>
        <v>2.53E-7</v>
      </c>
      <c r="AU7" s="41">
        <f t="shared" si="7"/>
        <v>2.53E-7</v>
      </c>
      <c r="AV7" s="41">
        <f t="shared" si="7"/>
        <v>2.53E-7</v>
      </c>
      <c r="AW7" s="41">
        <f t="shared" si="7"/>
        <v>2.53E-7</v>
      </c>
      <c r="AX7" s="41">
        <f t="shared" si="7"/>
        <v>2.53E-7</v>
      </c>
      <c r="AY7" s="41">
        <f t="shared" si="7"/>
        <v>2.53E-7</v>
      </c>
      <c r="AZ7" s="41">
        <f t="shared" si="7"/>
        <v>2.53E-7</v>
      </c>
      <c r="BA7" s="41">
        <f t="shared" si="7"/>
        <v>2.53E-7</v>
      </c>
    </row>
    <row r="8" spans="1:53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>B6</f>
        <v>2.53E-7</v>
      </c>
      <c r="C9" s="41">
        <f t="shared" ref="C9:BA9" si="9">B9</f>
        <v>2.53E-7</v>
      </c>
      <c r="D9" s="41">
        <f t="shared" si="9"/>
        <v>2.53E-7</v>
      </c>
      <c r="E9" s="41">
        <f t="shared" si="9"/>
        <v>2.53E-7</v>
      </c>
      <c r="F9" s="41">
        <f t="shared" si="9"/>
        <v>2.53E-7</v>
      </c>
      <c r="G9" s="41">
        <f t="shared" si="9"/>
        <v>2.53E-7</v>
      </c>
      <c r="H9" s="41">
        <f t="shared" si="9"/>
        <v>2.53E-7</v>
      </c>
      <c r="I9" s="41">
        <f t="shared" si="9"/>
        <v>2.53E-7</v>
      </c>
      <c r="J9" s="41">
        <f t="shared" si="9"/>
        <v>2.53E-7</v>
      </c>
      <c r="K9" s="41">
        <f t="shared" si="9"/>
        <v>2.53E-7</v>
      </c>
      <c r="L9" s="41">
        <f t="shared" si="9"/>
        <v>2.53E-7</v>
      </c>
      <c r="M9" s="41">
        <f t="shared" si="9"/>
        <v>2.53E-7</v>
      </c>
      <c r="N9" s="41">
        <f t="shared" si="9"/>
        <v>2.53E-7</v>
      </c>
      <c r="O9" s="41">
        <f t="shared" si="9"/>
        <v>2.53E-7</v>
      </c>
      <c r="P9" s="41">
        <f t="shared" si="9"/>
        <v>2.53E-7</v>
      </c>
      <c r="Q9" s="41">
        <f t="shared" si="9"/>
        <v>2.53E-7</v>
      </c>
      <c r="R9" s="41">
        <f t="shared" si="9"/>
        <v>2.53E-7</v>
      </c>
      <c r="S9" s="41">
        <f t="shared" si="9"/>
        <v>2.53E-7</v>
      </c>
      <c r="T9" s="41">
        <f t="shared" si="9"/>
        <v>2.53E-7</v>
      </c>
      <c r="U9" s="41">
        <f t="shared" si="9"/>
        <v>2.53E-7</v>
      </c>
      <c r="V9" s="41">
        <f t="shared" si="9"/>
        <v>2.53E-7</v>
      </c>
      <c r="W9" s="41">
        <f t="shared" si="9"/>
        <v>2.53E-7</v>
      </c>
      <c r="X9" s="41">
        <f t="shared" si="9"/>
        <v>2.53E-7</v>
      </c>
      <c r="Y9" s="41">
        <f t="shared" si="9"/>
        <v>2.53E-7</v>
      </c>
      <c r="Z9" s="41">
        <f t="shared" si="9"/>
        <v>2.53E-7</v>
      </c>
      <c r="AA9" s="41">
        <f t="shared" si="9"/>
        <v>2.53E-7</v>
      </c>
      <c r="AB9" s="41">
        <f t="shared" si="9"/>
        <v>2.53E-7</v>
      </c>
      <c r="AC9" s="41">
        <f t="shared" si="9"/>
        <v>2.53E-7</v>
      </c>
      <c r="AD9" s="41">
        <f t="shared" si="9"/>
        <v>2.53E-7</v>
      </c>
      <c r="AE9" s="41">
        <f t="shared" si="9"/>
        <v>2.53E-7</v>
      </c>
      <c r="AF9" s="41">
        <f t="shared" si="9"/>
        <v>2.53E-7</v>
      </c>
      <c r="AG9" s="41">
        <f t="shared" si="9"/>
        <v>2.53E-7</v>
      </c>
      <c r="AH9" s="41">
        <f t="shared" si="9"/>
        <v>2.53E-7</v>
      </c>
      <c r="AI9" s="41">
        <f t="shared" si="9"/>
        <v>2.53E-7</v>
      </c>
      <c r="AJ9" s="41">
        <f t="shared" si="9"/>
        <v>2.53E-7</v>
      </c>
      <c r="AK9" s="41">
        <f t="shared" si="9"/>
        <v>2.53E-7</v>
      </c>
      <c r="AL9" s="41">
        <f t="shared" si="9"/>
        <v>2.53E-7</v>
      </c>
      <c r="AM9" s="41">
        <f t="shared" si="9"/>
        <v>2.53E-7</v>
      </c>
      <c r="AN9" s="41">
        <f t="shared" si="9"/>
        <v>2.53E-7</v>
      </c>
      <c r="AO9" s="41">
        <f t="shared" si="9"/>
        <v>2.53E-7</v>
      </c>
      <c r="AP9" s="41">
        <f t="shared" si="9"/>
        <v>2.53E-7</v>
      </c>
      <c r="AQ9" s="41">
        <f t="shared" si="9"/>
        <v>2.53E-7</v>
      </c>
      <c r="AR9" s="41">
        <f t="shared" si="9"/>
        <v>2.53E-7</v>
      </c>
      <c r="AS9" s="41">
        <f t="shared" si="9"/>
        <v>2.53E-7</v>
      </c>
      <c r="AT9" s="41">
        <f t="shared" si="9"/>
        <v>2.53E-7</v>
      </c>
      <c r="AU9" s="41">
        <f t="shared" si="9"/>
        <v>2.53E-7</v>
      </c>
      <c r="AV9" s="41">
        <f t="shared" si="9"/>
        <v>2.53E-7</v>
      </c>
      <c r="AW9" s="41">
        <f t="shared" si="9"/>
        <v>2.53E-7</v>
      </c>
      <c r="AX9" s="41">
        <f t="shared" si="9"/>
        <v>2.53E-7</v>
      </c>
      <c r="AY9" s="41">
        <f t="shared" si="9"/>
        <v>2.53E-7</v>
      </c>
      <c r="AZ9" s="41">
        <f t="shared" si="9"/>
        <v>2.53E-7</v>
      </c>
      <c r="BA9" s="41">
        <f t="shared" si="9"/>
        <v>2.53E-7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Cost'!D23*'Tax Percentages'!B8</f>
        <v>2.3917530036754652E-6</v>
      </c>
      <c r="C3" s="41">
        <f>'IDN Electricity Generation Cost'!E23*'Tax Percentages'!C8</f>
        <v>2.2337876968526398E-6</v>
      </c>
      <c r="D3" s="41">
        <f>'IDN Electricity Generation Cost'!F23*'Tax Percentages'!D8</f>
        <v>2.2856612762731221E-6</v>
      </c>
      <c r="E3" s="41">
        <f>'IDN Electricity Generation Cost'!G23*'Tax Percentages'!E8</f>
        <v>2.2783344995188167E-6</v>
      </c>
      <c r="F3" s="41">
        <f>'IDN Electricity Generation Cost'!H23*'Tax Percentages'!F8</f>
        <v>2.2411144736069452E-6</v>
      </c>
      <c r="G3" s="41">
        <f>'IDN Electricity Generation Cost'!I23*'Tax Percentages'!G8</f>
        <v>2.3252258707463718E-6</v>
      </c>
      <c r="H3" s="41">
        <f>'IDN Electricity Generation Cost'!J23*'Tax Percentages'!H8</f>
        <v>2.304124753693972E-6</v>
      </c>
      <c r="I3" s="41">
        <f>'IDN Electricity Generation Cost'!K23*'Tax Percentages'!I8</f>
        <v>2.2941603373081167E-6</v>
      </c>
      <c r="J3" s="41">
        <f>'IDN Electricity Generation Cost'!L23*'Tax Percentages'!J8</f>
        <v>2.2803859970100222E-6</v>
      </c>
      <c r="K3" s="41">
        <f>'IDN Electricity Generation Cost'!M23*'Tax Percentages'!K8</f>
        <v>2.2871266316239836E-6</v>
      </c>
      <c r="L3" s="41">
        <f>'IDN Electricity Generation Cost'!N23*'Tax Percentages'!L8</f>
        <v>2.2871266316239836E-6</v>
      </c>
      <c r="M3" s="41">
        <f>'IDN Electricity Generation Cost'!O23*'Tax Percentages'!M8</f>
        <v>2.2885919869748446E-6</v>
      </c>
      <c r="N3" s="41">
        <f>'IDN Electricity Generation Cost'!P23*'Tax Percentages'!N8</f>
        <v>2.2953326215888051E-6</v>
      </c>
      <c r="O3" s="41">
        <f>'IDN Electricity Generation Cost'!Q23*'Tax Percentages'!O8</f>
        <v>2.2909365555362224E-6</v>
      </c>
      <c r="P3" s="41">
        <f>'IDN Electricity Generation Cost'!R23*'Tax Percentages'!P8</f>
        <v>2.2891781291151891E-6</v>
      </c>
      <c r="Q3" s="41">
        <f>'IDN Electricity Generation Cost'!S23*'Tax Percentages'!Q8</f>
        <v>2.288298915904672E-6</v>
      </c>
      <c r="R3" s="41">
        <f>'IDN Electricity Generation Cost'!T23*'Tax Percentages'!R8</f>
        <v>2.2894712001853613E-6</v>
      </c>
      <c r="S3" s="41">
        <f>'IDN Electricity Generation Cost'!U23*'Tax Percentages'!S8</f>
        <v>2.2897642712555331E-6</v>
      </c>
      <c r="T3" s="41">
        <f>'IDN Electricity Generation Cost'!V23*'Tax Percentages'!T8</f>
        <v>2.2903504133958779E-6</v>
      </c>
      <c r="U3" s="41">
        <f>'IDN Electricity Generation Cost'!W23*'Tax Percentages'!U8</f>
        <v>2.2903504133958779E-6</v>
      </c>
      <c r="V3" s="41">
        <f>'IDN Electricity Generation Cost'!X23*'Tax Percentages'!V8</f>
        <v>2.2897642712555331E-6</v>
      </c>
      <c r="W3" s="41">
        <f>'IDN Electricity Generation Cost'!Y23*'Tax Percentages'!W8</f>
        <v>2.2894712001853613E-6</v>
      </c>
      <c r="X3" s="41">
        <f>'IDN Electricity Generation Cost'!Z23*'Tax Percentages'!X8</f>
        <v>2.2897642712555331E-6</v>
      </c>
      <c r="Y3" s="41">
        <f>'IDN Electricity Generation Cost'!AA23*'Tax Percentages'!Y8</f>
        <v>2.2897642712555331E-6</v>
      </c>
      <c r="Z3" s="41">
        <f>'IDN Electricity Generation Cost'!AB23*'Tax Percentages'!Z8</f>
        <v>2.2897642712555331E-6</v>
      </c>
      <c r="AA3" s="41">
        <f>'IDN Electricity Generation Cost'!AC23*'Tax Percentages'!AA8</f>
        <v>2.2897642712555331E-6</v>
      </c>
      <c r="AB3" s="41">
        <f>'IDN Electricity Generation Cost'!AD23*'Tax Percentages'!AB8</f>
        <v>2.2897642712555331E-6</v>
      </c>
      <c r="AC3" s="41">
        <f>'IDN Electricity Generation Cost'!AE23*'Tax Percentages'!AC8</f>
        <v>2.2897642712555331E-6</v>
      </c>
      <c r="AD3" s="41">
        <f>'IDN Electricity Generation Cost'!AF23*'Tax Percentages'!AD8</f>
        <v>2.2897642712555331E-6</v>
      </c>
      <c r="AE3" s="41">
        <f>'IDN Electricity Generation Cost'!AG23*'Tax Percentages'!AE8</f>
        <v>2.2897642712555331E-6</v>
      </c>
      <c r="AF3" s="41">
        <f>'IDN Electricity Generation Cost'!AH23*'Tax Percentages'!AF8</f>
        <v>2.2897642712555331E-6</v>
      </c>
      <c r="AG3" s="41">
        <f>'IDN Electricity Generation Cost'!AI23*'Tax Percentages'!AG8</f>
        <v>2.2897642712555331E-6</v>
      </c>
      <c r="AH3" s="41">
        <f>'IDN Electricity Generation Cost'!AJ23*'Tax Percentages'!AH8</f>
        <v>2.2897642712555331E-6</v>
      </c>
      <c r="AI3" s="41">
        <f>'IDN Electricity Generation Cost'!AK23*'Tax Percentages'!AI8</f>
        <v>2.2897642712555331E-6</v>
      </c>
      <c r="AJ3" s="41">
        <f>'IDN Electricity Generation Cost'!AL23*'Tax Percentages'!AJ8</f>
        <v>2.2897642712555331E-6</v>
      </c>
      <c r="AK3" s="41">
        <f>'IDN Electricity Generation Cost'!AM23*'Tax Percentages'!AK8</f>
        <v>2.2897642712555331E-6</v>
      </c>
      <c r="AL3" s="41">
        <f>'IDN Electricity Generation Cost'!AN23*'Tax Percentages'!AL8</f>
        <v>2.2897642712555331E-6</v>
      </c>
      <c r="AM3" s="41">
        <f>'IDN Electricity Generation Cost'!AO23*'Tax Percentages'!AM8</f>
        <v>2.2897642712555331E-6</v>
      </c>
      <c r="AN3" s="41">
        <f>'IDN Electricity Generation Cost'!AP23*'Tax Percentages'!AN8</f>
        <v>2.2897642712555331E-6</v>
      </c>
      <c r="AO3" s="41">
        <f>'IDN Electricity Generation Cost'!AQ23*'Tax Percentages'!AO8</f>
        <v>2.2897642712555331E-6</v>
      </c>
      <c r="AP3" s="41">
        <f>'IDN Electricity Generation Cost'!AR23*'Tax Percentages'!AP8</f>
        <v>2.2897642712555331E-6</v>
      </c>
      <c r="AQ3" s="41">
        <f>'IDN Electricity Generation Cost'!AS23*'Tax Percentages'!AQ8</f>
        <v>2.2897642712555331E-6</v>
      </c>
      <c r="AR3" s="41">
        <f>'IDN Electricity Generation Cost'!AT23*'Tax Percentages'!AR8</f>
        <v>2.2897642712555331E-6</v>
      </c>
      <c r="AS3" s="41">
        <f>'IDN Electricity Generation Cost'!AU23*'Tax Percentages'!AS8</f>
        <v>2.2897642712555331E-6</v>
      </c>
      <c r="AT3" s="41">
        <f>'IDN Electricity Generation Cost'!AV23*'Tax Percentages'!AT8</f>
        <v>2.2897642712555331E-6</v>
      </c>
      <c r="AU3" s="41">
        <f>'IDN Electricity Generation Cost'!AW23*'Tax Percentages'!AU8</f>
        <v>2.2897642712555331E-6</v>
      </c>
      <c r="AV3" s="41">
        <f>'IDN Electricity Generation Cost'!AX23*'Tax Percentages'!AV8</f>
        <v>2.2897642712555331E-6</v>
      </c>
      <c r="AW3" s="41">
        <f>'IDN Electricity Generation Cost'!AY23*'Tax Percentages'!AW8</f>
        <v>2.2897642712555331E-6</v>
      </c>
      <c r="AX3" s="41">
        <f>'IDN Electricity Generation Cost'!AZ23*'Tax Percentages'!AX8</f>
        <v>2.2897642712555331E-6</v>
      </c>
      <c r="AY3" s="41">
        <f>'IDN Electricity Generation Cost'!BA23*'Tax Percentages'!AY8</f>
        <v>2.2897642712555331E-6</v>
      </c>
      <c r="AZ3" s="41">
        <f>'IDN Electricity Generation Cost'!BB23*'Tax Percentages'!AZ8</f>
        <v>2.2897642712555331E-6</v>
      </c>
      <c r="BA3" s="41">
        <f>'IDN Electricity Generation Cost'!BC23*'Tax Percentages'!BA8</f>
        <v>2.2897642712555331E-6</v>
      </c>
    </row>
    <row r="4" spans="1:53">
      <c r="A4" s="1" t="s">
        <v>165</v>
      </c>
      <c r="B4" s="41">
        <v>0</v>
      </c>
      <c r="C4" s="41">
        <f t="shared" ref="C4:BA4" si="2">B4</f>
        <v>0</v>
      </c>
      <c r="D4" s="41">
        <f t="shared" si="2"/>
        <v>0</v>
      </c>
      <c r="E4" s="41">
        <f t="shared" si="2"/>
        <v>0</v>
      </c>
      <c r="F4" s="41">
        <f t="shared" si="2"/>
        <v>0</v>
      </c>
      <c r="G4" s="41">
        <f t="shared" si="2"/>
        <v>0</v>
      </c>
      <c r="H4" s="41">
        <f t="shared" si="2"/>
        <v>0</v>
      </c>
      <c r="I4" s="41">
        <f t="shared" si="2"/>
        <v>0</v>
      </c>
      <c r="J4" s="41">
        <f t="shared" si="2"/>
        <v>0</v>
      </c>
      <c r="K4" s="41">
        <f t="shared" si="2"/>
        <v>0</v>
      </c>
      <c r="L4" s="41">
        <f t="shared" si="2"/>
        <v>0</v>
      </c>
      <c r="M4" s="41">
        <f t="shared" si="2"/>
        <v>0</v>
      </c>
      <c r="N4" s="41">
        <f t="shared" si="2"/>
        <v>0</v>
      </c>
      <c r="O4" s="41">
        <f t="shared" si="2"/>
        <v>0</v>
      </c>
      <c r="P4" s="41">
        <f t="shared" si="2"/>
        <v>0</v>
      </c>
      <c r="Q4" s="41">
        <f t="shared" si="2"/>
        <v>0</v>
      </c>
      <c r="R4" s="41">
        <f t="shared" si="2"/>
        <v>0</v>
      </c>
      <c r="S4" s="41">
        <f t="shared" si="2"/>
        <v>0</v>
      </c>
      <c r="T4" s="41">
        <f t="shared" si="2"/>
        <v>0</v>
      </c>
      <c r="U4" s="41">
        <f t="shared" si="2"/>
        <v>0</v>
      </c>
      <c r="V4" s="41">
        <f t="shared" si="2"/>
        <v>0</v>
      </c>
      <c r="W4" s="41">
        <f t="shared" si="2"/>
        <v>0</v>
      </c>
      <c r="X4" s="41">
        <f t="shared" si="2"/>
        <v>0</v>
      </c>
      <c r="Y4" s="41">
        <f t="shared" si="2"/>
        <v>0</v>
      </c>
      <c r="Z4" s="41">
        <f t="shared" si="2"/>
        <v>0</v>
      </c>
      <c r="AA4" s="41">
        <f t="shared" si="2"/>
        <v>0</v>
      </c>
      <c r="AB4" s="41">
        <f t="shared" si="2"/>
        <v>0</v>
      </c>
      <c r="AC4" s="41">
        <f t="shared" si="2"/>
        <v>0</v>
      </c>
      <c r="AD4" s="41">
        <f t="shared" si="2"/>
        <v>0</v>
      </c>
      <c r="AE4" s="41">
        <f t="shared" si="2"/>
        <v>0</v>
      </c>
      <c r="AF4" s="41">
        <f t="shared" si="2"/>
        <v>0</v>
      </c>
      <c r="AG4" s="41">
        <f t="shared" si="2"/>
        <v>0</v>
      </c>
      <c r="AH4" s="41">
        <f t="shared" si="2"/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f t="shared" ref="C5:BA5" si="3">B5</f>
        <v>0</v>
      </c>
      <c r="D5" s="41">
        <f t="shared" si="3"/>
        <v>0</v>
      </c>
      <c r="E5" s="41">
        <f t="shared" si="3"/>
        <v>0</v>
      </c>
      <c r="F5" s="41">
        <f t="shared" si="3"/>
        <v>0</v>
      </c>
      <c r="G5" s="41">
        <f t="shared" si="3"/>
        <v>0</v>
      </c>
      <c r="H5" s="41">
        <f t="shared" si="3"/>
        <v>0</v>
      </c>
      <c r="I5" s="41">
        <f t="shared" si="3"/>
        <v>0</v>
      </c>
      <c r="J5" s="41">
        <f t="shared" si="3"/>
        <v>0</v>
      </c>
      <c r="K5" s="41">
        <f t="shared" si="3"/>
        <v>0</v>
      </c>
      <c r="L5" s="41">
        <f t="shared" si="3"/>
        <v>0</v>
      </c>
      <c r="M5" s="41">
        <f t="shared" si="3"/>
        <v>0</v>
      </c>
      <c r="N5" s="41">
        <f t="shared" si="3"/>
        <v>0</v>
      </c>
      <c r="O5" s="41">
        <f t="shared" si="3"/>
        <v>0</v>
      </c>
      <c r="P5" s="41">
        <f t="shared" si="3"/>
        <v>0</v>
      </c>
      <c r="Q5" s="41">
        <f t="shared" si="3"/>
        <v>0</v>
      </c>
      <c r="R5" s="41">
        <f t="shared" si="3"/>
        <v>0</v>
      </c>
      <c r="S5" s="41">
        <f t="shared" si="3"/>
        <v>0</v>
      </c>
      <c r="T5" s="41">
        <f t="shared" si="3"/>
        <v>0</v>
      </c>
      <c r="U5" s="41">
        <f t="shared" si="3"/>
        <v>0</v>
      </c>
      <c r="V5" s="41">
        <f t="shared" si="3"/>
        <v>0</v>
      </c>
      <c r="W5" s="41">
        <f t="shared" si="3"/>
        <v>0</v>
      </c>
      <c r="X5" s="41">
        <f t="shared" si="3"/>
        <v>0</v>
      </c>
      <c r="Y5" s="41">
        <f t="shared" si="3"/>
        <v>0</v>
      </c>
      <c r="Z5" s="41">
        <f t="shared" si="3"/>
        <v>0</v>
      </c>
      <c r="AA5" s="41">
        <f t="shared" si="3"/>
        <v>0</v>
      </c>
      <c r="AB5" s="41">
        <f t="shared" si="3"/>
        <v>0</v>
      </c>
      <c r="AC5" s="41">
        <f t="shared" si="3"/>
        <v>0</v>
      </c>
      <c r="AD5" s="41">
        <f t="shared" si="3"/>
        <v>0</v>
      </c>
      <c r="AE5" s="41">
        <f t="shared" si="3"/>
        <v>0</v>
      </c>
      <c r="AF5" s="41">
        <f t="shared" si="3"/>
        <v>0</v>
      </c>
      <c r="AG5" s="41">
        <f t="shared" si="3"/>
        <v>0</v>
      </c>
      <c r="AH5" s="41">
        <f t="shared" si="3"/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f t="shared" ref="C6:BA6" si="4">B6</f>
        <v>0</v>
      </c>
      <c r="D6" s="41">
        <f t="shared" si="4"/>
        <v>0</v>
      </c>
      <c r="E6" s="41">
        <f t="shared" si="4"/>
        <v>0</v>
      </c>
      <c r="F6" s="41">
        <f t="shared" si="4"/>
        <v>0</v>
      </c>
      <c r="G6" s="41">
        <f t="shared" si="4"/>
        <v>0</v>
      </c>
      <c r="H6" s="41">
        <f t="shared" si="4"/>
        <v>0</v>
      </c>
      <c r="I6" s="41">
        <f t="shared" si="4"/>
        <v>0</v>
      </c>
      <c r="J6" s="41">
        <f t="shared" si="4"/>
        <v>0</v>
      </c>
      <c r="K6" s="41">
        <f t="shared" si="4"/>
        <v>0</v>
      </c>
      <c r="L6" s="41">
        <f t="shared" si="4"/>
        <v>0</v>
      </c>
      <c r="M6" s="41">
        <f t="shared" si="4"/>
        <v>0</v>
      </c>
      <c r="N6" s="41">
        <f t="shared" si="4"/>
        <v>0</v>
      </c>
      <c r="O6" s="41">
        <f t="shared" si="4"/>
        <v>0</v>
      </c>
      <c r="P6" s="41">
        <f t="shared" si="4"/>
        <v>0</v>
      </c>
      <c r="Q6" s="41">
        <f t="shared" si="4"/>
        <v>0</v>
      </c>
      <c r="R6" s="41">
        <f t="shared" si="4"/>
        <v>0</v>
      </c>
      <c r="S6" s="41">
        <f t="shared" si="4"/>
        <v>0</v>
      </c>
      <c r="T6" s="41">
        <f t="shared" si="4"/>
        <v>0</v>
      </c>
      <c r="U6" s="41">
        <f t="shared" si="4"/>
        <v>0</v>
      </c>
      <c r="V6" s="41">
        <f t="shared" si="4"/>
        <v>0</v>
      </c>
      <c r="W6" s="41">
        <f t="shared" si="4"/>
        <v>0</v>
      </c>
      <c r="X6" s="41">
        <f t="shared" si="4"/>
        <v>0</v>
      </c>
      <c r="Y6" s="41">
        <f t="shared" si="4"/>
        <v>0</v>
      </c>
      <c r="Z6" s="41">
        <f t="shared" si="4"/>
        <v>0</v>
      </c>
      <c r="AA6" s="41">
        <f t="shared" si="4"/>
        <v>0</v>
      </c>
      <c r="AB6" s="41">
        <f t="shared" si="4"/>
        <v>0</v>
      </c>
      <c r="AC6" s="41">
        <f t="shared" si="4"/>
        <v>0</v>
      </c>
      <c r="AD6" s="41">
        <f t="shared" si="4"/>
        <v>0</v>
      </c>
      <c r="AE6" s="41">
        <f t="shared" si="4"/>
        <v>0</v>
      </c>
      <c r="AF6" s="41">
        <f t="shared" si="4"/>
        <v>0</v>
      </c>
      <c r="AG6" s="41">
        <f t="shared" si="4"/>
        <v>0</v>
      </c>
      <c r="AH6" s="41">
        <f t="shared" si="4"/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v>0</v>
      </c>
      <c r="C7" s="41">
        <f t="shared" ref="C7:BA7" si="5">B7</f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f t="shared" si="5"/>
        <v>0</v>
      </c>
      <c r="AA7" s="41">
        <f t="shared" si="5"/>
        <v>0</v>
      </c>
      <c r="AB7" s="41">
        <f t="shared" si="5"/>
        <v>0</v>
      </c>
      <c r="AC7" s="41">
        <f t="shared" si="5"/>
        <v>0</v>
      </c>
      <c r="AD7" s="41">
        <f t="shared" si="5"/>
        <v>0</v>
      </c>
      <c r="AE7" s="41">
        <f t="shared" si="5"/>
        <v>0</v>
      </c>
      <c r="AF7" s="41">
        <f t="shared" si="5"/>
        <v>0</v>
      </c>
      <c r="AG7" s="41">
        <f t="shared" si="5"/>
        <v>0</v>
      </c>
      <c r="AH7" s="41">
        <f t="shared" si="5"/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f t="shared" ref="C8:BA8" si="6">B8</f>
        <v>0</v>
      </c>
      <c r="D8" s="41">
        <f t="shared" si="6"/>
        <v>0</v>
      </c>
      <c r="E8" s="41">
        <f t="shared" si="6"/>
        <v>0</v>
      </c>
      <c r="F8" s="41">
        <f t="shared" si="6"/>
        <v>0</v>
      </c>
      <c r="G8" s="41">
        <f t="shared" si="6"/>
        <v>0</v>
      </c>
      <c r="H8" s="41">
        <f t="shared" si="6"/>
        <v>0</v>
      </c>
      <c r="I8" s="41">
        <f t="shared" si="6"/>
        <v>0</v>
      </c>
      <c r="J8" s="41">
        <f t="shared" si="6"/>
        <v>0</v>
      </c>
      <c r="K8" s="41">
        <f t="shared" si="6"/>
        <v>0</v>
      </c>
      <c r="L8" s="41">
        <f t="shared" si="6"/>
        <v>0</v>
      </c>
      <c r="M8" s="41">
        <f t="shared" si="6"/>
        <v>0</v>
      </c>
      <c r="N8" s="41">
        <f t="shared" si="6"/>
        <v>0</v>
      </c>
      <c r="O8" s="41">
        <f t="shared" si="6"/>
        <v>0</v>
      </c>
      <c r="P8" s="41">
        <f t="shared" si="6"/>
        <v>0</v>
      </c>
      <c r="Q8" s="41">
        <f t="shared" si="6"/>
        <v>0</v>
      </c>
      <c r="R8" s="41">
        <f t="shared" si="6"/>
        <v>0</v>
      </c>
      <c r="S8" s="41">
        <f t="shared" si="6"/>
        <v>0</v>
      </c>
      <c r="T8" s="41">
        <f t="shared" si="6"/>
        <v>0</v>
      </c>
      <c r="U8" s="41">
        <f t="shared" si="6"/>
        <v>0</v>
      </c>
      <c r="V8" s="41">
        <f t="shared" si="6"/>
        <v>0</v>
      </c>
      <c r="W8" s="41">
        <f t="shared" si="6"/>
        <v>0</v>
      </c>
      <c r="X8" s="41">
        <f t="shared" si="6"/>
        <v>0</v>
      </c>
      <c r="Y8" s="41">
        <f t="shared" si="6"/>
        <v>0</v>
      </c>
      <c r="Z8" s="41">
        <f t="shared" si="6"/>
        <v>0</v>
      </c>
      <c r="AA8" s="41">
        <f t="shared" si="6"/>
        <v>0</v>
      </c>
      <c r="AB8" s="41">
        <f t="shared" si="6"/>
        <v>0</v>
      </c>
      <c r="AC8" s="41">
        <f t="shared" si="6"/>
        <v>0</v>
      </c>
      <c r="AD8" s="41">
        <f t="shared" si="6"/>
        <v>0</v>
      </c>
      <c r="AE8" s="41">
        <f t="shared" si="6"/>
        <v>0</v>
      </c>
      <c r="AF8" s="41">
        <f t="shared" si="6"/>
        <v>0</v>
      </c>
      <c r="AG8" s="41">
        <f t="shared" si="6"/>
        <v>0</v>
      </c>
      <c r="AH8" s="41">
        <f t="shared" si="6"/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f>B6</f>
        <v>0</v>
      </c>
      <c r="C9" s="41">
        <f t="shared" ref="C9:BA9" si="7">B9</f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ignoredErrors>
    <ignoredError sqref="C3:BA3" formula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BA1000"/>
  <sheetViews>
    <sheetView workbookViewId="0">
      <selection activeCell="C2" sqref="C2:BA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>B2</f>
        <v>0</v>
      </c>
      <c r="D2" s="41">
        <f t="shared" ref="D2:BA7" si="1">C2</f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'BFPaT-pretax-biomass'!B3*'Tax Percentages'!B12</f>
        <v>4.2760000000000004E-7</v>
      </c>
      <c r="C3" s="41">
        <f t="shared" ref="C3:R9" si="2">B3</f>
        <v>4.2760000000000004E-7</v>
      </c>
      <c r="D3" s="41">
        <f t="shared" si="2"/>
        <v>4.2760000000000004E-7</v>
      </c>
      <c r="E3" s="41">
        <f t="shared" si="2"/>
        <v>4.2760000000000004E-7</v>
      </c>
      <c r="F3" s="41">
        <f t="shared" si="2"/>
        <v>4.2760000000000004E-7</v>
      </c>
      <c r="G3" s="41">
        <f t="shared" si="2"/>
        <v>4.2760000000000004E-7</v>
      </c>
      <c r="H3" s="41">
        <f t="shared" si="2"/>
        <v>4.2760000000000004E-7</v>
      </c>
      <c r="I3" s="41">
        <f t="shared" si="2"/>
        <v>4.2760000000000004E-7</v>
      </c>
      <c r="J3" s="41">
        <f t="shared" si="2"/>
        <v>4.2760000000000004E-7</v>
      </c>
      <c r="K3" s="41">
        <f t="shared" si="2"/>
        <v>4.2760000000000004E-7</v>
      </c>
      <c r="L3" s="41">
        <f t="shared" si="2"/>
        <v>4.2760000000000004E-7</v>
      </c>
      <c r="M3" s="41">
        <f t="shared" si="2"/>
        <v>4.2760000000000004E-7</v>
      </c>
      <c r="N3" s="41">
        <f t="shared" si="2"/>
        <v>4.2760000000000004E-7</v>
      </c>
      <c r="O3" s="41">
        <f t="shared" si="2"/>
        <v>4.2760000000000004E-7</v>
      </c>
      <c r="P3" s="41">
        <f t="shared" si="2"/>
        <v>4.2760000000000004E-7</v>
      </c>
      <c r="Q3" s="41">
        <f t="shared" si="2"/>
        <v>4.2760000000000004E-7</v>
      </c>
      <c r="R3" s="41">
        <f t="shared" si="2"/>
        <v>4.2760000000000004E-7</v>
      </c>
      <c r="S3" s="41">
        <f t="shared" si="1"/>
        <v>4.2760000000000004E-7</v>
      </c>
      <c r="T3" s="41">
        <f t="shared" si="1"/>
        <v>4.2760000000000004E-7</v>
      </c>
      <c r="U3" s="41">
        <f t="shared" si="1"/>
        <v>4.2760000000000004E-7</v>
      </c>
      <c r="V3" s="41">
        <f t="shared" si="1"/>
        <v>4.2760000000000004E-7</v>
      </c>
      <c r="W3" s="41">
        <f t="shared" si="1"/>
        <v>4.2760000000000004E-7</v>
      </c>
      <c r="X3" s="41">
        <f t="shared" si="1"/>
        <v>4.2760000000000004E-7</v>
      </c>
      <c r="Y3" s="41">
        <f t="shared" si="1"/>
        <v>4.2760000000000004E-7</v>
      </c>
      <c r="Z3" s="41">
        <f t="shared" si="1"/>
        <v>4.2760000000000004E-7</v>
      </c>
      <c r="AA3" s="41">
        <f t="shared" si="1"/>
        <v>4.2760000000000004E-7</v>
      </c>
      <c r="AB3" s="41">
        <f t="shared" si="1"/>
        <v>4.2760000000000004E-7</v>
      </c>
      <c r="AC3" s="41">
        <f t="shared" si="1"/>
        <v>4.2760000000000004E-7</v>
      </c>
      <c r="AD3" s="41">
        <f t="shared" si="1"/>
        <v>4.2760000000000004E-7</v>
      </c>
      <c r="AE3" s="41">
        <f t="shared" si="1"/>
        <v>4.2760000000000004E-7</v>
      </c>
      <c r="AF3" s="41">
        <f t="shared" si="1"/>
        <v>4.2760000000000004E-7</v>
      </c>
      <c r="AG3" s="41">
        <f t="shared" si="1"/>
        <v>4.2760000000000004E-7</v>
      </c>
      <c r="AH3" s="41">
        <f t="shared" si="1"/>
        <v>4.2760000000000004E-7</v>
      </c>
      <c r="AI3" s="41">
        <f t="shared" si="1"/>
        <v>4.2760000000000004E-7</v>
      </c>
      <c r="AJ3" s="41">
        <f t="shared" si="1"/>
        <v>4.2760000000000004E-7</v>
      </c>
      <c r="AK3" s="41">
        <f t="shared" si="1"/>
        <v>4.2760000000000004E-7</v>
      </c>
      <c r="AL3" s="41">
        <f t="shared" si="1"/>
        <v>4.2760000000000004E-7</v>
      </c>
      <c r="AM3" s="41">
        <f t="shared" si="1"/>
        <v>4.2760000000000004E-7</v>
      </c>
      <c r="AN3" s="41">
        <f t="shared" si="1"/>
        <v>4.2760000000000004E-7</v>
      </c>
      <c r="AO3" s="41">
        <f t="shared" si="1"/>
        <v>4.2760000000000004E-7</v>
      </c>
      <c r="AP3" s="41">
        <f t="shared" si="1"/>
        <v>4.2760000000000004E-7</v>
      </c>
      <c r="AQ3" s="41">
        <f t="shared" si="1"/>
        <v>4.2760000000000004E-7</v>
      </c>
      <c r="AR3" s="41">
        <f t="shared" si="1"/>
        <v>4.2760000000000004E-7</v>
      </c>
      <c r="AS3" s="41">
        <f t="shared" si="1"/>
        <v>4.2760000000000004E-7</v>
      </c>
      <c r="AT3" s="41">
        <f t="shared" si="1"/>
        <v>4.2760000000000004E-7</v>
      </c>
      <c r="AU3" s="41">
        <f t="shared" si="1"/>
        <v>4.2760000000000004E-7</v>
      </c>
      <c r="AV3" s="41">
        <f t="shared" si="1"/>
        <v>4.2760000000000004E-7</v>
      </c>
      <c r="AW3" s="41">
        <f t="shared" si="1"/>
        <v>4.2760000000000004E-7</v>
      </c>
      <c r="AX3" s="41">
        <f t="shared" si="1"/>
        <v>4.2760000000000004E-7</v>
      </c>
      <c r="AY3" s="41">
        <f t="shared" si="1"/>
        <v>4.2760000000000004E-7</v>
      </c>
      <c r="AZ3" s="41">
        <f t="shared" si="1"/>
        <v>4.2760000000000004E-7</v>
      </c>
      <c r="BA3" s="41">
        <f t="shared" si="1"/>
        <v>4.2760000000000004E-7</v>
      </c>
    </row>
    <row r="4" spans="1:53">
      <c r="A4" s="1" t="s">
        <v>165</v>
      </c>
      <c r="B4" s="41">
        <f>B3</f>
        <v>4.2760000000000004E-7</v>
      </c>
      <c r="C4" s="41">
        <f t="shared" si="2"/>
        <v>4.2760000000000004E-7</v>
      </c>
      <c r="D4" s="41">
        <f t="shared" si="1"/>
        <v>4.2760000000000004E-7</v>
      </c>
      <c r="E4" s="41">
        <f t="shared" si="1"/>
        <v>4.2760000000000004E-7</v>
      </c>
      <c r="F4" s="41">
        <f t="shared" si="1"/>
        <v>4.2760000000000004E-7</v>
      </c>
      <c r="G4" s="41">
        <f t="shared" si="1"/>
        <v>4.2760000000000004E-7</v>
      </c>
      <c r="H4" s="41">
        <f t="shared" si="1"/>
        <v>4.2760000000000004E-7</v>
      </c>
      <c r="I4" s="41">
        <f t="shared" si="1"/>
        <v>4.2760000000000004E-7</v>
      </c>
      <c r="J4" s="41">
        <f t="shared" si="1"/>
        <v>4.2760000000000004E-7</v>
      </c>
      <c r="K4" s="41">
        <f t="shared" si="1"/>
        <v>4.2760000000000004E-7</v>
      </c>
      <c r="L4" s="41">
        <f t="shared" si="1"/>
        <v>4.2760000000000004E-7</v>
      </c>
      <c r="M4" s="41">
        <f t="shared" si="1"/>
        <v>4.2760000000000004E-7</v>
      </c>
      <c r="N4" s="41">
        <f t="shared" si="1"/>
        <v>4.2760000000000004E-7</v>
      </c>
      <c r="O4" s="41">
        <f t="shared" si="1"/>
        <v>4.2760000000000004E-7</v>
      </c>
      <c r="P4" s="41">
        <f t="shared" si="1"/>
        <v>4.2760000000000004E-7</v>
      </c>
      <c r="Q4" s="41">
        <f t="shared" si="1"/>
        <v>4.2760000000000004E-7</v>
      </c>
      <c r="R4" s="41">
        <f t="shared" si="1"/>
        <v>4.2760000000000004E-7</v>
      </c>
      <c r="S4" s="41">
        <f t="shared" si="1"/>
        <v>4.2760000000000004E-7</v>
      </c>
      <c r="T4" s="41">
        <f t="shared" si="1"/>
        <v>4.2760000000000004E-7</v>
      </c>
      <c r="U4" s="41">
        <f t="shared" si="1"/>
        <v>4.2760000000000004E-7</v>
      </c>
      <c r="V4" s="41">
        <f t="shared" si="1"/>
        <v>4.2760000000000004E-7</v>
      </c>
      <c r="W4" s="41">
        <f t="shared" si="1"/>
        <v>4.2760000000000004E-7</v>
      </c>
      <c r="X4" s="41">
        <f t="shared" si="1"/>
        <v>4.2760000000000004E-7</v>
      </c>
      <c r="Y4" s="41">
        <f t="shared" si="1"/>
        <v>4.2760000000000004E-7</v>
      </c>
      <c r="Z4" s="41">
        <f t="shared" si="1"/>
        <v>4.2760000000000004E-7</v>
      </c>
      <c r="AA4" s="41">
        <f t="shared" si="1"/>
        <v>4.2760000000000004E-7</v>
      </c>
      <c r="AB4" s="41">
        <f t="shared" si="1"/>
        <v>4.2760000000000004E-7</v>
      </c>
      <c r="AC4" s="41">
        <f t="shared" si="1"/>
        <v>4.2760000000000004E-7</v>
      </c>
      <c r="AD4" s="41">
        <f t="shared" si="1"/>
        <v>4.2760000000000004E-7</v>
      </c>
      <c r="AE4" s="41">
        <f t="shared" si="1"/>
        <v>4.2760000000000004E-7</v>
      </c>
      <c r="AF4" s="41">
        <f t="shared" si="1"/>
        <v>4.2760000000000004E-7</v>
      </c>
      <c r="AG4" s="41">
        <f t="shared" si="1"/>
        <v>4.2760000000000004E-7</v>
      </c>
      <c r="AH4" s="41">
        <f t="shared" si="1"/>
        <v>4.2760000000000004E-7</v>
      </c>
      <c r="AI4" s="41">
        <f t="shared" si="1"/>
        <v>4.2760000000000004E-7</v>
      </c>
      <c r="AJ4" s="41">
        <f t="shared" si="1"/>
        <v>4.2760000000000004E-7</v>
      </c>
      <c r="AK4" s="41">
        <f t="shared" si="1"/>
        <v>4.2760000000000004E-7</v>
      </c>
      <c r="AL4" s="41">
        <f t="shared" si="1"/>
        <v>4.2760000000000004E-7</v>
      </c>
      <c r="AM4" s="41">
        <f t="shared" si="1"/>
        <v>4.2760000000000004E-7</v>
      </c>
      <c r="AN4" s="41">
        <f t="shared" si="1"/>
        <v>4.2760000000000004E-7</v>
      </c>
      <c r="AO4" s="41">
        <f t="shared" si="1"/>
        <v>4.2760000000000004E-7</v>
      </c>
      <c r="AP4" s="41">
        <f t="shared" si="1"/>
        <v>4.2760000000000004E-7</v>
      </c>
      <c r="AQ4" s="41">
        <f t="shared" si="1"/>
        <v>4.2760000000000004E-7</v>
      </c>
      <c r="AR4" s="41">
        <f t="shared" si="1"/>
        <v>4.2760000000000004E-7</v>
      </c>
      <c r="AS4" s="41">
        <f t="shared" si="1"/>
        <v>4.2760000000000004E-7</v>
      </c>
      <c r="AT4" s="41">
        <f t="shared" si="1"/>
        <v>4.2760000000000004E-7</v>
      </c>
      <c r="AU4" s="41">
        <f t="shared" si="1"/>
        <v>4.2760000000000004E-7</v>
      </c>
      <c r="AV4" s="41">
        <f t="shared" si="1"/>
        <v>4.2760000000000004E-7</v>
      </c>
      <c r="AW4" s="41">
        <f t="shared" si="1"/>
        <v>4.2760000000000004E-7</v>
      </c>
      <c r="AX4" s="41">
        <f t="shared" si="1"/>
        <v>4.2760000000000004E-7</v>
      </c>
      <c r="AY4" s="41">
        <f t="shared" si="1"/>
        <v>4.2760000000000004E-7</v>
      </c>
      <c r="AZ4" s="41">
        <f t="shared" si="1"/>
        <v>4.2760000000000004E-7</v>
      </c>
      <c r="BA4" s="41">
        <f t="shared" si="1"/>
        <v>4.2760000000000004E-7</v>
      </c>
    </row>
    <row r="5" spans="1:53">
      <c r="A5" s="1" t="s">
        <v>166</v>
      </c>
      <c r="B5" s="41">
        <f>B4</f>
        <v>4.2760000000000004E-7</v>
      </c>
      <c r="C5" s="41">
        <f t="shared" si="2"/>
        <v>4.2760000000000004E-7</v>
      </c>
      <c r="D5" s="41">
        <f t="shared" si="1"/>
        <v>4.2760000000000004E-7</v>
      </c>
      <c r="E5" s="41">
        <f t="shared" si="1"/>
        <v>4.2760000000000004E-7</v>
      </c>
      <c r="F5" s="41">
        <f t="shared" si="1"/>
        <v>4.2760000000000004E-7</v>
      </c>
      <c r="G5" s="41">
        <f t="shared" si="1"/>
        <v>4.2760000000000004E-7</v>
      </c>
      <c r="H5" s="41">
        <f t="shared" si="1"/>
        <v>4.2760000000000004E-7</v>
      </c>
      <c r="I5" s="41">
        <f t="shared" si="1"/>
        <v>4.2760000000000004E-7</v>
      </c>
      <c r="J5" s="41">
        <f t="shared" si="1"/>
        <v>4.2760000000000004E-7</v>
      </c>
      <c r="K5" s="41">
        <f t="shared" si="1"/>
        <v>4.2760000000000004E-7</v>
      </c>
      <c r="L5" s="41">
        <f t="shared" si="1"/>
        <v>4.2760000000000004E-7</v>
      </c>
      <c r="M5" s="41">
        <f t="shared" si="1"/>
        <v>4.2760000000000004E-7</v>
      </c>
      <c r="N5" s="41">
        <f t="shared" si="1"/>
        <v>4.2760000000000004E-7</v>
      </c>
      <c r="O5" s="41">
        <f t="shared" si="1"/>
        <v>4.2760000000000004E-7</v>
      </c>
      <c r="P5" s="41">
        <f t="shared" si="1"/>
        <v>4.2760000000000004E-7</v>
      </c>
      <c r="Q5" s="41">
        <f t="shared" si="1"/>
        <v>4.2760000000000004E-7</v>
      </c>
      <c r="R5" s="41">
        <f t="shared" si="1"/>
        <v>4.2760000000000004E-7</v>
      </c>
      <c r="S5" s="41">
        <f t="shared" si="1"/>
        <v>4.2760000000000004E-7</v>
      </c>
      <c r="T5" s="41">
        <f t="shared" si="1"/>
        <v>4.2760000000000004E-7</v>
      </c>
      <c r="U5" s="41">
        <f t="shared" si="1"/>
        <v>4.2760000000000004E-7</v>
      </c>
      <c r="V5" s="41">
        <f t="shared" si="1"/>
        <v>4.2760000000000004E-7</v>
      </c>
      <c r="W5" s="41">
        <f t="shared" si="1"/>
        <v>4.2760000000000004E-7</v>
      </c>
      <c r="X5" s="41">
        <f t="shared" si="1"/>
        <v>4.2760000000000004E-7</v>
      </c>
      <c r="Y5" s="41">
        <f t="shared" si="1"/>
        <v>4.2760000000000004E-7</v>
      </c>
      <c r="Z5" s="41">
        <f t="shared" si="1"/>
        <v>4.2760000000000004E-7</v>
      </c>
      <c r="AA5" s="41">
        <f t="shared" si="1"/>
        <v>4.2760000000000004E-7</v>
      </c>
      <c r="AB5" s="41">
        <f t="shared" si="1"/>
        <v>4.2760000000000004E-7</v>
      </c>
      <c r="AC5" s="41">
        <f t="shared" si="1"/>
        <v>4.2760000000000004E-7</v>
      </c>
      <c r="AD5" s="41">
        <f t="shared" si="1"/>
        <v>4.2760000000000004E-7</v>
      </c>
      <c r="AE5" s="41">
        <f t="shared" si="1"/>
        <v>4.2760000000000004E-7</v>
      </c>
      <c r="AF5" s="41">
        <f t="shared" si="1"/>
        <v>4.2760000000000004E-7</v>
      </c>
      <c r="AG5" s="41">
        <f t="shared" si="1"/>
        <v>4.2760000000000004E-7</v>
      </c>
      <c r="AH5" s="41">
        <f t="shared" si="1"/>
        <v>4.2760000000000004E-7</v>
      </c>
      <c r="AI5" s="41">
        <f t="shared" si="1"/>
        <v>4.2760000000000004E-7</v>
      </c>
      <c r="AJ5" s="41">
        <f t="shared" si="1"/>
        <v>4.2760000000000004E-7</v>
      </c>
      <c r="AK5" s="41">
        <f t="shared" si="1"/>
        <v>4.2760000000000004E-7</v>
      </c>
      <c r="AL5" s="41">
        <f t="shared" si="1"/>
        <v>4.2760000000000004E-7</v>
      </c>
      <c r="AM5" s="41">
        <f t="shared" si="1"/>
        <v>4.2760000000000004E-7</v>
      </c>
      <c r="AN5" s="41">
        <f t="shared" si="1"/>
        <v>4.2760000000000004E-7</v>
      </c>
      <c r="AO5" s="41">
        <f t="shared" si="1"/>
        <v>4.2760000000000004E-7</v>
      </c>
      <c r="AP5" s="41">
        <f t="shared" si="1"/>
        <v>4.2760000000000004E-7</v>
      </c>
      <c r="AQ5" s="41">
        <f t="shared" si="1"/>
        <v>4.2760000000000004E-7</v>
      </c>
      <c r="AR5" s="41">
        <f t="shared" si="1"/>
        <v>4.2760000000000004E-7</v>
      </c>
      <c r="AS5" s="41">
        <f t="shared" si="1"/>
        <v>4.2760000000000004E-7</v>
      </c>
      <c r="AT5" s="41">
        <f t="shared" si="1"/>
        <v>4.2760000000000004E-7</v>
      </c>
      <c r="AU5" s="41">
        <f t="shared" si="1"/>
        <v>4.2760000000000004E-7</v>
      </c>
      <c r="AV5" s="41">
        <f t="shared" si="1"/>
        <v>4.2760000000000004E-7</v>
      </c>
      <c r="AW5" s="41">
        <f t="shared" si="1"/>
        <v>4.2760000000000004E-7</v>
      </c>
      <c r="AX5" s="41">
        <f t="shared" si="1"/>
        <v>4.2760000000000004E-7</v>
      </c>
      <c r="AY5" s="41">
        <f t="shared" si="1"/>
        <v>4.2760000000000004E-7</v>
      </c>
      <c r="AZ5" s="41">
        <f t="shared" si="1"/>
        <v>4.2760000000000004E-7</v>
      </c>
      <c r="BA5" s="41">
        <f t="shared" si="1"/>
        <v>4.2760000000000004E-7</v>
      </c>
    </row>
    <row r="6" spans="1:53">
      <c r="A6" s="1" t="s">
        <v>167</v>
      </c>
      <c r="B6" s="41">
        <f>B5</f>
        <v>4.2760000000000004E-7</v>
      </c>
      <c r="C6" s="41">
        <f t="shared" si="2"/>
        <v>4.2760000000000004E-7</v>
      </c>
      <c r="D6" s="41">
        <f t="shared" si="1"/>
        <v>4.2760000000000004E-7</v>
      </c>
      <c r="E6" s="41">
        <f t="shared" si="1"/>
        <v>4.2760000000000004E-7</v>
      </c>
      <c r="F6" s="41">
        <f t="shared" si="1"/>
        <v>4.2760000000000004E-7</v>
      </c>
      <c r="G6" s="41">
        <f t="shared" si="1"/>
        <v>4.2760000000000004E-7</v>
      </c>
      <c r="H6" s="41">
        <f t="shared" si="1"/>
        <v>4.2760000000000004E-7</v>
      </c>
      <c r="I6" s="41">
        <f t="shared" si="1"/>
        <v>4.2760000000000004E-7</v>
      </c>
      <c r="J6" s="41">
        <f t="shared" si="1"/>
        <v>4.2760000000000004E-7</v>
      </c>
      <c r="K6" s="41">
        <f t="shared" si="1"/>
        <v>4.2760000000000004E-7</v>
      </c>
      <c r="L6" s="41">
        <f t="shared" si="1"/>
        <v>4.2760000000000004E-7</v>
      </c>
      <c r="M6" s="41">
        <f t="shared" si="1"/>
        <v>4.2760000000000004E-7</v>
      </c>
      <c r="N6" s="41">
        <f t="shared" si="1"/>
        <v>4.2760000000000004E-7</v>
      </c>
      <c r="O6" s="41">
        <f t="shared" si="1"/>
        <v>4.2760000000000004E-7</v>
      </c>
      <c r="P6" s="41">
        <f t="shared" si="1"/>
        <v>4.2760000000000004E-7</v>
      </c>
      <c r="Q6" s="41">
        <f t="shared" si="1"/>
        <v>4.2760000000000004E-7</v>
      </c>
      <c r="R6" s="41">
        <f t="shared" si="1"/>
        <v>4.2760000000000004E-7</v>
      </c>
      <c r="S6" s="41">
        <f t="shared" si="1"/>
        <v>4.2760000000000004E-7</v>
      </c>
      <c r="T6" s="41">
        <f t="shared" si="1"/>
        <v>4.2760000000000004E-7</v>
      </c>
      <c r="U6" s="41">
        <f t="shared" si="1"/>
        <v>4.2760000000000004E-7</v>
      </c>
      <c r="V6" s="41">
        <f t="shared" si="1"/>
        <v>4.2760000000000004E-7</v>
      </c>
      <c r="W6" s="41">
        <f t="shared" si="1"/>
        <v>4.2760000000000004E-7</v>
      </c>
      <c r="X6" s="41">
        <f t="shared" si="1"/>
        <v>4.2760000000000004E-7</v>
      </c>
      <c r="Y6" s="41">
        <f t="shared" si="1"/>
        <v>4.2760000000000004E-7</v>
      </c>
      <c r="Z6" s="41">
        <f t="shared" si="1"/>
        <v>4.2760000000000004E-7</v>
      </c>
      <c r="AA6" s="41">
        <f t="shared" si="1"/>
        <v>4.2760000000000004E-7</v>
      </c>
      <c r="AB6" s="41">
        <f t="shared" si="1"/>
        <v>4.2760000000000004E-7</v>
      </c>
      <c r="AC6" s="41">
        <f t="shared" si="1"/>
        <v>4.2760000000000004E-7</v>
      </c>
      <c r="AD6" s="41">
        <f t="shared" si="1"/>
        <v>4.2760000000000004E-7</v>
      </c>
      <c r="AE6" s="41">
        <f t="shared" si="1"/>
        <v>4.2760000000000004E-7</v>
      </c>
      <c r="AF6" s="41">
        <f t="shared" si="1"/>
        <v>4.2760000000000004E-7</v>
      </c>
      <c r="AG6" s="41">
        <f t="shared" si="1"/>
        <v>4.2760000000000004E-7</v>
      </c>
      <c r="AH6" s="41">
        <f t="shared" si="1"/>
        <v>4.2760000000000004E-7</v>
      </c>
      <c r="AI6" s="41">
        <f t="shared" si="1"/>
        <v>4.2760000000000004E-7</v>
      </c>
      <c r="AJ6" s="41">
        <f t="shared" si="1"/>
        <v>4.2760000000000004E-7</v>
      </c>
      <c r="AK6" s="41">
        <f t="shared" si="1"/>
        <v>4.2760000000000004E-7</v>
      </c>
      <c r="AL6" s="41">
        <f t="shared" si="1"/>
        <v>4.2760000000000004E-7</v>
      </c>
      <c r="AM6" s="41">
        <f t="shared" si="1"/>
        <v>4.2760000000000004E-7</v>
      </c>
      <c r="AN6" s="41">
        <f t="shared" si="1"/>
        <v>4.2760000000000004E-7</v>
      </c>
      <c r="AO6" s="41">
        <f t="shared" si="1"/>
        <v>4.2760000000000004E-7</v>
      </c>
      <c r="AP6" s="41">
        <f t="shared" si="1"/>
        <v>4.2760000000000004E-7</v>
      </c>
      <c r="AQ6" s="41">
        <f t="shared" si="1"/>
        <v>4.2760000000000004E-7</v>
      </c>
      <c r="AR6" s="41">
        <f t="shared" si="1"/>
        <v>4.2760000000000004E-7</v>
      </c>
      <c r="AS6" s="41">
        <f t="shared" si="1"/>
        <v>4.2760000000000004E-7</v>
      </c>
      <c r="AT6" s="41">
        <f t="shared" si="1"/>
        <v>4.2760000000000004E-7</v>
      </c>
      <c r="AU6" s="41">
        <f t="shared" si="1"/>
        <v>4.2760000000000004E-7</v>
      </c>
      <c r="AV6" s="41">
        <f t="shared" si="1"/>
        <v>4.2760000000000004E-7</v>
      </c>
      <c r="AW6" s="41">
        <f t="shared" si="1"/>
        <v>4.2760000000000004E-7</v>
      </c>
      <c r="AX6" s="41">
        <f t="shared" si="1"/>
        <v>4.2760000000000004E-7</v>
      </c>
      <c r="AY6" s="41">
        <f t="shared" si="1"/>
        <v>4.2760000000000004E-7</v>
      </c>
      <c r="AZ6" s="41">
        <f t="shared" si="1"/>
        <v>4.2760000000000004E-7</v>
      </c>
      <c r="BA6" s="41">
        <f t="shared" si="1"/>
        <v>4.2760000000000004E-7</v>
      </c>
    </row>
    <row r="7" spans="1:53">
      <c r="A7" s="1" t="s">
        <v>168</v>
      </c>
      <c r="B7" s="41">
        <f>B3</f>
        <v>4.2760000000000004E-7</v>
      </c>
      <c r="C7" s="41">
        <f t="shared" si="2"/>
        <v>4.2760000000000004E-7</v>
      </c>
      <c r="D7" s="41">
        <f t="shared" si="1"/>
        <v>4.2760000000000004E-7</v>
      </c>
      <c r="E7" s="41">
        <f t="shared" si="1"/>
        <v>4.2760000000000004E-7</v>
      </c>
      <c r="F7" s="41">
        <f t="shared" si="1"/>
        <v>4.2760000000000004E-7</v>
      </c>
      <c r="G7" s="41">
        <f t="shared" si="1"/>
        <v>4.2760000000000004E-7</v>
      </c>
      <c r="H7" s="41">
        <f t="shared" si="1"/>
        <v>4.2760000000000004E-7</v>
      </c>
      <c r="I7" s="41">
        <f t="shared" si="1"/>
        <v>4.2760000000000004E-7</v>
      </c>
      <c r="J7" s="41">
        <f t="shared" si="1"/>
        <v>4.2760000000000004E-7</v>
      </c>
      <c r="K7" s="41">
        <f t="shared" si="1"/>
        <v>4.2760000000000004E-7</v>
      </c>
      <c r="L7" s="41">
        <f t="shared" si="1"/>
        <v>4.2760000000000004E-7</v>
      </c>
      <c r="M7" s="41">
        <f t="shared" si="1"/>
        <v>4.2760000000000004E-7</v>
      </c>
      <c r="N7" s="41">
        <f t="shared" si="1"/>
        <v>4.2760000000000004E-7</v>
      </c>
      <c r="O7" s="41">
        <f t="shared" si="1"/>
        <v>4.2760000000000004E-7</v>
      </c>
      <c r="P7" s="41">
        <f t="shared" si="1"/>
        <v>4.2760000000000004E-7</v>
      </c>
      <c r="Q7" s="41">
        <f t="shared" si="1"/>
        <v>4.2760000000000004E-7</v>
      </c>
      <c r="R7" s="41">
        <f t="shared" si="1"/>
        <v>4.2760000000000004E-7</v>
      </c>
      <c r="S7" s="41">
        <f t="shared" si="1"/>
        <v>4.2760000000000004E-7</v>
      </c>
      <c r="T7" s="41">
        <f t="shared" si="1"/>
        <v>4.2760000000000004E-7</v>
      </c>
      <c r="U7" s="41">
        <f t="shared" si="1"/>
        <v>4.2760000000000004E-7</v>
      </c>
      <c r="V7" s="41">
        <f t="shared" si="1"/>
        <v>4.2760000000000004E-7</v>
      </c>
      <c r="W7" s="41">
        <f t="shared" si="1"/>
        <v>4.2760000000000004E-7</v>
      </c>
      <c r="X7" s="41">
        <f t="shared" ref="D7:BA9" si="3">W7</f>
        <v>4.2760000000000004E-7</v>
      </c>
      <c r="Y7" s="41">
        <f t="shared" si="3"/>
        <v>4.2760000000000004E-7</v>
      </c>
      <c r="Z7" s="41">
        <f t="shared" si="3"/>
        <v>4.2760000000000004E-7</v>
      </c>
      <c r="AA7" s="41">
        <f t="shared" si="3"/>
        <v>4.2760000000000004E-7</v>
      </c>
      <c r="AB7" s="41">
        <f t="shared" si="3"/>
        <v>4.2760000000000004E-7</v>
      </c>
      <c r="AC7" s="41">
        <f t="shared" si="3"/>
        <v>4.2760000000000004E-7</v>
      </c>
      <c r="AD7" s="41">
        <f t="shared" si="3"/>
        <v>4.2760000000000004E-7</v>
      </c>
      <c r="AE7" s="41">
        <f t="shared" si="3"/>
        <v>4.2760000000000004E-7</v>
      </c>
      <c r="AF7" s="41">
        <f t="shared" si="3"/>
        <v>4.2760000000000004E-7</v>
      </c>
      <c r="AG7" s="41">
        <f t="shared" si="3"/>
        <v>4.2760000000000004E-7</v>
      </c>
      <c r="AH7" s="41">
        <f t="shared" si="3"/>
        <v>4.2760000000000004E-7</v>
      </c>
      <c r="AI7" s="41">
        <f t="shared" si="3"/>
        <v>4.2760000000000004E-7</v>
      </c>
      <c r="AJ7" s="41">
        <f t="shared" si="3"/>
        <v>4.2760000000000004E-7</v>
      </c>
      <c r="AK7" s="41">
        <f t="shared" si="3"/>
        <v>4.2760000000000004E-7</v>
      </c>
      <c r="AL7" s="41">
        <f t="shared" si="3"/>
        <v>4.2760000000000004E-7</v>
      </c>
      <c r="AM7" s="41">
        <f t="shared" si="3"/>
        <v>4.2760000000000004E-7</v>
      </c>
      <c r="AN7" s="41">
        <f t="shared" si="3"/>
        <v>4.2760000000000004E-7</v>
      </c>
      <c r="AO7" s="41">
        <f t="shared" si="3"/>
        <v>4.2760000000000004E-7</v>
      </c>
      <c r="AP7" s="41">
        <f t="shared" si="3"/>
        <v>4.2760000000000004E-7</v>
      </c>
      <c r="AQ7" s="41">
        <f t="shared" si="3"/>
        <v>4.2760000000000004E-7</v>
      </c>
      <c r="AR7" s="41">
        <f t="shared" si="3"/>
        <v>4.2760000000000004E-7</v>
      </c>
      <c r="AS7" s="41">
        <f t="shared" si="3"/>
        <v>4.2760000000000004E-7</v>
      </c>
      <c r="AT7" s="41">
        <f t="shared" si="3"/>
        <v>4.2760000000000004E-7</v>
      </c>
      <c r="AU7" s="41">
        <f t="shared" si="3"/>
        <v>4.2760000000000004E-7</v>
      </c>
      <c r="AV7" s="41">
        <f t="shared" si="3"/>
        <v>4.2760000000000004E-7</v>
      </c>
      <c r="AW7" s="41">
        <f t="shared" si="3"/>
        <v>4.2760000000000004E-7</v>
      </c>
      <c r="AX7" s="41">
        <f t="shared" si="3"/>
        <v>4.2760000000000004E-7</v>
      </c>
      <c r="AY7" s="41">
        <f t="shared" si="3"/>
        <v>4.2760000000000004E-7</v>
      </c>
      <c r="AZ7" s="41">
        <f t="shared" si="3"/>
        <v>4.2760000000000004E-7</v>
      </c>
      <c r="BA7" s="41">
        <f t="shared" si="3"/>
        <v>4.2760000000000004E-7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si="3"/>
        <v>0</v>
      </c>
      <c r="E8" s="41">
        <f t="shared" si="3"/>
        <v>0</v>
      </c>
      <c r="F8" s="41">
        <f t="shared" si="3"/>
        <v>0</v>
      </c>
      <c r="G8" s="41">
        <f t="shared" si="3"/>
        <v>0</v>
      </c>
      <c r="H8" s="41">
        <f t="shared" si="3"/>
        <v>0</v>
      </c>
      <c r="I8" s="41">
        <f t="shared" si="3"/>
        <v>0</v>
      </c>
      <c r="J8" s="41">
        <f t="shared" si="3"/>
        <v>0</v>
      </c>
      <c r="K8" s="41">
        <f t="shared" si="3"/>
        <v>0</v>
      </c>
      <c r="L8" s="41">
        <f t="shared" si="3"/>
        <v>0</v>
      </c>
      <c r="M8" s="41">
        <f t="shared" si="3"/>
        <v>0</v>
      </c>
      <c r="N8" s="41">
        <f t="shared" si="3"/>
        <v>0</v>
      </c>
      <c r="O8" s="41">
        <f t="shared" si="3"/>
        <v>0</v>
      </c>
      <c r="P8" s="41">
        <f t="shared" si="3"/>
        <v>0</v>
      </c>
      <c r="Q8" s="41">
        <f t="shared" si="3"/>
        <v>0</v>
      </c>
      <c r="R8" s="41">
        <f t="shared" si="3"/>
        <v>0</v>
      </c>
      <c r="S8" s="41">
        <f t="shared" si="3"/>
        <v>0</v>
      </c>
      <c r="T8" s="41">
        <f t="shared" si="3"/>
        <v>0</v>
      </c>
      <c r="U8" s="41">
        <f t="shared" si="3"/>
        <v>0</v>
      </c>
      <c r="V8" s="41">
        <f t="shared" si="3"/>
        <v>0</v>
      </c>
      <c r="W8" s="41">
        <f t="shared" si="3"/>
        <v>0</v>
      </c>
      <c r="X8" s="41">
        <f t="shared" si="3"/>
        <v>0</v>
      </c>
      <c r="Y8" s="41">
        <f t="shared" si="3"/>
        <v>0</v>
      </c>
      <c r="Z8" s="41">
        <f t="shared" si="3"/>
        <v>0</v>
      </c>
      <c r="AA8" s="41">
        <f t="shared" si="3"/>
        <v>0</v>
      </c>
      <c r="AB8" s="41">
        <f t="shared" si="3"/>
        <v>0</v>
      </c>
      <c r="AC8" s="41">
        <f t="shared" si="3"/>
        <v>0</v>
      </c>
      <c r="AD8" s="41">
        <f t="shared" si="3"/>
        <v>0</v>
      </c>
      <c r="AE8" s="41">
        <f t="shared" si="3"/>
        <v>0</v>
      </c>
      <c r="AF8" s="41">
        <f t="shared" si="3"/>
        <v>0</v>
      </c>
      <c r="AG8" s="41">
        <f t="shared" si="3"/>
        <v>0</v>
      </c>
      <c r="AH8" s="41">
        <f t="shared" si="3"/>
        <v>0</v>
      </c>
      <c r="AI8" s="41">
        <f t="shared" si="3"/>
        <v>0</v>
      </c>
      <c r="AJ8" s="41">
        <f t="shared" si="3"/>
        <v>0</v>
      </c>
      <c r="AK8" s="41">
        <f t="shared" si="3"/>
        <v>0</v>
      </c>
      <c r="AL8" s="41">
        <f t="shared" si="3"/>
        <v>0</v>
      </c>
      <c r="AM8" s="41">
        <f t="shared" si="3"/>
        <v>0</v>
      </c>
      <c r="AN8" s="41">
        <f t="shared" si="3"/>
        <v>0</v>
      </c>
      <c r="AO8" s="41">
        <f t="shared" si="3"/>
        <v>0</v>
      </c>
      <c r="AP8" s="41">
        <f t="shared" si="3"/>
        <v>0</v>
      </c>
      <c r="AQ8" s="41">
        <f t="shared" si="3"/>
        <v>0</v>
      </c>
      <c r="AR8" s="41">
        <f t="shared" si="3"/>
        <v>0</v>
      </c>
      <c r="AS8" s="41">
        <f t="shared" si="3"/>
        <v>0</v>
      </c>
      <c r="AT8" s="41">
        <f t="shared" si="3"/>
        <v>0</v>
      </c>
      <c r="AU8" s="41">
        <f t="shared" si="3"/>
        <v>0</v>
      </c>
      <c r="AV8" s="41">
        <f t="shared" si="3"/>
        <v>0</v>
      </c>
      <c r="AW8" s="41">
        <f t="shared" si="3"/>
        <v>0</v>
      </c>
      <c r="AX8" s="41">
        <f t="shared" si="3"/>
        <v>0</v>
      </c>
      <c r="AY8" s="41">
        <f t="shared" si="3"/>
        <v>0</v>
      </c>
      <c r="AZ8" s="41">
        <f t="shared" si="3"/>
        <v>0</v>
      </c>
      <c r="BA8" s="41">
        <f t="shared" si="3"/>
        <v>0</v>
      </c>
    </row>
    <row r="9" spans="1:53">
      <c r="A9" s="1" t="s">
        <v>170</v>
      </c>
      <c r="B9" s="41">
        <f>B7</f>
        <v>4.2760000000000004E-7</v>
      </c>
      <c r="C9" s="41">
        <f t="shared" si="2"/>
        <v>4.2760000000000004E-7</v>
      </c>
      <c r="D9" s="41">
        <f t="shared" si="3"/>
        <v>4.2760000000000004E-7</v>
      </c>
      <c r="E9" s="41">
        <f t="shared" si="3"/>
        <v>4.2760000000000004E-7</v>
      </c>
      <c r="F9" s="41">
        <f t="shared" si="3"/>
        <v>4.2760000000000004E-7</v>
      </c>
      <c r="G9" s="41">
        <f t="shared" si="3"/>
        <v>4.2760000000000004E-7</v>
      </c>
      <c r="H9" s="41">
        <f t="shared" si="3"/>
        <v>4.2760000000000004E-7</v>
      </c>
      <c r="I9" s="41">
        <f t="shared" si="3"/>
        <v>4.2760000000000004E-7</v>
      </c>
      <c r="J9" s="41">
        <f t="shared" si="3"/>
        <v>4.2760000000000004E-7</v>
      </c>
      <c r="K9" s="41">
        <f t="shared" si="3"/>
        <v>4.2760000000000004E-7</v>
      </c>
      <c r="L9" s="41">
        <f t="shared" si="3"/>
        <v>4.2760000000000004E-7</v>
      </c>
      <c r="M9" s="41">
        <f t="shared" si="3"/>
        <v>4.2760000000000004E-7</v>
      </c>
      <c r="N9" s="41">
        <f t="shared" si="3"/>
        <v>4.2760000000000004E-7</v>
      </c>
      <c r="O9" s="41">
        <f t="shared" si="3"/>
        <v>4.2760000000000004E-7</v>
      </c>
      <c r="P9" s="41">
        <f t="shared" si="3"/>
        <v>4.2760000000000004E-7</v>
      </c>
      <c r="Q9" s="41">
        <f t="shared" si="3"/>
        <v>4.2760000000000004E-7</v>
      </c>
      <c r="R9" s="41">
        <f t="shared" si="3"/>
        <v>4.2760000000000004E-7</v>
      </c>
      <c r="S9" s="41">
        <f t="shared" si="3"/>
        <v>4.2760000000000004E-7</v>
      </c>
      <c r="T9" s="41">
        <f t="shared" si="3"/>
        <v>4.2760000000000004E-7</v>
      </c>
      <c r="U9" s="41">
        <f t="shared" si="3"/>
        <v>4.2760000000000004E-7</v>
      </c>
      <c r="V9" s="41">
        <f t="shared" si="3"/>
        <v>4.2760000000000004E-7</v>
      </c>
      <c r="W9" s="41">
        <f t="shared" si="3"/>
        <v>4.2760000000000004E-7</v>
      </c>
      <c r="X9" s="41">
        <f t="shared" si="3"/>
        <v>4.2760000000000004E-7</v>
      </c>
      <c r="Y9" s="41">
        <f t="shared" si="3"/>
        <v>4.2760000000000004E-7</v>
      </c>
      <c r="Z9" s="41">
        <f t="shared" si="3"/>
        <v>4.2760000000000004E-7</v>
      </c>
      <c r="AA9" s="41">
        <f t="shared" si="3"/>
        <v>4.2760000000000004E-7</v>
      </c>
      <c r="AB9" s="41">
        <f t="shared" si="3"/>
        <v>4.2760000000000004E-7</v>
      </c>
      <c r="AC9" s="41">
        <f t="shared" si="3"/>
        <v>4.2760000000000004E-7</v>
      </c>
      <c r="AD9" s="41">
        <f t="shared" si="3"/>
        <v>4.2760000000000004E-7</v>
      </c>
      <c r="AE9" s="41">
        <f t="shared" si="3"/>
        <v>4.2760000000000004E-7</v>
      </c>
      <c r="AF9" s="41">
        <f t="shared" si="3"/>
        <v>4.2760000000000004E-7</v>
      </c>
      <c r="AG9" s="41">
        <f t="shared" si="3"/>
        <v>4.2760000000000004E-7</v>
      </c>
      <c r="AH9" s="41">
        <f t="shared" si="3"/>
        <v>4.2760000000000004E-7</v>
      </c>
      <c r="AI9" s="41">
        <f t="shared" si="3"/>
        <v>4.2760000000000004E-7</v>
      </c>
      <c r="AJ9" s="41">
        <f t="shared" si="3"/>
        <v>4.2760000000000004E-7</v>
      </c>
      <c r="AK9" s="41">
        <f t="shared" si="3"/>
        <v>4.2760000000000004E-7</v>
      </c>
      <c r="AL9" s="41">
        <f t="shared" si="3"/>
        <v>4.2760000000000004E-7</v>
      </c>
      <c r="AM9" s="41">
        <f t="shared" si="3"/>
        <v>4.2760000000000004E-7</v>
      </c>
      <c r="AN9" s="41">
        <f t="shared" si="3"/>
        <v>4.2760000000000004E-7</v>
      </c>
      <c r="AO9" s="41">
        <f t="shared" si="3"/>
        <v>4.2760000000000004E-7</v>
      </c>
      <c r="AP9" s="41">
        <f t="shared" si="3"/>
        <v>4.2760000000000004E-7</v>
      </c>
      <c r="AQ9" s="41">
        <f t="shared" si="3"/>
        <v>4.2760000000000004E-7</v>
      </c>
      <c r="AR9" s="41">
        <f t="shared" si="3"/>
        <v>4.2760000000000004E-7</v>
      </c>
      <c r="AS9" s="41">
        <f t="shared" si="3"/>
        <v>4.2760000000000004E-7</v>
      </c>
      <c r="AT9" s="41">
        <f t="shared" si="3"/>
        <v>4.2760000000000004E-7</v>
      </c>
      <c r="AU9" s="41">
        <f t="shared" si="3"/>
        <v>4.2760000000000004E-7</v>
      </c>
      <c r="AV9" s="41">
        <f t="shared" si="3"/>
        <v>4.2760000000000004E-7</v>
      </c>
      <c r="AW9" s="41">
        <f t="shared" si="3"/>
        <v>4.2760000000000004E-7</v>
      </c>
      <c r="AX9" s="41">
        <f t="shared" si="3"/>
        <v>4.2760000000000004E-7</v>
      </c>
      <c r="AY9" s="41">
        <f t="shared" si="3"/>
        <v>4.2760000000000004E-7</v>
      </c>
      <c r="AZ9" s="41">
        <f t="shared" si="3"/>
        <v>4.2760000000000004E-7</v>
      </c>
      <c r="BA9" s="41">
        <f t="shared" si="3"/>
        <v>4.2760000000000004E-7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references'!L76/'IDN Fuel Prices - references'!$L$87)*('Tax Percentages'!B13)</f>
        <v>1.3795481979651664E-6</v>
      </c>
      <c r="C2" s="41">
        <f t="shared" ref="C2:BA2" si="1">B2</f>
        <v>1.3795481979651664E-6</v>
      </c>
      <c r="D2" s="41">
        <f t="shared" si="1"/>
        <v>1.3795481979651664E-6</v>
      </c>
      <c r="E2" s="41">
        <f t="shared" si="1"/>
        <v>1.3795481979651664E-6</v>
      </c>
      <c r="F2" s="41">
        <f t="shared" si="1"/>
        <v>1.3795481979651664E-6</v>
      </c>
      <c r="G2" s="41">
        <f t="shared" si="1"/>
        <v>1.3795481979651664E-6</v>
      </c>
      <c r="H2" s="41">
        <f t="shared" si="1"/>
        <v>1.3795481979651664E-6</v>
      </c>
      <c r="I2" s="41">
        <f t="shared" si="1"/>
        <v>1.3795481979651664E-6</v>
      </c>
      <c r="J2" s="41">
        <f t="shared" si="1"/>
        <v>1.3795481979651664E-6</v>
      </c>
      <c r="K2" s="41">
        <f t="shared" si="1"/>
        <v>1.3795481979651664E-6</v>
      </c>
      <c r="L2" s="41">
        <f t="shared" si="1"/>
        <v>1.3795481979651664E-6</v>
      </c>
      <c r="M2" s="41">
        <f t="shared" si="1"/>
        <v>1.3795481979651664E-6</v>
      </c>
      <c r="N2" s="41">
        <f t="shared" si="1"/>
        <v>1.3795481979651664E-6</v>
      </c>
      <c r="O2" s="41">
        <f t="shared" si="1"/>
        <v>1.3795481979651664E-6</v>
      </c>
      <c r="P2" s="41">
        <f t="shared" si="1"/>
        <v>1.3795481979651664E-6</v>
      </c>
      <c r="Q2" s="41">
        <f t="shared" si="1"/>
        <v>1.3795481979651664E-6</v>
      </c>
      <c r="R2" s="41">
        <f t="shared" si="1"/>
        <v>1.3795481979651664E-6</v>
      </c>
      <c r="S2" s="41">
        <f t="shared" si="1"/>
        <v>1.3795481979651664E-6</v>
      </c>
      <c r="T2" s="41">
        <f t="shared" si="1"/>
        <v>1.3795481979651664E-6</v>
      </c>
      <c r="U2" s="41">
        <f t="shared" si="1"/>
        <v>1.3795481979651664E-6</v>
      </c>
      <c r="V2" s="41">
        <f t="shared" si="1"/>
        <v>1.3795481979651664E-6</v>
      </c>
      <c r="W2" s="41">
        <f t="shared" si="1"/>
        <v>1.3795481979651664E-6</v>
      </c>
      <c r="X2" s="41">
        <f t="shared" si="1"/>
        <v>1.3795481979651664E-6</v>
      </c>
      <c r="Y2" s="41">
        <f t="shared" si="1"/>
        <v>1.3795481979651664E-6</v>
      </c>
      <c r="Z2" s="41">
        <f t="shared" si="1"/>
        <v>1.3795481979651664E-6</v>
      </c>
      <c r="AA2" s="41">
        <f t="shared" si="1"/>
        <v>1.3795481979651664E-6</v>
      </c>
      <c r="AB2" s="41">
        <f t="shared" si="1"/>
        <v>1.3795481979651664E-6</v>
      </c>
      <c r="AC2" s="41">
        <f t="shared" si="1"/>
        <v>1.3795481979651664E-6</v>
      </c>
      <c r="AD2" s="41">
        <f t="shared" si="1"/>
        <v>1.3795481979651664E-6</v>
      </c>
      <c r="AE2" s="41">
        <f t="shared" si="1"/>
        <v>1.3795481979651664E-6</v>
      </c>
      <c r="AF2" s="41">
        <f t="shared" si="1"/>
        <v>1.3795481979651664E-6</v>
      </c>
      <c r="AG2" s="41">
        <f t="shared" si="1"/>
        <v>1.3795481979651664E-6</v>
      </c>
      <c r="AH2" s="41">
        <f t="shared" si="1"/>
        <v>1.3795481979651664E-6</v>
      </c>
      <c r="AI2" s="41">
        <f t="shared" si="1"/>
        <v>1.3795481979651664E-6</v>
      </c>
      <c r="AJ2" s="41">
        <f t="shared" si="1"/>
        <v>1.3795481979651664E-6</v>
      </c>
      <c r="AK2" s="41">
        <f t="shared" si="1"/>
        <v>1.3795481979651664E-6</v>
      </c>
      <c r="AL2" s="41">
        <f t="shared" si="1"/>
        <v>1.3795481979651664E-6</v>
      </c>
      <c r="AM2" s="41">
        <f t="shared" si="1"/>
        <v>1.3795481979651664E-6</v>
      </c>
      <c r="AN2" s="41">
        <f t="shared" si="1"/>
        <v>1.3795481979651664E-6</v>
      </c>
      <c r="AO2" s="41">
        <f t="shared" si="1"/>
        <v>1.3795481979651664E-6</v>
      </c>
      <c r="AP2" s="41">
        <f t="shared" si="1"/>
        <v>1.3795481979651664E-6</v>
      </c>
      <c r="AQ2" s="41">
        <f t="shared" si="1"/>
        <v>1.3795481979651664E-6</v>
      </c>
      <c r="AR2" s="41">
        <f t="shared" si="1"/>
        <v>1.3795481979651664E-6</v>
      </c>
      <c r="AS2" s="41">
        <f t="shared" si="1"/>
        <v>1.3795481979651664E-6</v>
      </c>
      <c r="AT2" s="41">
        <f t="shared" si="1"/>
        <v>1.3795481979651664E-6</v>
      </c>
      <c r="AU2" s="41">
        <f t="shared" si="1"/>
        <v>1.3795481979651664E-6</v>
      </c>
      <c r="AV2" s="41">
        <f t="shared" si="1"/>
        <v>1.3795481979651664E-6</v>
      </c>
      <c r="AW2" s="41">
        <f t="shared" si="1"/>
        <v>1.3795481979651664E-6</v>
      </c>
      <c r="AX2" s="41">
        <f t="shared" si="1"/>
        <v>1.3795481979651664E-6</v>
      </c>
      <c r="AY2" s="41">
        <f t="shared" si="1"/>
        <v>1.3795481979651664E-6</v>
      </c>
      <c r="AZ2" s="41">
        <f t="shared" si="1"/>
        <v>1.3795481979651664E-6</v>
      </c>
      <c r="BA2" s="41">
        <f t="shared" si="1"/>
        <v>1.3795481979651664E-6</v>
      </c>
    </row>
    <row r="3" spans="1:53">
      <c r="A3" s="1" t="s">
        <v>164</v>
      </c>
      <c r="B3" s="41">
        <f>B2</f>
        <v>1.3795481979651664E-6</v>
      </c>
      <c r="C3" s="41">
        <f t="shared" ref="C3:BA3" si="2">B3</f>
        <v>1.3795481979651664E-6</v>
      </c>
      <c r="D3" s="41">
        <f t="shared" si="2"/>
        <v>1.3795481979651664E-6</v>
      </c>
      <c r="E3" s="41">
        <f t="shared" si="2"/>
        <v>1.3795481979651664E-6</v>
      </c>
      <c r="F3" s="41">
        <f t="shared" si="2"/>
        <v>1.3795481979651664E-6</v>
      </c>
      <c r="G3" s="41">
        <f t="shared" si="2"/>
        <v>1.3795481979651664E-6</v>
      </c>
      <c r="H3" s="41">
        <f t="shared" si="2"/>
        <v>1.3795481979651664E-6</v>
      </c>
      <c r="I3" s="41">
        <f t="shared" si="2"/>
        <v>1.3795481979651664E-6</v>
      </c>
      <c r="J3" s="41">
        <f t="shared" si="2"/>
        <v>1.3795481979651664E-6</v>
      </c>
      <c r="K3" s="41">
        <f t="shared" si="2"/>
        <v>1.3795481979651664E-6</v>
      </c>
      <c r="L3" s="41">
        <f t="shared" si="2"/>
        <v>1.3795481979651664E-6</v>
      </c>
      <c r="M3" s="41">
        <f t="shared" si="2"/>
        <v>1.3795481979651664E-6</v>
      </c>
      <c r="N3" s="41">
        <f t="shared" si="2"/>
        <v>1.3795481979651664E-6</v>
      </c>
      <c r="O3" s="41">
        <f t="shared" si="2"/>
        <v>1.3795481979651664E-6</v>
      </c>
      <c r="P3" s="41">
        <f t="shared" si="2"/>
        <v>1.3795481979651664E-6</v>
      </c>
      <c r="Q3" s="41">
        <f t="shared" si="2"/>
        <v>1.3795481979651664E-6</v>
      </c>
      <c r="R3" s="41">
        <f t="shared" si="2"/>
        <v>1.3795481979651664E-6</v>
      </c>
      <c r="S3" s="41">
        <f t="shared" si="2"/>
        <v>1.3795481979651664E-6</v>
      </c>
      <c r="T3" s="41">
        <f t="shared" si="2"/>
        <v>1.3795481979651664E-6</v>
      </c>
      <c r="U3" s="41">
        <f t="shared" si="2"/>
        <v>1.3795481979651664E-6</v>
      </c>
      <c r="V3" s="41">
        <f t="shared" si="2"/>
        <v>1.3795481979651664E-6</v>
      </c>
      <c r="W3" s="41">
        <f t="shared" si="2"/>
        <v>1.3795481979651664E-6</v>
      </c>
      <c r="X3" s="41">
        <f t="shared" si="2"/>
        <v>1.3795481979651664E-6</v>
      </c>
      <c r="Y3" s="41">
        <f t="shared" si="2"/>
        <v>1.3795481979651664E-6</v>
      </c>
      <c r="Z3" s="41">
        <f t="shared" si="2"/>
        <v>1.3795481979651664E-6</v>
      </c>
      <c r="AA3" s="41">
        <f t="shared" si="2"/>
        <v>1.3795481979651664E-6</v>
      </c>
      <c r="AB3" s="41">
        <f t="shared" si="2"/>
        <v>1.3795481979651664E-6</v>
      </c>
      <c r="AC3" s="41">
        <f t="shared" si="2"/>
        <v>1.3795481979651664E-6</v>
      </c>
      <c r="AD3" s="41">
        <f t="shared" si="2"/>
        <v>1.3795481979651664E-6</v>
      </c>
      <c r="AE3" s="41">
        <f t="shared" si="2"/>
        <v>1.3795481979651664E-6</v>
      </c>
      <c r="AF3" s="41">
        <f t="shared" si="2"/>
        <v>1.3795481979651664E-6</v>
      </c>
      <c r="AG3" s="41">
        <f t="shared" si="2"/>
        <v>1.3795481979651664E-6</v>
      </c>
      <c r="AH3" s="41">
        <f t="shared" si="2"/>
        <v>1.3795481979651664E-6</v>
      </c>
      <c r="AI3" s="41">
        <f t="shared" si="2"/>
        <v>1.3795481979651664E-6</v>
      </c>
      <c r="AJ3" s="41">
        <f t="shared" si="2"/>
        <v>1.3795481979651664E-6</v>
      </c>
      <c r="AK3" s="41">
        <f t="shared" si="2"/>
        <v>1.3795481979651664E-6</v>
      </c>
      <c r="AL3" s="41">
        <f t="shared" si="2"/>
        <v>1.3795481979651664E-6</v>
      </c>
      <c r="AM3" s="41">
        <f t="shared" si="2"/>
        <v>1.3795481979651664E-6</v>
      </c>
      <c r="AN3" s="41">
        <f t="shared" si="2"/>
        <v>1.3795481979651664E-6</v>
      </c>
      <c r="AO3" s="41">
        <f t="shared" si="2"/>
        <v>1.3795481979651664E-6</v>
      </c>
      <c r="AP3" s="41">
        <f t="shared" si="2"/>
        <v>1.3795481979651664E-6</v>
      </c>
      <c r="AQ3" s="41">
        <f t="shared" si="2"/>
        <v>1.3795481979651664E-6</v>
      </c>
      <c r="AR3" s="41">
        <f t="shared" si="2"/>
        <v>1.3795481979651664E-6</v>
      </c>
      <c r="AS3" s="41">
        <f t="shared" si="2"/>
        <v>1.3795481979651664E-6</v>
      </c>
      <c r="AT3" s="41">
        <f t="shared" si="2"/>
        <v>1.3795481979651664E-6</v>
      </c>
      <c r="AU3" s="41">
        <f t="shared" si="2"/>
        <v>1.3795481979651664E-6</v>
      </c>
      <c r="AV3" s="41">
        <f t="shared" si="2"/>
        <v>1.3795481979651664E-6</v>
      </c>
      <c r="AW3" s="41">
        <f t="shared" si="2"/>
        <v>1.3795481979651664E-6</v>
      </c>
      <c r="AX3" s="41">
        <f t="shared" si="2"/>
        <v>1.3795481979651664E-6</v>
      </c>
      <c r="AY3" s="41">
        <f t="shared" si="2"/>
        <v>1.3795481979651664E-6</v>
      </c>
      <c r="AZ3" s="41">
        <f t="shared" si="2"/>
        <v>1.3795481979651664E-6</v>
      </c>
      <c r="BA3" s="41">
        <f t="shared" si="2"/>
        <v>1.3795481979651664E-6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references'!L$77/'IDN Fuel Prices - references'!$L$87)*('Tax Percentages'!B$14)</f>
        <v>9.8292809105018108E-7</v>
      </c>
      <c r="C2" s="41">
        <f t="shared" ref="C2:BA2" si="1">B2</f>
        <v>9.8292809105018108E-7</v>
      </c>
      <c r="D2" s="41">
        <f t="shared" si="1"/>
        <v>9.8292809105018108E-7</v>
      </c>
      <c r="E2" s="41">
        <f t="shared" si="1"/>
        <v>9.8292809105018108E-7</v>
      </c>
      <c r="F2" s="41">
        <f t="shared" si="1"/>
        <v>9.8292809105018108E-7</v>
      </c>
      <c r="G2" s="41">
        <f t="shared" si="1"/>
        <v>9.8292809105018108E-7</v>
      </c>
      <c r="H2" s="41">
        <f t="shared" si="1"/>
        <v>9.8292809105018108E-7</v>
      </c>
      <c r="I2" s="41">
        <f t="shared" si="1"/>
        <v>9.8292809105018108E-7</v>
      </c>
      <c r="J2" s="41">
        <f t="shared" si="1"/>
        <v>9.8292809105018108E-7</v>
      </c>
      <c r="K2" s="41">
        <f t="shared" si="1"/>
        <v>9.8292809105018108E-7</v>
      </c>
      <c r="L2" s="41">
        <f t="shared" si="1"/>
        <v>9.8292809105018108E-7</v>
      </c>
      <c r="M2" s="41">
        <f t="shared" si="1"/>
        <v>9.8292809105018108E-7</v>
      </c>
      <c r="N2" s="41">
        <f t="shared" si="1"/>
        <v>9.8292809105018108E-7</v>
      </c>
      <c r="O2" s="41">
        <f t="shared" si="1"/>
        <v>9.8292809105018108E-7</v>
      </c>
      <c r="P2" s="41">
        <f t="shared" si="1"/>
        <v>9.8292809105018108E-7</v>
      </c>
      <c r="Q2" s="41">
        <f t="shared" si="1"/>
        <v>9.8292809105018108E-7</v>
      </c>
      <c r="R2" s="41">
        <f t="shared" si="1"/>
        <v>9.8292809105018108E-7</v>
      </c>
      <c r="S2" s="41">
        <f t="shared" si="1"/>
        <v>9.8292809105018108E-7</v>
      </c>
      <c r="T2" s="41">
        <f t="shared" si="1"/>
        <v>9.8292809105018108E-7</v>
      </c>
      <c r="U2" s="41">
        <f t="shared" si="1"/>
        <v>9.8292809105018108E-7</v>
      </c>
      <c r="V2" s="41">
        <f t="shared" si="1"/>
        <v>9.8292809105018108E-7</v>
      </c>
      <c r="W2" s="41">
        <f t="shared" si="1"/>
        <v>9.8292809105018108E-7</v>
      </c>
      <c r="X2" s="41">
        <f t="shared" si="1"/>
        <v>9.8292809105018108E-7</v>
      </c>
      <c r="Y2" s="41">
        <f t="shared" si="1"/>
        <v>9.8292809105018108E-7</v>
      </c>
      <c r="Z2" s="41">
        <f t="shared" si="1"/>
        <v>9.8292809105018108E-7</v>
      </c>
      <c r="AA2" s="41">
        <f t="shared" si="1"/>
        <v>9.8292809105018108E-7</v>
      </c>
      <c r="AB2" s="41">
        <f t="shared" si="1"/>
        <v>9.8292809105018108E-7</v>
      </c>
      <c r="AC2" s="41">
        <f t="shared" si="1"/>
        <v>9.8292809105018108E-7</v>
      </c>
      <c r="AD2" s="41">
        <f t="shared" si="1"/>
        <v>9.8292809105018108E-7</v>
      </c>
      <c r="AE2" s="41">
        <f t="shared" si="1"/>
        <v>9.8292809105018108E-7</v>
      </c>
      <c r="AF2" s="41">
        <f t="shared" si="1"/>
        <v>9.8292809105018108E-7</v>
      </c>
      <c r="AG2" s="41">
        <f t="shared" si="1"/>
        <v>9.8292809105018108E-7</v>
      </c>
      <c r="AH2" s="41">
        <f t="shared" si="1"/>
        <v>9.8292809105018108E-7</v>
      </c>
      <c r="AI2" s="41">
        <f t="shared" si="1"/>
        <v>9.8292809105018108E-7</v>
      </c>
      <c r="AJ2" s="41">
        <f t="shared" si="1"/>
        <v>9.8292809105018108E-7</v>
      </c>
      <c r="AK2" s="41">
        <f t="shared" si="1"/>
        <v>9.8292809105018108E-7</v>
      </c>
      <c r="AL2" s="41">
        <f t="shared" si="1"/>
        <v>9.8292809105018108E-7</v>
      </c>
      <c r="AM2" s="41">
        <f t="shared" si="1"/>
        <v>9.8292809105018108E-7</v>
      </c>
      <c r="AN2" s="41">
        <f t="shared" si="1"/>
        <v>9.8292809105018108E-7</v>
      </c>
      <c r="AO2" s="41">
        <f t="shared" si="1"/>
        <v>9.8292809105018108E-7</v>
      </c>
      <c r="AP2" s="41">
        <f t="shared" si="1"/>
        <v>9.8292809105018108E-7</v>
      </c>
      <c r="AQ2" s="41">
        <f t="shared" si="1"/>
        <v>9.8292809105018108E-7</v>
      </c>
      <c r="AR2" s="41">
        <f t="shared" si="1"/>
        <v>9.8292809105018108E-7</v>
      </c>
      <c r="AS2" s="41">
        <f t="shared" si="1"/>
        <v>9.8292809105018108E-7</v>
      </c>
      <c r="AT2" s="41">
        <f t="shared" si="1"/>
        <v>9.8292809105018108E-7</v>
      </c>
      <c r="AU2" s="41">
        <f t="shared" si="1"/>
        <v>9.8292809105018108E-7</v>
      </c>
      <c r="AV2" s="41">
        <f t="shared" si="1"/>
        <v>9.8292809105018108E-7</v>
      </c>
      <c r="AW2" s="41">
        <f t="shared" si="1"/>
        <v>9.8292809105018108E-7</v>
      </c>
      <c r="AX2" s="41">
        <f t="shared" si="1"/>
        <v>9.8292809105018108E-7</v>
      </c>
      <c r="AY2" s="41">
        <f t="shared" si="1"/>
        <v>9.8292809105018108E-7</v>
      </c>
      <c r="AZ2" s="41">
        <f t="shared" si="1"/>
        <v>9.8292809105018108E-7</v>
      </c>
      <c r="BA2" s="41">
        <f t="shared" si="1"/>
        <v>9.8292809105018108E-7</v>
      </c>
    </row>
    <row r="3" spans="1:53">
      <c r="A3" s="1" t="s">
        <v>164</v>
      </c>
      <c r="B3" s="41">
        <f>B2</f>
        <v>9.8292809105018108E-7</v>
      </c>
      <c r="C3" s="41">
        <f t="shared" ref="C3:BA3" si="2">B3</f>
        <v>9.8292809105018108E-7</v>
      </c>
      <c r="D3" s="41">
        <f t="shared" si="2"/>
        <v>9.8292809105018108E-7</v>
      </c>
      <c r="E3" s="41">
        <f t="shared" si="2"/>
        <v>9.8292809105018108E-7</v>
      </c>
      <c r="F3" s="41">
        <f t="shared" si="2"/>
        <v>9.8292809105018108E-7</v>
      </c>
      <c r="G3" s="41">
        <f t="shared" si="2"/>
        <v>9.8292809105018108E-7</v>
      </c>
      <c r="H3" s="41">
        <f t="shared" si="2"/>
        <v>9.8292809105018108E-7</v>
      </c>
      <c r="I3" s="41">
        <f t="shared" si="2"/>
        <v>9.8292809105018108E-7</v>
      </c>
      <c r="J3" s="41">
        <f t="shared" si="2"/>
        <v>9.8292809105018108E-7</v>
      </c>
      <c r="K3" s="41">
        <f t="shared" si="2"/>
        <v>9.8292809105018108E-7</v>
      </c>
      <c r="L3" s="41">
        <f t="shared" si="2"/>
        <v>9.8292809105018108E-7</v>
      </c>
      <c r="M3" s="41">
        <f t="shared" si="2"/>
        <v>9.8292809105018108E-7</v>
      </c>
      <c r="N3" s="41">
        <f t="shared" si="2"/>
        <v>9.8292809105018108E-7</v>
      </c>
      <c r="O3" s="41">
        <f t="shared" si="2"/>
        <v>9.8292809105018108E-7</v>
      </c>
      <c r="P3" s="41">
        <f t="shared" si="2"/>
        <v>9.8292809105018108E-7</v>
      </c>
      <c r="Q3" s="41">
        <f t="shared" si="2"/>
        <v>9.8292809105018108E-7</v>
      </c>
      <c r="R3" s="41">
        <f t="shared" si="2"/>
        <v>9.8292809105018108E-7</v>
      </c>
      <c r="S3" s="41">
        <f t="shared" si="2"/>
        <v>9.8292809105018108E-7</v>
      </c>
      <c r="T3" s="41">
        <f t="shared" si="2"/>
        <v>9.8292809105018108E-7</v>
      </c>
      <c r="U3" s="41">
        <f t="shared" si="2"/>
        <v>9.8292809105018108E-7</v>
      </c>
      <c r="V3" s="41">
        <f t="shared" si="2"/>
        <v>9.8292809105018108E-7</v>
      </c>
      <c r="W3" s="41">
        <f t="shared" si="2"/>
        <v>9.8292809105018108E-7</v>
      </c>
      <c r="X3" s="41">
        <f t="shared" si="2"/>
        <v>9.8292809105018108E-7</v>
      </c>
      <c r="Y3" s="41">
        <f t="shared" si="2"/>
        <v>9.8292809105018108E-7</v>
      </c>
      <c r="Z3" s="41">
        <f t="shared" si="2"/>
        <v>9.8292809105018108E-7</v>
      </c>
      <c r="AA3" s="41">
        <f t="shared" si="2"/>
        <v>9.8292809105018108E-7</v>
      </c>
      <c r="AB3" s="41">
        <f t="shared" si="2"/>
        <v>9.8292809105018108E-7</v>
      </c>
      <c r="AC3" s="41">
        <f t="shared" si="2"/>
        <v>9.8292809105018108E-7</v>
      </c>
      <c r="AD3" s="41">
        <f t="shared" si="2"/>
        <v>9.8292809105018108E-7</v>
      </c>
      <c r="AE3" s="41">
        <f t="shared" si="2"/>
        <v>9.8292809105018108E-7</v>
      </c>
      <c r="AF3" s="41">
        <f t="shared" si="2"/>
        <v>9.8292809105018108E-7</v>
      </c>
      <c r="AG3" s="41">
        <f t="shared" si="2"/>
        <v>9.8292809105018108E-7</v>
      </c>
      <c r="AH3" s="41">
        <f t="shared" si="2"/>
        <v>9.8292809105018108E-7</v>
      </c>
      <c r="AI3" s="41">
        <f t="shared" si="2"/>
        <v>9.8292809105018108E-7</v>
      </c>
      <c r="AJ3" s="41">
        <f t="shared" si="2"/>
        <v>9.8292809105018108E-7</v>
      </c>
      <c r="AK3" s="41">
        <f t="shared" si="2"/>
        <v>9.8292809105018108E-7</v>
      </c>
      <c r="AL3" s="41">
        <f t="shared" si="2"/>
        <v>9.8292809105018108E-7</v>
      </c>
      <c r="AM3" s="41">
        <f t="shared" si="2"/>
        <v>9.8292809105018108E-7</v>
      </c>
      <c r="AN3" s="41">
        <f t="shared" si="2"/>
        <v>9.8292809105018108E-7</v>
      </c>
      <c r="AO3" s="41">
        <f t="shared" si="2"/>
        <v>9.8292809105018108E-7</v>
      </c>
      <c r="AP3" s="41">
        <f t="shared" si="2"/>
        <v>9.8292809105018108E-7</v>
      </c>
      <c r="AQ3" s="41">
        <f t="shared" si="2"/>
        <v>9.8292809105018108E-7</v>
      </c>
      <c r="AR3" s="41">
        <f t="shared" si="2"/>
        <v>9.8292809105018108E-7</v>
      </c>
      <c r="AS3" s="41">
        <f t="shared" si="2"/>
        <v>9.8292809105018108E-7</v>
      </c>
      <c r="AT3" s="41">
        <f t="shared" si="2"/>
        <v>9.8292809105018108E-7</v>
      </c>
      <c r="AU3" s="41">
        <f t="shared" si="2"/>
        <v>9.8292809105018108E-7</v>
      </c>
      <c r="AV3" s="41">
        <f t="shared" si="2"/>
        <v>9.8292809105018108E-7</v>
      </c>
      <c r="AW3" s="41">
        <f t="shared" si="2"/>
        <v>9.8292809105018108E-7</v>
      </c>
      <c r="AX3" s="41">
        <f t="shared" si="2"/>
        <v>9.8292809105018108E-7</v>
      </c>
      <c r="AY3" s="41">
        <f t="shared" si="2"/>
        <v>9.8292809105018108E-7</v>
      </c>
      <c r="AZ3" s="41">
        <f t="shared" si="2"/>
        <v>9.8292809105018108E-7</v>
      </c>
      <c r="BA3" s="41">
        <f t="shared" si="2"/>
        <v>9.8292809105018108E-7</v>
      </c>
    </row>
    <row r="4" spans="1:53">
      <c r="A4" s="1" t="s">
        <v>165</v>
      </c>
      <c r="B4" s="41">
        <f>0</f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f>0</f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f>0</f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>0</f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f>0</f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BA1000"/>
  <sheetViews>
    <sheetView workbookViewId="0">
      <selection activeCell="B2" sqref="B2:BA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'BFPaT-fueltax-petdies'!B2</f>
        <v>9.8292809105018108E-7</v>
      </c>
      <c r="C2" s="41">
        <f>'BFPaT-fueltax-petdies'!C2</f>
        <v>9.8292809105018108E-7</v>
      </c>
      <c r="D2" s="41">
        <f>'BFPaT-fueltax-petdies'!D2</f>
        <v>9.8292809105018108E-7</v>
      </c>
      <c r="E2" s="41">
        <f>'BFPaT-fueltax-petdies'!E2</f>
        <v>9.8292809105018108E-7</v>
      </c>
      <c r="F2" s="41">
        <f>'BFPaT-fueltax-petdies'!F2</f>
        <v>9.8292809105018108E-7</v>
      </c>
      <c r="G2" s="41">
        <f>'BFPaT-fueltax-petdies'!G2</f>
        <v>9.8292809105018108E-7</v>
      </c>
      <c r="H2" s="41">
        <f>'BFPaT-fueltax-petdies'!H2</f>
        <v>9.8292809105018108E-7</v>
      </c>
      <c r="I2" s="41">
        <f>'BFPaT-fueltax-petdies'!I2</f>
        <v>9.8292809105018108E-7</v>
      </c>
      <c r="J2" s="41">
        <f>'BFPaT-fueltax-petdies'!J2</f>
        <v>9.8292809105018108E-7</v>
      </c>
      <c r="K2" s="41">
        <f>'BFPaT-fueltax-petdies'!K2</f>
        <v>9.8292809105018108E-7</v>
      </c>
      <c r="L2" s="41">
        <f>'BFPaT-fueltax-petdies'!L2</f>
        <v>9.8292809105018108E-7</v>
      </c>
      <c r="M2" s="41">
        <f>'BFPaT-fueltax-petdies'!M2</f>
        <v>9.8292809105018108E-7</v>
      </c>
      <c r="N2" s="41">
        <f>'BFPaT-fueltax-petdies'!N2</f>
        <v>9.8292809105018108E-7</v>
      </c>
      <c r="O2" s="41">
        <f>'BFPaT-fueltax-petdies'!O2</f>
        <v>9.8292809105018108E-7</v>
      </c>
      <c r="P2" s="41">
        <f>'BFPaT-fueltax-petdies'!P2</f>
        <v>9.8292809105018108E-7</v>
      </c>
      <c r="Q2" s="41">
        <f>'BFPaT-fueltax-petdies'!Q2</f>
        <v>9.8292809105018108E-7</v>
      </c>
      <c r="R2" s="41">
        <f>'BFPaT-fueltax-petdies'!R2</f>
        <v>9.8292809105018108E-7</v>
      </c>
      <c r="S2" s="41">
        <f>'BFPaT-fueltax-petdies'!S2</f>
        <v>9.8292809105018108E-7</v>
      </c>
      <c r="T2" s="41">
        <f>'BFPaT-fueltax-petdies'!T2</f>
        <v>9.8292809105018108E-7</v>
      </c>
      <c r="U2" s="41">
        <f>'BFPaT-fueltax-petdies'!U2</f>
        <v>9.8292809105018108E-7</v>
      </c>
      <c r="V2" s="41">
        <f>'BFPaT-fueltax-petdies'!V2</f>
        <v>9.8292809105018108E-7</v>
      </c>
      <c r="W2" s="41">
        <f>'BFPaT-fueltax-petdies'!W2</f>
        <v>9.8292809105018108E-7</v>
      </c>
      <c r="X2" s="41">
        <f>'BFPaT-fueltax-petdies'!X2</f>
        <v>9.8292809105018108E-7</v>
      </c>
      <c r="Y2" s="41">
        <f>'BFPaT-fueltax-petdies'!Y2</f>
        <v>9.8292809105018108E-7</v>
      </c>
      <c r="Z2" s="41">
        <f>'BFPaT-fueltax-petdies'!Z2</f>
        <v>9.8292809105018108E-7</v>
      </c>
      <c r="AA2" s="41">
        <f>'BFPaT-fueltax-petdies'!AA2</f>
        <v>9.8292809105018108E-7</v>
      </c>
      <c r="AB2" s="41">
        <f>'BFPaT-fueltax-petdies'!AB2</f>
        <v>9.8292809105018108E-7</v>
      </c>
      <c r="AC2" s="41">
        <f>'BFPaT-fueltax-petdies'!AC2</f>
        <v>9.8292809105018108E-7</v>
      </c>
      <c r="AD2" s="41">
        <f>'BFPaT-fueltax-petdies'!AD2</f>
        <v>9.8292809105018108E-7</v>
      </c>
      <c r="AE2" s="41">
        <f>'BFPaT-fueltax-petdies'!AE2</f>
        <v>9.8292809105018108E-7</v>
      </c>
      <c r="AF2" s="41">
        <f>'BFPaT-fueltax-petdies'!AF2</f>
        <v>9.8292809105018108E-7</v>
      </c>
      <c r="AG2" s="41">
        <f>'BFPaT-fueltax-petdies'!AG2</f>
        <v>9.8292809105018108E-7</v>
      </c>
      <c r="AH2" s="41">
        <f>'BFPaT-fueltax-petdies'!AH2</f>
        <v>9.8292809105018108E-7</v>
      </c>
      <c r="AI2" s="41">
        <f>'BFPaT-fueltax-petdies'!AI2</f>
        <v>9.8292809105018108E-7</v>
      </c>
      <c r="AJ2" s="41">
        <f>'BFPaT-fueltax-petdies'!AJ2</f>
        <v>9.8292809105018108E-7</v>
      </c>
      <c r="AK2" s="41">
        <f>'BFPaT-fueltax-petdies'!AK2</f>
        <v>9.8292809105018108E-7</v>
      </c>
      <c r="AL2" s="41">
        <f>'BFPaT-fueltax-petdies'!AL2</f>
        <v>9.8292809105018108E-7</v>
      </c>
      <c r="AM2" s="41">
        <f>'BFPaT-fueltax-petdies'!AM2</f>
        <v>9.8292809105018108E-7</v>
      </c>
      <c r="AN2" s="41">
        <f>'BFPaT-fueltax-petdies'!AN2</f>
        <v>9.8292809105018108E-7</v>
      </c>
      <c r="AO2" s="41">
        <f>'BFPaT-fueltax-petdies'!AO2</f>
        <v>9.8292809105018108E-7</v>
      </c>
      <c r="AP2" s="41">
        <f>'BFPaT-fueltax-petdies'!AP2</f>
        <v>9.8292809105018108E-7</v>
      </c>
      <c r="AQ2" s="41">
        <f>'BFPaT-fueltax-petdies'!AQ2</f>
        <v>9.8292809105018108E-7</v>
      </c>
      <c r="AR2" s="41">
        <f>'BFPaT-fueltax-petdies'!AR2</f>
        <v>9.8292809105018108E-7</v>
      </c>
      <c r="AS2" s="41">
        <f>'BFPaT-fueltax-petdies'!AS2</f>
        <v>9.8292809105018108E-7</v>
      </c>
      <c r="AT2" s="41">
        <f>'BFPaT-fueltax-petdies'!AT2</f>
        <v>9.8292809105018108E-7</v>
      </c>
      <c r="AU2" s="41">
        <f>'BFPaT-fueltax-petdies'!AU2</f>
        <v>9.8292809105018108E-7</v>
      </c>
      <c r="AV2" s="41">
        <f>'BFPaT-fueltax-petdies'!AV2</f>
        <v>9.8292809105018108E-7</v>
      </c>
      <c r="AW2" s="41">
        <f>'BFPaT-fueltax-petdies'!AW2</f>
        <v>9.8292809105018108E-7</v>
      </c>
      <c r="AX2" s="41">
        <f>'BFPaT-fueltax-petdies'!AX2</f>
        <v>9.8292809105018108E-7</v>
      </c>
      <c r="AY2" s="41">
        <f>'BFPaT-fueltax-petdies'!AY2</f>
        <v>9.8292809105018108E-7</v>
      </c>
      <c r="AZ2" s="41">
        <f>'BFPaT-fueltax-petdies'!AZ2</f>
        <v>9.8292809105018108E-7</v>
      </c>
      <c r="BA2" s="41">
        <f>'BFPaT-fueltax-petdies'!BA2</f>
        <v>9.8292809105018108E-7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4">_xlfn.FORECAST.LINEAR(AH1,$B$6:$AG$6,$B$1:$AG$1)</f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f t="shared" ref="B7:Y7" si="5">B3</f>
        <v>0</v>
      </c>
      <c r="C7" s="41">
        <f t="shared" si="5"/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BA1000"/>
  <sheetViews>
    <sheetView topLeftCell="AJ1" workbookViewId="0">
      <selection activeCell="B2" sqref="B2:BA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'BFPaT-fueltax-biogas'!B2</f>
        <v>9.8292809105018108E-7</v>
      </c>
      <c r="C2" s="41">
        <f>'BFPaT-fueltax-biogas'!C2</f>
        <v>9.8292809105018108E-7</v>
      </c>
      <c r="D2" s="41">
        <f>'BFPaT-fueltax-biogas'!D2</f>
        <v>9.8292809105018108E-7</v>
      </c>
      <c r="E2" s="41">
        <f>'BFPaT-fueltax-biogas'!E2</f>
        <v>9.8292809105018108E-7</v>
      </c>
      <c r="F2" s="41">
        <f>'BFPaT-fueltax-biogas'!F2</f>
        <v>9.8292809105018108E-7</v>
      </c>
      <c r="G2" s="41">
        <f>'BFPaT-fueltax-biogas'!G2</f>
        <v>9.8292809105018108E-7</v>
      </c>
      <c r="H2" s="41">
        <f>'BFPaT-fueltax-biogas'!H2</f>
        <v>9.8292809105018108E-7</v>
      </c>
      <c r="I2" s="41">
        <f>'BFPaT-fueltax-biogas'!I2</f>
        <v>9.8292809105018108E-7</v>
      </c>
      <c r="J2" s="41">
        <f>'BFPaT-fueltax-biogas'!J2</f>
        <v>9.8292809105018108E-7</v>
      </c>
      <c r="K2" s="41">
        <f>'BFPaT-fueltax-biogas'!K2</f>
        <v>9.8292809105018108E-7</v>
      </c>
      <c r="L2" s="41">
        <f>'BFPaT-fueltax-biogas'!L2</f>
        <v>9.8292809105018108E-7</v>
      </c>
      <c r="M2" s="41">
        <f>'BFPaT-fueltax-biogas'!M2</f>
        <v>9.8292809105018108E-7</v>
      </c>
      <c r="N2" s="41">
        <f>'BFPaT-fueltax-biogas'!N2</f>
        <v>9.8292809105018108E-7</v>
      </c>
      <c r="O2" s="41">
        <f>'BFPaT-fueltax-biogas'!O2</f>
        <v>9.8292809105018108E-7</v>
      </c>
      <c r="P2" s="41">
        <f>'BFPaT-fueltax-biogas'!P2</f>
        <v>9.8292809105018108E-7</v>
      </c>
      <c r="Q2" s="41">
        <f>'BFPaT-fueltax-biogas'!Q2</f>
        <v>9.8292809105018108E-7</v>
      </c>
      <c r="R2" s="41">
        <f>'BFPaT-fueltax-biogas'!R2</f>
        <v>9.8292809105018108E-7</v>
      </c>
      <c r="S2" s="41">
        <f>'BFPaT-fueltax-biogas'!S2</f>
        <v>9.8292809105018108E-7</v>
      </c>
      <c r="T2" s="41">
        <f>'BFPaT-fueltax-biogas'!T2</f>
        <v>9.8292809105018108E-7</v>
      </c>
      <c r="U2" s="41">
        <f>'BFPaT-fueltax-biogas'!U2</f>
        <v>9.8292809105018108E-7</v>
      </c>
      <c r="V2" s="41">
        <f>'BFPaT-fueltax-biogas'!V2</f>
        <v>9.8292809105018108E-7</v>
      </c>
      <c r="W2" s="41">
        <f>'BFPaT-fueltax-biogas'!W2</f>
        <v>9.8292809105018108E-7</v>
      </c>
      <c r="X2" s="41">
        <f>'BFPaT-fueltax-biogas'!X2</f>
        <v>9.8292809105018108E-7</v>
      </c>
      <c r="Y2" s="41">
        <f>'BFPaT-fueltax-biogas'!Y2</f>
        <v>9.8292809105018108E-7</v>
      </c>
      <c r="Z2" s="41">
        <f>'BFPaT-fueltax-biogas'!Z2</f>
        <v>9.8292809105018108E-7</v>
      </c>
      <c r="AA2" s="41">
        <f>'BFPaT-fueltax-biogas'!AA2</f>
        <v>9.8292809105018108E-7</v>
      </c>
      <c r="AB2" s="41">
        <f>'BFPaT-fueltax-biogas'!AB2</f>
        <v>9.8292809105018108E-7</v>
      </c>
      <c r="AC2" s="41">
        <f>'BFPaT-fueltax-biogas'!AC2</f>
        <v>9.8292809105018108E-7</v>
      </c>
      <c r="AD2" s="41">
        <f>'BFPaT-fueltax-biogas'!AD2</f>
        <v>9.8292809105018108E-7</v>
      </c>
      <c r="AE2" s="41">
        <f>'BFPaT-fueltax-biogas'!AE2</f>
        <v>9.8292809105018108E-7</v>
      </c>
      <c r="AF2" s="41">
        <f>'BFPaT-fueltax-biogas'!AF2</f>
        <v>9.8292809105018108E-7</v>
      </c>
      <c r="AG2" s="41">
        <f>'BFPaT-fueltax-biogas'!AG2</f>
        <v>9.8292809105018108E-7</v>
      </c>
      <c r="AH2" s="41">
        <f>'BFPaT-fueltax-biogas'!AH2</f>
        <v>9.8292809105018108E-7</v>
      </c>
      <c r="AI2" s="41">
        <f>'BFPaT-fueltax-biogas'!AI2</f>
        <v>9.8292809105018108E-7</v>
      </c>
      <c r="AJ2" s="41">
        <f>'BFPaT-fueltax-biogas'!AJ2</f>
        <v>9.8292809105018108E-7</v>
      </c>
      <c r="AK2" s="41">
        <f>'BFPaT-fueltax-biogas'!AK2</f>
        <v>9.8292809105018108E-7</v>
      </c>
      <c r="AL2" s="41">
        <f>'BFPaT-fueltax-biogas'!AL2</f>
        <v>9.8292809105018108E-7</v>
      </c>
      <c r="AM2" s="41">
        <f>'BFPaT-fueltax-biogas'!AM2</f>
        <v>9.8292809105018108E-7</v>
      </c>
      <c r="AN2" s="41">
        <f>'BFPaT-fueltax-biogas'!AN2</f>
        <v>9.8292809105018108E-7</v>
      </c>
      <c r="AO2" s="41">
        <f>'BFPaT-fueltax-biogas'!AO2</f>
        <v>9.8292809105018108E-7</v>
      </c>
      <c r="AP2" s="41">
        <f>'BFPaT-fueltax-biogas'!AP2</f>
        <v>9.8292809105018108E-7</v>
      </c>
      <c r="AQ2" s="41">
        <f>'BFPaT-fueltax-biogas'!AQ2</f>
        <v>9.8292809105018108E-7</v>
      </c>
      <c r="AR2" s="41">
        <f>'BFPaT-fueltax-biogas'!AR2</f>
        <v>9.8292809105018108E-7</v>
      </c>
      <c r="AS2" s="41">
        <f>'BFPaT-fueltax-biogas'!AS2</f>
        <v>9.8292809105018108E-7</v>
      </c>
      <c r="AT2" s="41">
        <f>'BFPaT-fueltax-biogas'!AT2</f>
        <v>9.8292809105018108E-7</v>
      </c>
      <c r="AU2" s="41">
        <f>'BFPaT-fueltax-biogas'!AU2</f>
        <v>9.8292809105018108E-7</v>
      </c>
      <c r="AV2" s="41">
        <f>'BFPaT-fueltax-biogas'!AV2</f>
        <v>9.8292809105018108E-7</v>
      </c>
      <c r="AW2" s="41">
        <f>'BFPaT-fueltax-biogas'!AW2</f>
        <v>9.8292809105018108E-7</v>
      </c>
      <c r="AX2" s="41">
        <f>'BFPaT-fueltax-biogas'!AX2</f>
        <v>9.8292809105018108E-7</v>
      </c>
      <c r="AY2" s="41">
        <f>'BFPaT-fueltax-biogas'!AY2</f>
        <v>9.8292809105018108E-7</v>
      </c>
      <c r="AZ2" s="41">
        <f>'BFPaT-fueltax-biogas'!AZ2</f>
        <v>9.8292809105018108E-7</v>
      </c>
      <c r="BA2" s="41">
        <f>'BFPaT-fueltax-biogas'!BA2</f>
        <v>9.8292809105018108E-7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4">_xlfn.FORECAST.LINEAR(AH1,$B$6:$AG$6,$B$1:$AG$1)</f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f t="shared" ref="B7:Y7" si="5">B3</f>
        <v>0</v>
      </c>
      <c r="C7" s="41">
        <f t="shared" si="5"/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BA1000"/>
  <sheetViews>
    <sheetView workbookViewId="0">
      <selection activeCell="C7" sqref="C7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references'!L78/'IDN Fuel Prices - references'!$L$87)*('Tax Percentages'!B17)</f>
        <v>2.0693222969477496E-6</v>
      </c>
      <c r="C2" s="41">
        <f t="shared" ref="C2:BA2" si="1">B2</f>
        <v>2.0693222969477496E-6</v>
      </c>
      <c r="D2" s="41">
        <f t="shared" si="1"/>
        <v>2.0693222969477496E-6</v>
      </c>
      <c r="E2" s="41">
        <f t="shared" si="1"/>
        <v>2.0693222969477496E-6</v>
      </c>
      <c r="F2" s="41">
        <f t="shared" si="1"/>
        <v>2.0693222969477496E-6</v>
      </c>
      <c r="G2" s="41">
        <f t="shared" si="1"/>
        <v>2.0693222969477496E-6</v>
      </c>
      <c r="H2" s="41">
        <f t="shared" si="1"/>
        <v>2.0693222969477496E-6</v>
      </c>
      <c r="I2" s="41">
        <f t="shared" si="1"/>
        <v>2.0693222969477496E-6</v>
      </c>
      <c r="J2" s="41">
        <f t="shared" si="1"/>
        <v>2.0693222969477496E-6</v>
      </c>
      <c r="K2" s="41">
        <f t="shared" si="1"/>
        <v>2.0693222969477496E-6</v>
      </c>
      <c r="L2" s="41">
        <f t="shared" si="1"/>
        <v>2.0693222969477496E-6</v>
      </c>
      <c r="M2" s="41">
        <f t="shared" si="1"/>
        <v>2.0693222969477496E-6</v>
      </c>
      <c r="N2" s="41">
        <f t="shared" si="1"/>
        <v>2.0693222969477496E-6</v>
      </c>
      <c r="O2" s="41">
        <f t="shared" si="1"/>
        <v>2.0693222969477496E-6</v>
      </c>
      <c r="P2" s="41">
        <f t="shared" si="1"/>
        <v>2.0693222969477496E-6</v>
      </c>
      <c r="Q2" s="41">
        <f t="shared" si="1"/>
        <v>2.0693222969477496E-6</v>
      </c>
      <c r="R2" s="41">
        <f t="shared" si="1"/>
        <v>2.0693222969477496E-6</v>
      </c>
      <c r="S2" s="41">
        <f t="shared" si="1"/>
        <v>2.0693222969477496E-6</v>
      </c>
      <c r="T2" s="41">
        <f t="shared" si="1"/>
        <v>2.0693222969477496E-6</v>
      </c>
      <c r="U2" s="41">
        <f t="shared" si="1"/>
        <v>2.0693222969477496E-6</v>
      </c>
      <c r="V2" s="41">
        <f t="shared" si="1"/>
        <v>2.0693222969477496E-6</v>
      </c>
      <c r="W2" s="41">
        <f t="shared" si="1"/>
        <v>2.0693222969477496E-6</v>
      </c>
      <c r="X2" s="41">
        <f t="shared" si="1"/>
        <v>2.0693222969477496E-6</v>
      </c>
      <c r="Y2" s="41">
        <f t="shared" si="1"/>
        <v>2.0693222969477496E-6</v>
      </c>
      <c r="Z2" s="41">
        <f t="shared" si="1"/>
        <v>2.0693222969477496E-6</v>
      </c>
      <c r="AA2" s="41">
        <f t="shared" si="1"/>
        <v>2.0693222969477496E-6</v>
      </c>
      <c r="AB2" s="41">
        <f t="shared" si="1"/>
        <v>2.0693222969477496E-6</v>
      </c>
      <c r="AC2" s="41">
        <f t="shared" si="1"/>
        <v>2.0693222969477496E-6</v>
      </c>
      <c r="AD2" s="41">
        <f t="shared" si="1"/>
        <v>2.0693222969477496E-6</v>
      </c>
      <c r="AE2" s="41">
        <f t="shared" si="1"/>
        <v>2.0693222969477496E-6</v>
      </c>
      <c r="AF2" s="41">
        <f t="shared" si="1"/>
        <v>2.0693222969477496E-6</v>
      </c>
      <c r="AG2" s="41">
        <f t="shared" si="1"/>
        <v>2.0693222969477496E-6</v>
      </c>
      <c r="AH2" s="41">
        <f t="shared" si="1"/>
        <v>2.0693222969477496E-6</v>
      </c>
      <c r="AI2" s="41">
        <f t="shared" si="1"/>
        <v>2.0693222969477496E-6</v>
      </c>
      <c r="AJ2" s="41">
        <f t="shared" si="1"/>
        <v>2.0693222969477496E-6</v>
      </c>
      <c r="AK2" s="41">
        <f t="shared" si="1"/>
        <v>2.0693222969477496E-6</v>
      </c>
      <c r="AL2" s="41">
        <f t="shared" si="1"/>
        <v>2.0693222969477496E-6</v>
      </c>
      <c r="AM2" s="41">
        <f t="shared" si="1"/>
        <v>2.0693222969477496E-6</v>
      </c>
      <c r="AN2" s="41">
        <f t="shared" si="1"/>
        <v>2.0693222969477496E-6</v>
      </c>
      <c r="AO2" s="41">
        <f t="shared" si="1"/>
        <v>2.0693222969477496E-6</v>
      </c>
      <c r="AP2" s="41">
        <f t="shared" si="1"/>
        <v>2.0693222969477496E-6</v>
      </c>
      <c r="AQ2" s="41">
        <f t="shared" si="1"/>
        <v>2.0693222969477496E-6</v>
      </c>
      <c r="AR2" s="41">
        <f t="shared" si="1"/>
        <v>2.0693222969477496E-6</v>
      </c>
      <c r="AS2" s="41">
        <f t="shared" si="1"/>
        <v>2.0693222969477496E-6</v>
      </c>
      <c r="AT2" s="41">
        <f t="shared" si="1"/>
        <v>2.0693222969477496E-6</v>
      </c>
      <c r="AU2" s="41">
        <f t="shared" si="1"/>
        <v>2.0693222969477496E-6</v>
      </c>
      <c r="AV2" s="41">
        <f t="shared" si="1"/>
        <v>2.0693222969477496E-6</v>
      </c>
      <c r="AW2" s="41">
        <f t="shared" si="1"/>
        <v>2.0693222969477496E-6</v>
      </c>
      <c r="AX2" s="41">
        <f t="shared" si="1"/>
        <v>2.0693222969477496E-6</v>
      </c>
      <c r="AY2" s="41">
        <f t="shared" si="1"/>
        <v>2.0693222969477496E-6</v>
      </c>
      <c r="AZ2" s="41">
        <f t="shared" si="1"/>
        <v>2.0693222969477496E-6</v>
      </c>
      <c r="BA2" s="41">
        <f t="shared" si="1"/>
        <v>2.0693222969477496E-6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f>B4</f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>B3</f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BA1000"/>
  <sheetViews>
    <sheetView workbookViewId="0">
      <selection activeCell="C7" sqref="C7:BA7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</row>
    <row r="4" spans="1:53">
      <c r="A4" s="1" t="s">
        <v>165</v>
      </c>
      <c r="B4" s="41">
        <f>'BFPaT-fueltax-electricity'!B4</f>
        <v>2.2245214692188309E-6</v>
      </c>
      <c r="C4" s="41">
        <f>'BFPaT-fueltax-electricity'!C4</f>
        <v>2.2245214692188309E-6</v>
      </c>
      <c r="D4" s="41">
        <f>'BFPaT-fueltax-electricity'!D4</f>
        <v>2.2245214692188309E-6</v>
      </c>
      <c r="E4" s="41">
        <f>'BFPaT-fueltax-electricity'!E4</f>
        <v>2.2245214692188309E-6</v>
      </c>
      <c r="F4" s="41">
        <f>'BFPaT-fueltax-electricity'!F4</f>
        <v>2.2245214692188309E-6</v>
      </c>
      <c r="G4" s="41">
        <f>'BFPaT-fueltax-electricity'!G4</f>
        <v>2.2245214692188309E-6</v>
      </c>
      <c r="H4" s="41">
        <f>'BFPaT-fueltax-electricity'!H4</f>
        <v>2.2245214692188309E-6</v>
      </c>
      <c r="I4" s="41">
        <f>'BFPaT-fueltax-electricity'!I4</f>
        <v>2.2245214692188309E-6</v>
      </c>
      <c r="J4" s="41">
        <f>'BFPaT-fueltax-electricity'!J4</f>
        <v>2.2245214692188309E-6</v>
      </c>
      <c r="K4" s="41">
        <f>'BFPaT-fueltax-electricity'!K4</f>
        <v>2.2245214692188309E-6</v>
      </c>
      <c r="L4" s="41">
        <f>'BFPaT-fueltax-electricity'!L4</f>
        <v>2.2245214692188309E-6</v>
      </c>
      <c r="M4" s="41">
        <f>'BFPaT-fueltax-electricity'!M4</f>
        <v>2.2245214692188309E-6</v>
      </c>
      <c r="N4" s="41">
        <f>'BFPaT-fueltax-electricity'!N4</f>
        <v>2.2245214692188309E-6</v>
      </c>
      <c r="O4" s="41">
        <f>'BFPaT-fueltax-electricity'!O4</f>
        <v>2.2245214692188309E-6</v>
      </c>
      <c r="P4" s="41">
        <f>'BFPaT-fueltax-electricity'!P4</f>
        <v>2.2245214692188309E-6</v>
      </c>
      <c r="Q4" s="41">
        <f>'BFPaT-fueltax-electricity'!Q4</f>
        <v>2.2245214692188309E-6</v>
      </c>
      <c r="R4" s="41">
        <f>'BFPaT-fueltax-electricity'!R4</f>
        <v>2.2245214692188309E-6</v>
      </c>
      <c r="S4" s="41">
        <f>'BFPaT-fueltax-electricity'!S4</f>
        <v>2.2245214692188309E-6</v>
      </c>
      <c r="T4" s="41">
        <f>'BFPaT-fueltax-electricity'!T4</f>
        <v>2.2245214692188309E-6</v>
      </c>
      <c r="U4" s="41">
        <f>'BFPaT-fueltax-electricity'!U4</f>
        <v>2.2245214692188309E-6</v>
      </c>
      <c r="V4" s="41">
        <f>'BFPaT-fueltax-electricity'!V4</f>
        <v>2.2245214692188309E-6</v>
      </c>
      <c r="W4" s="41">
        <f>'BFPaT-fueltax-electricity'!W4</f>
        <v>2.2245214692188309E-6</v>
      </c>
      <c r="X4" s="41">
        <f>'BFPaT-fueltax-electricity'!X4</f>
        <v>2.2245214692188309E-6</v>
      </c>
      <c r="Y4" s="41">
        <f>'BFPaT-fueltax-electricity'!Y4</f>
        <v>2.2245214692188309E-6</v>
      </c>
      <c r="Z4" s="41">
        <f>'BFPaT-fueltax-electricity'!Z4</f>
        <v>2.2245214692188309E-6</v>
      </c>
      <c r="AA4" s="41">
        <f>'BFPaT-fueltax-electricity'!AA4</f>
        <v>2.2245214692188309E-6</v>
      </c>
      <c r="AB4" s="41">
        <f>'BFPaT-fueltax-electricity'!AB4</f>
        <v>2.2245214692188309E-6</v>
      </c>
      <c r="AC4" s="41">
        <f>'BFPaT-fueltax-electricity'!AC4</f>
        <v>2.2245214692188309E-6</v>
      </c>
      <c r="AD4" s="41">
        <f>'BFPaT-fueltax-electricity'!AD4</f>
        <v>2.2245214692188309E-6</v>
      </c>
      <c r="AE4" s="41">
        <f>'BFPaT-fueltax-electricity'!AE4</f>
        <v>2.2245214692188309E-6</v>
      </c>
      <c r="AF4" s="41">
        <f>'BFPaT-fueltax-electricity'!AF4</f>
        <v>2.2245214692188309E-6</v>
      </c>
      <c r="AG4" s="41">
        <f>'BFPaT-fueltax-electricity'!AG4</f>
        <v>2.2245214692188309E-6</v>
      </c>
      <c r="AH4" s="41">
        <f>'BFPaT-fueltax-electricity'!AH4</f>
        <v>2.2245214692188309E-6</v>
      </c>
      <c r="AI4" s="41">
        <f>'BFPaT-fueltax-electricity'!AI4</f>
        <v>2.2245214692188309E-6</v>
      </c>
      <c r="AJ4" s="41">
        <f>'BFPaT-fueltax-electricity'!AJ4</f>
        <v>2.2245214692188309E-6</v>
      </c>
      <c r="AK4" s="41">
        <f>'BFPaT-fueltax-electricity'!AK4</f>
        <v>2.2245214692188309E-6</v>
      </c>
      <c r="AL4" s="41">
        <f>'BFPaT-fueltax-electricity'!AL4</f>
        <v>2.2245214692188309E-6</v>
      </c>
      <c r="AM4" s="41">
        <f>'BFPaT-fueltax-electricity'!AM4</f>
        <v>2.2245214692188309E-6</v>
      </c>
      <c r="AN4" s="41">
        <f>'BFPaT-fueltax-electricity'!AN4</f>
        <v>2.2245214692188309E-6</v>
      </c>
      <c r="AO4" s="41">
        <f>'BFPaT-fueltax-electricity'!AO4</f>
        <v>2.2245214692188309E-6</v>
      </c>
      <c r="AP4" s="41">
        <f>'BFPaT-fueltax-electricity'!AP4</f>
        <v>2.2245214692188309E-6</v>
      </c>
      <c r="AQ4" s="41">
        <f>'BFPaT-fueltax-electricity'!AQ4</f>
        <v>2.2245214692188309E-6</v>
      </c>
      <c r="AR4" s="41">
        <f>'BFPaT-fueltax-electricity'!AR4</f>
        <v>2.2245214692188309E-6</v>
      </c>
      <c r="AS4" s="41">
        <f>'BFPaT-fueltax-electricity'!AS4</f>
        <v>2.2245214692188309E-6</v>
      </c>
      <c r="AT4" s="41">
        <f>'BFPaT-fueltax-electricity'!AT4</f>
        <v>2.2245214692188309E-6</v>
      </c>
      <c r="AU4" s="41">
        <f>'BFPaT-fueltax-electricity'!AU4</f>
        <v>2.2245214692188309E-6</v>
      </c>
      <c r="AV4" s="41">
        <f>'BFPaT-fueltax-electricity'!AV4</f>
        <v>2.2245214692188309E-6</v>
      </c>
      <c r="AW4" s="41">
        <f>'BFPaT-fueltax-electricity'!AW4</f>
        <v>2.2245214692188309E-6</v>
      </c>
      <c r="AX4" s="41">
        <f>'BFPaT-fueltax-electricity'!AX4</f>
        <v>2.2245214692188309E-6</v>
      </c>
      <c r="AY4" s="41">
        <f>'BFPaT-fueltax-electricity'!AY4</f>
        <v>2.2245214692188309E-6</v>
      </c>
      <c r="AZ4" s="41">
        <f>'BFPaT-fueltax-electricity'!AZ4</f>
        <v>2.2245214692188309E-6</v>
      </c>
      <c r="BA4" s="41">
        <f>'BFPaT-fueltax-electricity'!BA4</f>
        <v>2.2245214692188309E-6</v>
      </c>
    </row>
    <row r="5" spans="1:53">
      <c r="A5" s="1" t="s">
        <v>166</v>
      </c>
      <c r="B5" s="41">
        <f>'BFPaT-fueltax-electricity'!B5</f>
        <v>2.5521641662355579E-6</v>
      </c>
      <c r="C5" s="41">
        <f>'BFPaT-fueltax-electricity'!C5</f>
        <v>2.5521641662355579E-6</v>
      </c>
      <c r="D5" s="41">
        <f>'BFPaT-fueltax-electricity'!D5</f>
        <v>2.5521641662355579E-6</v>
      </c>
      <c r="E5" s="41">
        <f>'BFPaT-fueltax-electricity'!E5</f>
        <v>2.5521641662355579E-6</v>
      </c>
      <c r="F5" s="41">
        <f>'BFPaT-fueltax-electricity'!F5</f>
        <v>2.5521641662355579E-6</v>
      </c>
      <c r="G5" s="41">
        <f>'BFPaT-fueltax-electricity'!G5</f>
        <v>2.5521641662355579E-6</v>
      </c>
      <c r="H5" s="41">
        <f>'BFPaT-fueltax-electricity'!H5</f>
        <v>2.5521641662355579E-6</v>
      </c>
      <c r="I5" s="41">
        <f>'BFPaT-fueltax-electricity'!I5</f>
        <v>2.5521641662355579E-6</v>
      </c>
      <c r="J5" s="41">
        <f>'BFPaT-fueltax-electricity'!J5</f>
        <v>2.5521641662355579E-6</v>
      </c>
      <c r="K5" s="41">
        <f>'BFPaT-fueltax-electricity'!K5</f>
        <v>2.5521641662355579E-6</v>
      </c>
      <c r="L5" s="41">
        <f>'BFPaT-fueltax-electricity'!L5</f>
        <v>2.5521641662355579E-6</v>
      </c>
      <c r="M5" s="41">
        <f>'BFPaT-fueltax-electricity'!M5</f>
        <v>2.5521641662355579E-6</v>
      </c>
      <c r="N5" s="41">
        <f>'BFPaT-fueltax-electricity'!N5</f>
        <v>2.5521641662355579E-6</v>
      </c>
      <c r="O5" s="41">
        <f>'BFPaT-fueltax-electricity'!O5</f>
        <v>2.5521641662355579E-6</v>
      </c>
      <c r="P5" s="41">
        <f>'BFPaT-fueltax-electricity'!P5</f>
        <v>2.5521641662355579E-6</v>
      </c>
      <c r="Q5" s="41">
        <f>'BFPaT-fueltax-electricity'!Q5</f>
        <v>2.5521641662355579E-6</v>
      </c>
      <c r="R5" s="41">
        <f>'BFPaT-fueltax-electricity'!R5</f>
        <v>2.5521641662355579E-6</v>
      </c>
      <c r="S5" s="41">
        <f>'BFPaT-fueltax-electricity'!S5</f>
        <v>2.5521641662355579E-6</v>
      </c>
      <c r="T5" s="41">
        <f>'BFPaT-fueltax-electricity'!T5</f>
        <v>2.5521641662355579E-6</v>
      </c>
      <c r="U5" s="41">
        <f>'BFPaT-fueltax-electricity'!U5</f>
        <v>2.5521641662355579E-6</v>
      </c>
      <c r="V5" s="41">
        <f>'BFPaT-fueltax-electricity'!V5</f>
        <v>2.5521641662355579E-6</v>
      </c>
      <c r="W5" s="41">
        <f>'BFPaT-fueltax-electricity'!W5</f>
        <v>2.5521641662355579E-6</v>
      </c>
      <c r="X5" s="41">
        <f>'BFPaT-fueltax-electricity'!X5</f>
        <v>2.5521641662355579E-6</v>
      </c>
      <c r="Y5" s="41">
        <f>'BFPaT-fueltax-electricity'!Y5</f>
        <v>2.5521641662355579E-6</v>
      </c>
      <c r="Z5" s="41">
        <f>'BFPaT-fueltax-electricity'!Z5</f>
        <v>2.5521641662355579E-6</v>
      </c>
      <c r="AA5" s="41">
        <f>'BFPaT-fueltax-electricity'!AA5</f>
        <v>2.5521641662355579E-6</v>
      </c>
      <c r="AB5" s="41">
        <f>'BFPaT-fueltax-electricity'!AB5</f>
        <v>2.5521641662355579E-6</v>
      </c>
      <c r="AC5" s="41">
        <f>'BFPaT-fueltax-electricity'!AC5</f>
        <v>2.5521641662355579E-6</v>
      </c>
      <c r="AD5" s="41">
        <f>'BFPaT-fueltax-electricity'!AD5</f>
        <v>2.5521641662355579E-6</v>
      </c>
      <c r="AE5" s="41">
        <f>'BFPaT-fueltax-electricity'!AE5</f>
        <v>2.5521641662355579E-6</v>
      </c>
      <c r="AF5" s="41">
        <f>'BFPaT-fueltax-electricity'!AF5</f>
        <v>2.5521641662355579E-6</v>
      </c>
      <c r="AG5" s="41">
        <f>'BFPaT-fueltax-electricity'!AG5</f>
        <v>2.5521641662355579E-6</v>
      </c>
      <c r="AH5" s="41">
        <f>'BFPaT-fueltax-electricity'!AH5</f>
        <v>2.5521641662355579E-6</v>
      </c>
      <c r="AI5" s="41">
        <f>'BFPaT-fueltax-electricity'!AI5</f>
        <v>2.5521641662355579E-6</v>
      </c>
      <c r="AJ5" s="41">
        <f>'BFPaT-fueltax-electricity'!AJ5</f>
        <v>2.5521641662355579E-6</v>
      </c>
      <c r="AK5" s="41">
        <f>'BFPaT-fueltax-electricity'!AK5</f>
        <v>2.5521641662355579E-6</v>
      </c>
      <c r="AL5" s="41">
        <f>'BFPaT-fueltax-electricity'!AL5</f>
        <v>2.5521641662355579E-6</v>
      </c>
      <c r="AM5" s="41">
        <f>'BFPaT-fueltax-electricity'!AM5</f>
        <v>2.5521641662355579E-6</v>
      </c>
      <c r="AN5" s="41">
        <f>'BFPaT-fueltax-electricity'!AN5</f>
        <v>2.5521641662355579E-6</v>
      </c>
      <c r="AO5" s="41">
        <f>'BFPaT-fueltax-electricity'!AO5</f>
        <v>2.5521641662355579E-6</v>
      </c>
      <c r="AP5" s="41">
        <f>'BFPaT-fueltax-electricity'!AP5</f>
        <v>2.5521641662355579E-6</v>
      </c>
      <c r="AQ5" s="41">
        <f>'BFPaT-fueltax-electricity'!AQ5</f>
        <v>2.5521641662355579E-6</v>
      </c>
      <c r="AR5" s="41">
        <f>'BFPaT-fueltax-electricity'!AR5</f>
        <v>2.5521641662355579E-6</v>
      </c>
      <c r="AS5" s="41">
        <f>'BFPaT-fueltax-electricity'!AS5</f>
        <v>2.5521641662355579E-6</v>
      </c>
      <c r="AT5" s="41">
        <f>'BFPaT-fueltax-electricity'!AT5</f>
        <v>2.5521641662355579E-6</v>
      </c>
      <c r="AU5" s="41">
        <f>'BFPaT-fueltax-electricity'!AU5</f>
        <v>2.5521641662355579E-6</v>
      </c>
      <c r="AV5" s="41">
        <f>'BFPaT-fueltax-electricity'!AV5</f>
        <v>2.5521641662355579E-6</v>
      </c>
      <c r="AW5" s="41">
        <f>'BFPaT-fueltax-electricity'!AW5</f>
        <v>2.5521641662355579E-6</v>
      </c>
      <c r="AX5" s="41">
        <f>'BFPaT-fueltax-electricity'!AX5</f>
        <v>2.5521641662355579E-6</v>
      </c>
      <c r="AY5" s="41">
        <f>'BFPaT-fueltax-electricity'!AY5</f>
        <v>2.5521641662355579E-6</v>
      </c>
      <c r="AZ5" s="41">
        <f>'BFPaT-fueltax-electricity'!AZ5</f>
        <v>2.5521641662355579E-6</v>
      </c>
      <c r="BA5" s="41">
        <f>'BFPaT-fueltax-electricity'!BA5</f>
        <v>2.5521641662355579E-6</v>
      </c>
    </row>
    <row r="6" spans="1:53">
      <c r="A6" s="1" t="s">
        <v>167</v>
      </c>
      <c r="B6" s="41">
        <f>'BFPaT-fueltax-electricity'!B6</f>
        <v>2.2245214692188309E-6</v>
      </c>
      <c r="C6" s="41">
        <f>'BFPaT-fueltax-electricity'!C6</f>
        <v>2.2245214692188309E-6</v>
      </c>
      <c r="D6" s="41">
        <f>'BFPaT-fueltax-electricity'!D6</f>
        <v>2.2245214692188309E-6</v>
      </c>
      <c r="E6" s="41">
        <f>'BFPaT-fueltax-electricity'!E6</f>
        <v>2.2245214692188309E-6</v>
      </c>
      <c r="F6" s="41">
        <f>'BFPaT-fueltax-electricity'!F6</f>
        <v>2.2245214692188309E-6</v>
      </c>
      <c r="G6" s="41">
        <f>'BFPaT-fueltax-electricity'!G6</f>
        <v>2.2245214692188309E-6</v>
      </c>
      <c r="H6" s="41">
        <f>'BFPaT-fueltax-electricity'!H6</f>
        <v>2.2245214692188309E-6</v>
      </c>
      <c r="I6" s="41">
        <f>'BFPaT-fueltax-electricity'!I6</f>
        <v>2.2245214692188309E-6</v>
      </c>
      <c r="J6" s="41">
        <f>'BFPaT-fueltax-electricity'!J6</f>
        <v>2.2245214692188309E-6</v>
      </c>
      <c r="K6" s="41">
        <f>'BFPaT-fueltax-electricity'!K6</f>
        <v>2.2245214692188309E-6</v>
      </c>
      <c r="L6" s="41">
        <f>'BFPaT-fueltax-electricity'!L6</f>
        <v>2.2245214692188309E-6</v>
      </c>
      <c r="M6" s="41">
        <f>'BFPaT-fueltax-electricity'!M6</f>
        <v>2.2245214692188309E-6</v>
      </c>
      <c r="N6" s="41">
        <f>'BFPaT-fueltax-electricity'!N6</f>
        <v>2.2245214692188309E-6</v>
      </c>
      <c r="O6" s="41">
        <f>'BFPaT-fueltax-electricity'!O6</f>
        <v>2.2245214692188309E-6</v>
      </c>
      <c r="P6" s="41">
        <f>'BFPaT-fueltax-electricity'!P6</f>
        <v>2.2245214692188309E-6</v>
      </c>
      <c r="Q6" s="41">
        <f>'BFPaT-fueltax-electricity'!Q6</f>
        <v>2.2245214692188309E-6</v>
      </c>
      <c r="R6" s="41">
        <f>'BFPaT-fueltax-electricity'!R6</f>
        <v>2.2245214692188309E-6</v>
      </c>
      <c r="S6" s="41">
        <f>'BFPaT-fueltax-electricity'!S6</f>
        <v>2.2245214692188309E-6</v>
      </c>
      <c r="T6" s="41">
        <f>'BFPaT-fueltax-electricity'!T6</f>
        <v>2.2245214692188309E-6</v>
      </c>
      <c r="U6" s="41">
        <f>'BFPaT-fueltax-electricity'!U6</f>
        <v>2.2245214692188309E-6</v>
      </c>
      <c r="V6" s="41">
        <f>'BFPaT-fueltax-electricity'!V6</f>
        <v>2.2245214692188309E-6</v>
      </c>
      <c r="W6" s="41">
        <f>'BFPaT-fueltax-electricity'!W6</f>
        <v>2.2245214692188309E-6</v>
      </c>
      <c r="X6" s="41">
        <f>'BFPaT-fueltax-electricity'!X6</f>
        <v>2.2245214692188309E-6</v>
      </c>
      <c r="Y6" s="41">
        <f>'BFPaT-fueltax-electricity'!Y6</f>
        <v>2.2245214692188309E-6</v>
      </c>
      <c r="Z6" s="41">
        <f>'BFPaT-fueltax-electricity'!Z6</f>
        <v>2.2245214692188309E-6</v>
      </c>
      <c r="AA6" s="41">
        <f>'BFPaT-fueltax-electricity'!AA6</f>
        <v>2.2245214692188309E-6</v>
      </c>
      <c r="AB6" s="41">
        <f>'BFPaT-fueltax-electricity'!AB6</f>
        <v>2.2245214692188309E-6</v>
      </c>
      <c r="AC6" s="41">
        <f>'BFPaT-fueltax-electricity'!AC6</f>
        <v>2.2245214692188309E-6</v>
      </c>
      <c r="AD6" s="41">
        <f>'BFPaT-fueltax-electricity'!AD6</f>
        <v>2.2245214692188309E-6</v>
      </c>
      <c r="AE6" s="41">
        <f>'BFPaT-fueltax-electricity'!AE6</f>
        <v>2.2245214692188309E-6</v>
      </c>
      <c r="AF6" s="41">
        <f>'BFPaT-fueltax-electricity'!AF6</f>
        <v>2.2245214692188309E-6</v>
      </c>
      <c r="AG6" s="41">
        <f>'BFPaT-fueltax-electricity'!AG6</f>
        <v>2.2245214692188309E-6</v>
      </c>
      <c r="AH6" s="41">
        <f>'BFPaT-fueltax-electricity'!AH6</f>
        <v>2.2245214692188309E-6</v>
      </c>
      <c r="AI6" s="41">
        <f>'BFPaT-fueltax-electricity'!AI6</f>
        <v>2.2245214692188309E-6</v>
      </c>
      <c r="AJ6" s="41">
        <f>'BFPaT-fueltax-electricity'!AJ6</f>
        <v>2.2245214692188309E-6</v>
      </c>
      <c r="AK6" s="41">
        <f>'BFPaT-fueltax-electricity'!AK6</f>
        <v>2.2245214692188309E-6</v>
      </c>
      <c r="AL6" s="41">
        <f>'BFPaT-fueltax-electricity'!AL6</f>
        <v>2.2245214692188309E-6</v>
      </c>
      <c r="AM6" s="41">
        <f>'BFPaT-fueltax-electricity'!AM6</f>
        <v>2.2245214692188309E-6</v>
      </c>
      <c r="AN6" s="41">
        <f>'BFPaT-fueltax-electricity'!AN6</f>
        <v>2.2245214692188309E-6</v>
      </c>
      <c r="AO6" s="41">
        <f>'BFPaT-fueltax-electricity'!AO6</f>
        <v>2.2245214692188309E-6</v>
      </c>
      <c r="AP6" s="41">
        <f>'BFPaT-fueltax-electricity'!AP6</f>
        <v>2.2245214692188309E-6</v>
      </c>
      <c r="AQ6" s="41">
        <f>'BFPaT-fueltax-electricity'!AQ6</f>
        <v>2.2245214692188309E-6</v>
      </c>
      <c r="AR6" s="41">
        <f>'BFPaT-fueltax-electricity'!AR6</f>
        <v>2.2245214692188309E-6</v>
      </c>
      <c r="AS6" s="41">
        <f>'BFPaT-fueltax-electricity'!AS6</f>
        <v>2.2245214692188309E-6</v>
      </c>
      <c r="AT6" s="41">
        <f>'BFPaT-fueltax-electricity'!AT6</f>
        <v>2.2245214692188309E-6</v>
      </c>
      <c r="AU6" s="41">
        <f>'BFPaT-fueltax-electricity'!AU6</f>
        <v>2.2245214692188309E-6</v>
      </c>
      <c r="AV6" s="41">
        <f>'BFPaT-fueltax-electricity'!AV6</f>
        <v>2.2245214692188309E-6</v>
      </c>
      <c r="AW6" s="41">
        <f>'BFPaT-fueltax-electricity'!AW6</f>
        <v>2.2245214692188309E-6</v>
      </c>
      <c r="AX6" s="41">
        <f>'BFPaT-fueltax-electricity'!AX6</f>
        <v>2.2245214692188309E-6</v>
      </c>
      <c r="AY6" s="41">
        <f>'BFPaT-fueltax-electricity'!AY6</f>
        <v>2.2245214692188309E-6</v>
      </c>
      <c r="AZ6" s="41">
        <f>'BFPaT-fueltax-electricity'!AZ6</f>
        <v>2.2245214692188309E-6</v>
      </c>
      <c r="BA6" s="41">
        <f>'BFPaT-fueltax-electricity'!BA6</f>
        <v>2.2245214692188309E-6</v>
      </c>
    </row>
    <row r="7" spans="1:53">
      <c r="A7" s="1" t="s">
        <v>168</v>
      </c>
      <c r="B7" s="41">
        <v>0</v>
      </c>
      <c r="C7" s="41">
        <f>B7</f>
        <v>0</v>
      </c>
      <c r="D7" s="41">
        <f t="shared" ref="D7:BA7" si="1">C7</f>
        <v>0</v>
      </c>
      <c r="E7" s="41">
        <f t="shared" si="1"/>
        <v>0</v>
      </c>
      <c r="F7" s="41">
        <f t="shared" si="1"/>
        <v>0</v>
      </c>
      <c r="G7" s="41">
        <f t="shared" si="1"/>
        <v>0</v>
      </c>
      <c r="H7" s="41">
        <f t="shared" si="1"/>
        <v>0</v>
      </c>
      <c r="I7" s="41">
        <f t="shared" si="1"/>
        <v>0</v>
      </c>
      <c r="J7" s="41">
        <f t="shared" si="1"/>
        <v>0</v>
      </c>
      <c r="K7" s="41">
        <f t="shared" si="1"/>
        <v>0</v>
      </c>
      <c r="L7" s="41">
        <f t="shared" si="1"/>
        <v>0</v>
      </c>
      <c r="M7" s="41">
        <f t="shared" si="1"/>
        <v>0</v>
      </c>
      <c r="N7" s="41">
        <f t="shared" si="1"/>
        <v>0</v>
      </c>
      <c r="O7" s="41">
        <f t="shared" si="1"/>
        <v>0</v>
      </c>
      <c r="P7" s="41">
        <f t="shared" si="1"/>
        <v>0</v>
      </c>
      <c r="Q7" s="41">
        <f t="shared" si="1"/>
        <v>0</v>
      </c>
      <c r="R7" s="41">
        <f t="shared" si="1"/>
        <v>0</v>
      </c>
      <c r="S7" s="41">
        <f t="shared" si="1"/>
        <v>0</v>
      </c>
      <c r="T7" s="41">
        <f t="shared" si="1"/>
        <v>0</v>
      </c>
      <c r="U7" s="41">
        <f t="shared" si="1"/>
        <v>0</v>
      </c>
      <c r="V7" s="41">
        <f t="shared" si="1"/>
        <v>0</v>
      </c>
      <c r="W7" s="41">
        <f t="shared" si="1"/>
        <v>0</v>
      </c>
      <c r="X7" s="41">
        <f t="shared" si="1"/>
        <v>0</v>
      </c>
      <c r="Y7" s="41">
        <f t="shared" si="1"/>
        <v>0</v>
      </c>
      <c r="Z7" s="41">
        <f t="shared" si="1"/>
        <v>0</v>
      </c>
      <c r="AA7" s="41">
        <f t="shared" si="1"/>
        <v>0</v>
      </c>
      <c r="AB7" s="41">
        <f t="shared" si="1"/>
        <v>0</v>
      </c>
      <c r="AC7" s="41">
        <f t="shared" si="1"/>
        <v>0</v>
      </c>
      <c r="AD7" s="41">
        <f t="shared" si="1"/>
        <v>0</v>
      </c>
      <c r="AE7" s="41">
        <f t="shared" si="1"/>
        <v>0</v>
      </c>
      <c r="AF7" s="41">
        <f t="shared" si="1"/>
        <v>0</v>
      </c>
      <c r="AG7" s="41">
        <f t="shared" si="1"/>
        <v>0</v>
      </c>
      <c r="AH7" s="41">
        <f t="shared" si="1"/>
        <v>0</v>
      </c>
      <c r="AI7" s="41">
        <f t="shared" si="1"/>
        <v>0</v>
      </c>
      <c r="AJ7" s="41">
        <f t="shared" si="1"/>
        <v>0</v>
      </c>
      <c r="AK7" s="41">
        <f t="shared" si="1"/>
        <v>0</v>
      </c>
      <c r="AL7" s="41">
        <f t="shared" si="1"/>
        <v>0</v>
      </c>
      <c r="AM7" s="41">
        <f t="shared" si="1"/>
        <v>0</v>
      </c>
      <c r="AN7" s="41">
        <f t="shared" si="1"/>
        <v>0</v>
      </c>
      <c r="AO7" s="41">
        <f t="shared" si="1"/>
        <v>0</v>
      </c>
      <c r="AP7" s="41">
        <f t="shared" si="1"/>
        <v>0</v>
      </c>
      <c r="AQ7" s="41">
        <f t="shared" si="1"/>
        <v>0</v>
      </c>
      <c r="AR7" s="41">
        <f t="shared" si="1"/>
        <v>0</v>
      </c>
      <c r="AS7" s="41">
        <f t="shared" si="1"/>
        <v>0</v>
      </c>
      <c r="AT7" s="41">
        <f t="shared" si="1"/>
        <v>0</v>
      </c>
      <c r="AU7" s="41">
        <f t="shared" si="1"/>
        <v>0</v>
      </c>
      <c r="AV7" s="41">
        <f t="shared" si="1"/>
        <v>0</v>
      </c>
      <c r="AW7" s="41">
        <f t="shared" si="1"/>
        <v>0</v>
      </c>
      <c r="AX7" s="41">
        <f t="shared" si="1"/>
        <v>0</v>
      </c>
      <c r="AY7" s="41">
        <f t="shared" si="1"/>
        <v>0</v>
      </c>
      <c r="AZ7" s="41">
        <f t="shared" si="1"/>
        <v>0</v>
      </c>
      <c r="BA7" s="41">
        <f t="shared" si="1"/>
        <v>0</v>
      </c>
    </row>
    <row r="8" spans="1:53">
      <c r="A8" s="1" t="s">
        <v>169</v>
      </c>
      <c r="B8" s="41">
        <f>'BFPaT-fueltax-electricity'!B8</f>
        <v>0</v>
      </c>
      <c r="C8" s="41">
        <f>'BFPaT-fueltax-electricity'!C8</f>
        <v>0</v>
      </c>
      <c r="D8" s="41">
        <f>'BFPaT-fueltax-electricity'!D8</f>
        <v>0</v>
      </c>
      <c r="E8" s="41">
        <f>'BFPaT-fueltax-electricity'!E8</f>
        <v>0</v>
      </c>
      <c r="F8" s="41">
        <f>'BFPaT-fueltax-electricity'!F8</f>
        <v>0</v>
      </c>
      <c r="G8" s="41">
        <f>'BFPaT-fueltax-electricity'!G8</f>
        <v>0</v>
      </c>
      <c r="H8" s="41">
        <f>'BFPaT-fueltax-electricity'!H8</f>
        <v>0</v>
      </c>
      <c r="I8" s="41">
        <f>'BFPaT-fueltax-electricity'!I8</f>
        <v>0</v>
      </c>
      <c r="J8" s="41">
        <f>'BFPaT-fueltax-electricity'!J8</f>
        <v>0</v>
      </c>
      <c r="K8" s="41">
        <f>'BFPaT-fueltax-electricity'!K8</f>
        <v>0</v>
      </c>
      <c r="L8" s="41">
        <f>'BFPaT-fueltax-electricity'!L8</f>
        <v>0</v>
      </c>
      <c r="M8" s="41">
        <f>'BFPaT-fueltax-electricity'!M8</f>
        <v>0</v>
      </c>
      <c r="N8" s="41">
        <f>'BFPaT-fueltax-electricity'!N8</f>
        <v>0</v>
      </c>
      <c r="O8" s="41">
        <f>'BFPaT-fueltax-electricity'!O8</f>
        <v>0</v>
      </c>
      <c r="P8" s="41">
        <f>'BFPaT-fueltax-electricity'!P8</f>
        <v>0</v>
      </c>
      <c r="Q8" s="41">
        <f>'BFPaT-fueltax-electricity'!Q8</f>
        <v>0</v>
      </c>
      <c r="R8" s="41">
        <f>'BFPaT-fueltax-electricity'!R8</f>
        <v>0</v>
      </c>
      <c r="S8" s="41">
        <f>'BFPaT-fueltax-electricity'!S8</f>
        <v>0</v>
      </c>
      <c r="T8" s="41">
        <f>'BFPaT-fueltax-electricity'!T8</f>
        <v>0</v>
      </c>
      <c r="U8" s="41">
        <f>'BFPaT-fueltax-electricity'!U8</f>
        <v>0</v>
      </c>
      <c r="V8" s="41">
        <f>'BFPaT-fueltax-electricity'!V8</f>
        <v>0</v>
      </c>
      <c r="W8" s="41">
        <f>'BFPaT-fueltax-electricity'!W8</f>
        <v>0</v>
      </c>
      <c r="X8" s="41">
        <f>'BFPaT-fueltax-electricity'!X8</f>
        <v>0</v>
      </c>
      <c r="Y8" s="41">
        <f>'BFPaT-fueltax-electricity'!Y8</f>
        <v>0</v>
      </c>
      <c r="Z8" s="41">
        <f>'BFPaT-fueltax-electricity'!Z8</f>
        <v>0</v>
      </c>
      <c r="AA8" s="41">
        <f>'BFPaT-fueltax-electricity'!AA8</f>
        <v>0</v>
      </c>
      <c r="AB8" s="41">
        <f>'BFPaT-fueltax-electricity'!AB8</f>
        <v>0</v>
      </c>
      <c r="AC8" s="41">
        <f>'BFPaT-fueltax-electricity'!AC8</f>
        <v>0</v>
      </c>
      <c r="AD8" s="41">
        <f>'BFPaT-fueltax-electricity'!AD8</f>
        <v>0</v>
      </c>
      <c r="AE8" s="41">
        <f>'BFPaT-fueltax-electricity'!AE8</f>
        <v>0</v>
      </c>
      <c r="AF8" s="41">
        <f>'BFPaT-fueltax-electricity'!AF8</f>
        <v>0</v>
      </c>
      <c r="AG8" s="41">
        <f>'BFPaT-fueltax-electricity'!AG8</f>
        <v>0</v>
      </c>
      <c r="AH8" s="41">
        <f>'BFPaT-fueltax-electricity'!AH8</f>
        <v>0</v>
      </c>
      <c r="AI8" s="41">
        <f>'BFPaT-fueltax-electricity'!AI8</f>
        <v>0</v>
      </c>
      <c r="AJ8" s="41">
        <f>'BFPaT-fueltax-electricity'!AJ8</f>
        <v>0</v>
      </c>
      <c r="AK8" s="41">
        <f>'BFPaT-fueltax-electricity'!AK8</f>
        <v>0</v>
      </c>
      <c r="AL8" s="41">
        <f>'BFPaT-fueltax-electricity'!AL8</f>
        <v>0</v>
      </c>
      <c r="AM8" s="41">
        <f>'BFPaT-fueltax-electricity'!AM8</f>
        <v>0</v>
      </c>
      <c r="AN8" s="41">
        <f>'BFPaT-fueltax-electricity'!AN8</f>
        <v>0</v>
      </c>
      <c r="AO8" s="41">
        <f>'BFPaT-fueltax-electricity'!AO8</f>
        <v>0</v>
      </c>
      <c r="AP8" s="41">
        <f>'BFPaT-fueltax-electricity'!AP8</f>
        <v>0</v>
      </c>
      <c r="AQ8" s="41">
        <f>'BFPaT-fueltax-electricity'!AQ8</f>
        <v>0</v>
      </c>
      <c r="AR8" s="41">
        <f>'BFPaT-fueltax-electricity'!AR8</f>
        <v>0</v>
      </c>
      <c r="AS8" s="41">
        <f>'BFPaT-fueltax-electricity'!AS8</f>
        <v>0</v>
      </c>
      <c r="AT8" s="41">
        <f>'BFPaT-fueltax-electricity'!AT8</f>
        <v>0</v>
      </c>
      <c r="AU8" s="41">
        <f>'BFPaT-fueltax-electricity'!AU8</f>
        <v>0</v>
      </c>
      <c r="AV8" s="41">
        <f>'BFPaT-fueltax-electricity'!AV8</f>
        <v>0</v>
      </c>
      <c r="AW8" s="41">
        <f>'BFPaT-fueltax-electricity'!AW8</f>
        <v>0</v>
      </c>
      <c r="AX8" s="41">
        <f>'BFPaT-fueltax-electricity'!AX8</f>
        <v>0</v>
      </c>
      <c r="AY8" s="41">
        <f>'BFPaT-fueltax-electricity'!AY8</f>
        <v>0</v>
      </c>
      <c r="AZ8" s="41">
        <f>'BFPaT-fueltax-electricity'!AZ8</f>
        <v>0</v>
      </c>
      <c r="BA8" s="41">
        <f>'BFPaT-fueltax-electricity'!BA8</f>
        <v>0</v>
      </c>
    </row>
    <row r="9" spans="1:53">
      <c r="A9" s="1" t="s">
        <v>170</v>
      </c>
      <c r="B9" s="41">
        <f>'BFPaT-fueltax-electricity'!B9</f>
        <v>2.2245214692188309E-6</v>
      </c>
      <c r="C9" s="41">
        <f>'BFPaT-fueltax-electricity'!C9</f>
        <v>2.2245214692188309E-6</v>
      </c>
      <c r="D9" s="41">
        <f>'BFPaT-fueltax-electricity'!D9</f>
        <v>2.2245214692188309E-6</v>
      </c>
      <c r="E9" s="41">
        <f>'BFPaT-fueltax-electricity'!E9</f>
        <v>2.2245214692188309E-6</v>
      </c>
      <c r="F9" s="41">
        <f>'BFPaT-fueltax-electricity'!F9</f>
        <v>2.2245214692188309E-6</v>
      </c>
      <c r="G9" s="41">
        <f>'BFPaT-fueltax-electricity'!G9</f>
        <v>2.2245214692188309E-6</v>
      </c>
      <c r="H9" s="41">
        <f>'BFPaT-fueltax-electricity'!H9</f>
        <v>2.2245214692188309E-6</v>
      </c>
      <c r="I9" s="41">
        <f>'BFPaT-fueltax-electricity'!I9</f>
        <v>2.2245214692188309E-6</v>
      </c>
      <c r="J9" s="41">
        <f>'BFPaT-fueltax-electricity'!J9</f>
        <v>2.2245214692188309E-6</v>
      </c>
      <c r="K9" s="41">
        <f>'BFPaT-fueltax-electricity'!K9</f>
        <v>2.2245214692188309E-6</v>
      </c>
      <c r="L9" s="41">
        <f>'BFPaT-fueltax-electricity'!L9</f>
        <v>2.2245214692188309E-6</v>
      </c>
      <c r="M9" s="41">
        <f>'BFPaT-fueltax-electricity'!M9</f>
        <v>2.2245214692188309E-6</v>
      </c>
      <c r="N9" s="41">
        <f>'BFPaT-fueltax-electricity'!N9</f>
        <v>2.2245214692188309E-6</v>
      </c>
      <c r="O9" s="41">
        <f>'BFPaT-fueltax-electricity'!O9</f>
        <v>2.2245214692188309E-6</v>
      </c>
      <c r="P9" s="41">
        <f>'BFPaT-fueltax-electricity'!P9</f>
        <v>2.2245214692188309E-6</v>
      </c>
      <c r="Q9" s="41">
        <f>'BFPaT-fueltax-electricity'!Q9</f>
        <v>2.2245214692188309E-6</v>
      </c>
      <c r="R9" s="41">
        <f>'BFPaT-fueltax-electricity'!R9</f>
        <v>2.2245214692188309E-6</v>
      </c>
      <c r="S9" s="41">
        <f>'BFPaT-fueltax-electricity'!S9</f>
        <v>2.2245214692188309E-6</v>
      </c>
      <c r="T9" s="41">
        <f>'BFPaT-fueltax-electricity'!T9</f>
        <v>2.2245214692188309E-6</v>
      </c>
      <c r="U9" s="41">
        <f>'BFPaT-fueltax-electricity'!U9</f>
        <v>2.2245214692188309E-6</v>
      </c>
      <c r="V9" s="41">
        <f>'BFPaT-fueltax-electricity'!V9</f>
        <v>2.2245214692188309E-6</v>
      </c>
      <c r="W9" s="41">
        <f>'BFPaT-fueltax-electricity'!W9</f>
        <v>2.2245214692188309E-6</v>
      </c>
      <c r="X9" s="41">
        <f>'BFPaT-fueltax-electricity'!X9</f>
        <v>2.2245214692188309E-6</v>
      </c>
      <c r="Y9" s="41">
        <f>'BFPaT-fueltax-electricity'!Y9</f>
        <v>2.2245214692188309E-6</v>
      </c>
      <c r="Z9" s="41">
        <f>'BFPaT-fueltax-electricity'!Z9</f>
        <v>2.2245214692188309E-6</v>
      </c>
      <c r="AA9" s="41">
        <f>'BFPaT-fueltax-electricity'!AA9</f>
        <v>2.2245214692188309E-6</v>
      </c>
      <c r="AB9" s="41">
        <f>'BFPaT-fueltax-electricity'!AB9</f>
        <v>2.2245214692188309E-6</v>
      </c>
      <c r="AC9" s="41">
        <f>'BFPaT-fueltax-electricity'!AC9</f>
        <v>2.2245214692188309E-6</v>
      </c>
      <c r="AD9" s="41">
        <f>'BFPaT-fueltax-electricity'!AD9</f>
        <v>2.2245214692188309E-6</v>
      </c>
      <c r="AE9" s="41">
        <f>'BFPaT-fueltax-electricity'!AE9</f>
        <v>2.2245214692188309E-6</v>
      </c>
      <c r="AF9" s="41">
        <f>'BFPaT-fueltax-electricity'!AF9</f>
        <v>2.2245214692188309E-6</v>
      </c>
      <c r="AG9" s="41">
        <f>'BFPaT-fueltax-electricity'!AG9</f>
        <v>2.2245214692188309E-6</v>
      </c>
      <c r="AH9" s="41">
        <f>'BFPaT-fueltax-electricity'!AH9</f>
        <v>2.2245214692188309E-6</v>
      </c>
      <c r="AI9" s="41">
        <f>'BFPaT-fueltax-electricity'!AI9</f>
        <v>2.2245214692188309E-6</v>
      </c>
      <c r="AJ9" s="41">
        <f>'BFPaT-fueltax-electricity'!AJ9</f>
        <v>2.2245214692188309E-6</v>
      </c>
      <c r="AK9" s="41">
        <f>'BFPaT-fueltax-electricity'!AK9</f>
        <v>2.2245214692188309E-6</v>
      </c>
      <c r="AL9" s="41">
        <f>'BFPaT-fueltax-electricity'!AL9</f>
        <v>2.2245214692188309E-6</v>
      </c>
      <c r="AM9" s="41">
        <f>'BFPaT-fueltax-electricity'!AM9</f>
        <v>2.2245214692188309E-6</v>
      </c>
      <c r="AN9" s="41">
        <f>'BFPaT-fueltax-electricity'!AN9</f>
        <v>2.2245214692188309E-6</v>
      </c>
      <c r="AO9" s="41">
        <f>'BFPaT-fueltax-electricity'!AO9</f>
        <v>2.2245214692188309E-6</v>
      </c>
      <c r="AP9" s="41">
        <f>'BFPaT-fueltax-electricity'!AP9</f>
        <v>2.2245214692188309E-6</v>
      </c>
      <c r="AQ9" s="41">
        <f>'BFPaT-fueltax-electricity'!AQ9</f>
        <v>2.2245214692188309E-6</v>
      </c>
      <c r="AR9" s="41">
        <f>'BFPaT-fueltax-electricity'!AR9</f>
        <v>2.2245214692188309E-6</v>
      </c>
      <c r="AS9" s="41">
        <f>'BFPaT-fueltax-electricity'!AS9</f>
        <v>2.2245214692188309E-6</v>
      </c>
      <c r="AT9" s="41">
        <f>'BFPaT-fueltax-electricity'!AT9</f>
        <v>2.2245214692188309E-6</v>
      </c>
      <c r="AU9" s="41">
        <f>'BFPaT-fueltax-electricity'!AU9</f>
        <v>2.2245214692188309E-6</v>
      </c>
      <c r="AV9" s="41">
        <f>'BFPaT-fueltax-electricity'!AV9</f>
        <v>2.2245214692188309E-6</v>
      </c>
      <c r="AW9" s="41">
        <f>'BFPaT-fueltax-electricity'!AW9</f>
        <v>2.2245214692188309E-6</v>
      </c>
      <c r="AX9" s="41">
        <f>'BFPaT-fueltax-electricity'!AX9</f>
        <v>2.2245214692188309E-6</v>
      </c>
      <c r="AY9" s="41">
        <f>'BFPaT-fueltax-electricity'!AY9</f>
        <v>2.2245214692188309E-6</v>
      </c>
      <c r="AZ9" s="41">
        <f>'BFPaT-fueltax-electricity'!AZ9</f>
        <v>2.2245214692188309E-6</v>
      </c>
      <c r="BA9" s="41">
        <f>'BFPaT-fueltax-electricity'!BA9</f>
        <v>2.2245214692188309E-6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BA1000"/>
  <sheetViews>
    <sheetView workbookViewId="0">
      <selection activeCell="B5" sqref="B5:B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'BFPaT-fueltax-coal'!B3</f>
        <v>1.6300000000000001E-11</v>
      </c>
      <c r="C3" s="41">
        <f t="shared" ref="C3:BA3" si="2">B3</f>
        <v>1.6300000000000001E-11</v>
      </c>
      <c r="D3" s="41">
        <f t="shared" si="2"/>
        <v>1.6300000000000001E-11</v>
      </c>
      <c r="E3" s="41">
        <f t="shared" si="2"/>
        <v>1.6300000000000001E-11</v>
      </c>
      <c r="F3" s="41">
        <f t="shared" si="2"/>
        <v>1.6300000000000001E-11</v>
      </c>
      <c r="G3" s="41">
        <f t="shared" si="2"/>
        <v>1.6300000000000001E-11</v>
      </c>
      <c r="H3" s="41">
        <f t="shared" si="2"/>
        <v>1.6300000000000001E-11</v>
      </c>
      <c r="I3" s="41">
        <f t="shared" si="2"/>
        <v>1.6300000000000001E-11</v>
      </c>
      <c r="J3" s="41">
        <f t="shared" si="2"/>
        <v>1.6300000000000001E-11</v>
      </c>
      <c r="K3" s="41">
        <f t="shared" si="2"/>
        <v>1.6300000000000001E-11</v>
      </c>
      <c r="L3" s="41">
        <f t="shared" si="2"/>
        <v>1.6300000000000001E-11</v>
      </c>
      <c r="M3" s="41">
        <f t="shared" si="2"/>
        <v>1.6300000000000001E-11</v>
      </c>
      <c r="N3" s="41">
        <f t="shared" si="2"/>
        <v>1.6300000000000001E-11</v>
      </c>
      <c r="O3" s="41">
        <f t="shared" si="2"/>
        <v>1.6300000000000001E-11</v>
      </c>
      <c r="P3" s="41">
        <f t="shared" si="2"/>
        <v>1.6300000000000001E-11</v>
      </c>
      <c r="Q3" s="41">
        <f t="shared" si="2"/>
        <v>1.6300000000000001E-11</v>
      </c>
      <c r="R3" s="41">
        <f t="shared" si="2"/>
        <v>1.6300000000000001E-11</v>
      </c>
      <c r="S3" s="41">
        <f t="shared" si="2"/>
        <v>1.6300000000000001E-11</v>
      </c>
      <c r="T3" s="41">
        <f t="shared" si="2"/>
        <v>1.6300000000000001E-11</v>
      </c>
      <c r="U3" s="41">
        <f t="shared" si="2"/>
        <v>1.6300000000000001E-11</v>
      </c>
      <c r="V3" s="41">
        <f t="shared" si="2"/>
        <v>1.6300000000000001E-11</v>
      </c>
      <c r="W3" s="41">
        <f t="shared" si="2"/>
        <v>1.6300000000000001E-11</v>
      </c>
      <c r="X3" s="41">
        <f t="shared" si="2"/>
        <v>1.6300000000000001E-11</v>
      </c>
      <c r="Y3" s="41">
        <f t="shared" si="2"/>
        <v>1.6300000000000001E-11</v>
      </c>
      <c r="Z3" s="41">
        <f t="shared" si="2"/>
        <v>1.6300000000000001E-11</v>
      </c>
      <c r="AA3" s="41">
        <f t="shared" si="2"/>
        <v>1.6300000000000001E-11</v>
      </c>
      <c r="AB3" s="41">
        <f t="shared" si="2"/>
        <v>1.6300000000000001E-11</v>
      </c>
      <c r="AC3" s="41">
        <f t="shared" si="2"/>
        <v>1.6300000000000001E-11</v>
      </c>
      <c r="AD3" s="41">
        <f t="shared" si="2"/>
        <v>1.6300000000000001E-11</v>
      </c>
      <c r="AE3" s="41">
        <f t="shared" si="2"/>
        <v>1.6300000000000001E-11</v>
      </c>
      <c r="AF3" s="41">
        <f t="shared" si="2"/>
        <v>1.6300000000000001E-11</v>
      </c>
      <c r="AG3" s="41">
        <f t="shared" si="2"/>
        <v>1.6300000000000001E-11</v>
      </c>
      <c r="AH3" s="41">
        <f t="shared" si="2"/>
        <v>1.6300000000000001E-11</v>
      </c>
      <c r="AI3" s="41">
        <f t="shared" si="2"/>
        <v>1.6300000000000001E-11</v>
      </c>
      <c r="AJ3" s="41">
        <f t="shared" si="2"/>
        <v>1.6300000000000001E-11</v>
      </c>
      <c r="AK3" s="41">
        <f t="shared" si="2"/>
        <v>1.6300000000000001E-11</v>
      </c>
      <c r="AL3" s="41">
        <f t="shared" si="2"/>
        <v>1.6300000000000001E-11</v>
      </c>
      <c r="AM3" s="41">
        <f t="shared" si="2"/>
        <v>1.6300000000000001E-11</v>
      </c>
      <c r="AN3" s="41">
        <f t="shared" si="2"/>
        <v>1.6300000000000001E-11</v>
      </c>
      <c r="AO3" s="41">
        <f t="shared" si="2"/>
        <v>1.6300000000000001E-11</v>
      </c>
      <c r="AP3" s="41">
        <f t="shared" si="2"/>
        <v>1.6300000000000001E-11</v>
      </c>
      <c r="AQ3" s="41">
        <f t="shared" si="2"/>
        <v>1.6300000000000001E-11</v>
      </c>
      <c r="AR3" s="41">
        <f t="shared" si="2"/>
        <v>1.6300000000000001E-11</v>
      </c>
      <c r="AS3" s="41">
        <f t="shared" si="2"/>
        <v>1.6300000000000001E-11</v>
      </c>
      <c r="AT3" s="41">
        <f t="shared" si="2"/>
        <v>1.6300000000000001E-11</v>
      </c>
      <c r="AU3" s="41">
        <f t="shared" si="2"/>
        <v>1.6300000000000001E-11</v>
      </c>
      <c r="AV3" s="41">
        <f t="shared" si="2"/>
        <v>1.6300000000000001E-11</v>
      </c>
      <c r="AW3" s="41">
        <f t="shared" si="2"/>
        <v>1.6300000000000001E-11</v>
      </c>
      <c r="AX3" s="41">
        <f t="shared" si="2"/>
        <v>1.6300000000000001E-11</v>
      </c>
      <c r="AY3" s="41">
        <f t="shared" si="2"/>
        <v>1.6300000000000001E-11</v>
      </c>
      <c r="AZ3" s="41">
        <f t="shared" si="2"/>
        <v>1.6300000000000001E-11</v>
      </c>
      <c r="BA3" s="41">
        <f t="shared" si="2"/>
        <v>1.6300000000000001E-11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BA1000"/>
  <sheetViews>
    <sheetView workbookViewId="0">
      <selection activeCell="C9" sqref="C9:BA9"/>
    </sheetView>
  </sheetViews>
  <sheetFormatPr baseColWidth="10" defaultColWidth="14.5" defaultRowHeight="15" customHeight="1"/>
  <cols>
    <col min="1" max="1" width="41.5" customWidth="1"/>
    <col min="2" max="33" width="10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('IDN Fuel Prices - references'!L84/'IDN Fuel Prices - references'!$L$87)*('Tax Percentages'!B21)</f>
        <v>0</v>
      </c>
      <c r="C3" s="41">
        <f>('IDN Fuel Prices - references'!M84/'IDN Fuel Prices - references'!$L$87)*('Tax Percentages'!C21)</f>
        <v>0</v>
      </c>
      <c r="D3" s="41">
        <f>('IDN Fuel Prices - references'!N84/'IDN Fuel Prices - references'!$L$87)*('Tax Percentages'!D21)</f>
        <v>0</v>
      </c>
      <c r="E3" s="41">
        <f>('IDN Fuel Prices - references'!O84/'IDN Fuel Prices - references'!$L$87)*('Tax Percentages'!E21)</f>
        <v>0</v>
      </c>
      <c r="F3" s="41">
        <f>('IDN Fuel Prices - references'!P84/'IDN Fuel Prices - references'!$L$87)*('Tax Percentages'!F21)</f>
        <v>0</v>
      </c>
      <c r="G3" s="41">
        <f>('IDN Fuel Prices - references'!Q84/'IDN Fuel Prices - references'!$L$87)*('Tax Percentages'!G21)</f>
        <v>0</v>
      </c>
      <c r="H3" s="41">
        <f>('IDN Fuel Prices - references'!R84/'IDN Fuel Prices - references'!$L$87)*('Tax Percentages'!H21)</f>
        <v>0</v>
      </c>
      <c r="I3" s="41">
        <f>('IDN Fuel Prices - references'!S84/'IDN Fuel Prices - references'!$L$87)*('Tax Percentages'!I21)</f>
        <v>0</v>
      </c>
      <c r="J3" s="41">
        <f>('IDN Fuel Prices - references'!T84/'IDN Fuel Prices - references'!$L$87)*('Tax Percentages'!J21)</f>
        <v>0</v>
      </c>
      <c r="K3" s="41">
        <f>('IDN Fuel Prices - references'!U84/'IDN Fuel Prices - references'!$L$87)*('Tax Percentages'!K21)</f>
        <v>0</v>
      </c>
      <c r="L3" s="41">
        <f>('IDN Fuel Prices - references'!V84/'IDN Fuel Prices - references'!$L$87)*('Tax Percentages'!L21)</f>
        <v>0</v>
      </c>
      <c r="M3" s="41">
        <f>('IDN Fuel Prices - references'!W84/'IDN Fuel Prices - references'!$L$87)*('Tax Percentages'!M21)</f>
        <v>0</v>
      </c>
      <c r="N3" s="41">
        <f>('IDN Fuel Prices - references'!X84/'IDN Fuel Prices - references'!$L$87)*('Tax Percentages'!N21)</f>
        <v>0</v>
      </c>
      <c r="O3" s="41">
        <f>('IDN Fuel Prices - references'!Y84/'IDN Fuel Prices - references'!$L$87)*('Tax Percentages'!O21)</f>
        <v>0</v>
      </c>
      <c r="P3" s="41">
        <f>('IDN Fuel Prices - references'!Z84/'IDN Fuel Prices - references'!$L$87)*('Tax Percentages'!P21)</f>
        <v>0</v>
      </c>
      <c r="Q3" s="41">
        <f>('IDN Fuel Prices - references'!AA84/'IDN Fuel Prices - references'!$L$87)*('Tax Percentages'!Q21)</f>
        <v>0</v>
      </c>
      <c r="R3" s="41">
        <f>('IDN Fuel Prices - references'!AB84/'IDN Fuel Prices - references'!$L$87)*('Tax Percentages'!R21)</f>
        <v>0</v>
      </c>
      <c r="S3" s="41">
        <f>('IDN Fuel Prices - references'!AC84/'IDN Fuel Prices - references'!$L$87)*('Tax Percentages'!S21)</f>
        <v>0</v>
      </c>
      <c r="T3" s="41">
        <f>('IDN Fuel Prices - references'!AD84/'IDN Fuel Prices - references'!$L$87)*('Tax Percentages'!T21)</f>
        <v>0</v>
      </c>
      <c r="U3" s="41">
        <f>('IDN Fuel Prices - references'!AE84/'IDN Fuel Prices - references'!$L$87)*('Tax Percentages'!U21)</f>
        <v>0</v>
      </c>
      <c r="V3" s="41">
        <f>('IDN Fuel Prices - references'!AF84/'IDN Fuel Prices - references'!$L$87)*('Tax Percentages'!V21)</f>
        <v>0</v>
      </c>
      <c r="W3" s="41">
        <f>('IDN Fuel Prices - references'!AG84/'IDN Fuel Prices - references'!$L$87)*('Tax Percentages'!W21)</f>
        <v>0</v>
      </c>
      <c r="X3" s="41">
        <f>('IDN Fuel Prices - references'!AH84/'IDN Fuel Prices - references'!$L$87)*('Tax Percentages'!X21)</f>
        <v>0</v>
      </c>
      <c r="Y3" s="41">
        <f>('IDN Fuel Prices - references'!AI84/'IDN Fuel Prices - references'!$L$87)*('Tax Percentages'!Y21)</f>
        <v>0</v>
      </c>
      <c r="Z3" s="41">
        <f>('IDN Fuel Prices - references'!AJ84/'IDN Fuel Prices - references'!$L$87)*('Tax Percentages'!Z21)</f>
        <v>0</v>
      </c>
      <c r="AA3" s="41">
        <f>('IDN Fuel Prices - references'!AK84/'IDN Fuel Prices - references'!$L$87)*('Tax Percentages'!AA21)</f>
        <v>0</v>
      </c>
      <c r="AB3" s="41">
        <f>('IDN Fuel Prices - references'!AL84/'IDN Fuel Prices - references'!$L$87)*('Tax Percentages'!AB21)</f>
        <v>0</v>
      </c>
      <c r="AC3" s="41">
        <f>('IDN Fuel Prices - references'!AM84/'IDN Fuel Prices - references'!$L$87)*('Tax Percentages'!AC21)</f>
        <v>0</v>
      </c>
      <c r="AD3" s="41">
        <f>('IDN Fuel Prices - references'!AN84/'IDN Fuel Prices - references'!$L$87)*('Tax Percentages'!AD21)</f>
        <v>0</v>
      </c>
      <c r="AE3" s="41">
        <f>('IDN Fuel Prices - references'!AO84/'IDN Fuel Prices - references'!$L$87)*('Tax Percentages'!AE21)</f>
        <v>0</v>
      </c>
      <c r="AF3" s="41">
        <f>('IDN Fuel Prices - references'!AP84/'IDN Fuel Prices - references'!$L$87)*('Tax Percentages'!AF21)</f>
        <v>0</v>
      </c>
      <c r="AG3" s="41">
        <f>('IDN Fuel Prices - references'!AQ84/'IDN Fuel Prices - references'!$L$87)*('Tax Percentages'!AG21)</f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f>'BFPaT-fueltax-jetkerosene'!B2</f>
        <v>2.0693222969477496E-6</v>
      </c>
      <c r="C6" s="41">
        <f>'BFPaT-fueltax-jetkerosene'!C2</f>
        <v>2.0693222969477496E-6</v>
      </c>
      <c r="D6" s="41">
        <f>'BFPaT-fueltax-jetkerosene'!D2</f>
        <v>2.0693222969477496E-6</v>
      </c>
      <c r="E6" s="41">
        <f>'BFPaT-fueltax-jetkerosene'!E2</f>
        <v>2.0693222969477496E-6</v>
      </c>
      <c r="F6" s="41">
        <f>'BFPaT-fueltax-jetkerosene'!F2</f>
        <v>2.0693222969477496E-6</v>
      </c>
      <c r="G6" s="41">
        <f>'BFPaT-fueltax-jetkerosene'!G2</f>
        <v>2.0693222969477496E-6</v>
      </c>
      <c r="H6" s="41">
        <f>'BFPaT-fueltax-jetkerosene'!H2</f>
        <v>2.0693222969477496E-6</v>
      </c>
      <c r="I6" s="41">
        <f>'BFPaT-fueltax-jetkerosene'!I2</f>
        <v>2.0693222969477496E-6</v>
      </c>
      <c r="J6" s="41">
        <f>'BFPaT-fueltax-jetkerosene'!J2</f>
        <v>2.0693222969477496E-6</v>
      </c>
      <c r="K6" s="41">
        <f>'BFPaT-fueltax-jetkerosene'!K2</f>
        <v>2.0693222969477496E-6</v>
      </c>
      <c r="L6" s="41">
        <f>'BFPaT-fueltax-jetkerosene'!L2</f>
        <v>2.0693222969477496E-6</v>
      </c>
      <c r="M6" s="41">
        <f>'BFPaT-fueltax-jetkerosene'!M2</f>
        <v>2.0693222969477496E-6</v>
      </c>
      <c r="N6" s="41">
        <f>'BFPaT-fueltax-jetkerosene'!N2</f>
        <v>2.0693222969477496E-6</v>
      </c>
      <c r="O6" s="41">
        <f>'BFPaT-fueltax-jetkerosene'!O2</f>
        <v>2.0693222969477496E-6</v>
      </c>
      <c r="P6" s="41">
        <f>'BFPaT-fueltax-jetkerosene'!P2</f>
        <v>2.0693222969477496E-6</v>
      </c>
      <c r="Q6" s="41">
        <f>'BFPaT-fueltax-jetkerosene'!Q2</f>
        <v>2.0693222969477496E-6</v>
      </c>
      <c r="R6" s="41">
        <f>'BFPaT-fueltax-jetkerosene'!R2</f>
        <v>2.0693222969477496E-6</v>
      </c>
      <c r="S6" s="41">
        <f>'BFPaT-fueltax-jetkerosene'!S2</f>
        <v>2.0693222969477496E-6</v>
      </c>
      <c r="T6" s="41">
        <f>'BFPaT-fueltax-jetkerosene'!T2</f>
        <v>2.0693222969477496E-6</v>
      </c>
      <c r="U6" s="41">
        <f>'BFPaT-fueltax-jetkerosene'!U2</f>
        <v>2.0693222969477496E-6</v>
      </c>
      <c r="V6" s="41">
        <f>'BFPaT-fueltax-jetkerosene'!V2</f>
        <v>2.0693222969477496E-6</v>
      </c>
      <c r="W6" s="41">
        <f>'BFPaT-fueltax-jetkerosene'!W2</f>
        <v>2.0693222969477496E-6</v>
      </c>
      <c r="X6" s="41">
        <f>'BFPaT-fueltax-jetkerosene'!X2</f>
        <v>2.0693222969477496E-6</v>
      </c>
      <c r="Y6" s="41">
        <f>'BFPaT-fueltax-jetkerosene'!Y2</f>
        <v>2.0693222969477496E-6</v>
      </c>
      <c r="Z6" s="41">
        <f>'BFPaT-fueltax-jetkerosene'!Z2</f>
        <v>2.0693222969477496E-6</v>
      </c>
      <c r="AA6" s="41">
        <f>'BFPaT-fueltax-jetkerosene'!AA2</f>
        <v>2.0693222969477496E-6</v>
      </c>
      <c r="AB6" s="41">
        <f>'BFPaT-fueltax-jetkerosene'!AB2</f>
        <v>2.0693222969477496E-6</v>
      </c>
      <c r="AC6" s="41">
        <f>'BFPaT-fueltax-jetkerosene'!AC2</f>
        <v>2.0693222969477496E-6</v>
      </c>
      <c r="AD6" s="41">
        <f>'BFPaT-fueltax-jetkerosene'!AD2</f>
        <v>2.0693222969477496E-6</v>
      </c>
      <c r="AE6" s="41">
        <f>'BFPaT-fueltax-jetkerosene'!AE2</f>
        <v>2.0693222969477496E-6</v>
      </c>
      <c r="AF6" s="41">
        <f>'BFPaT-fueltax-jetkerosene'!AF2</f>
        <v>2.0693222969477496E-6</v>
      </c>
      <c r="AG6" s="41">
        <f>'BFPaT-fueltax-jetkerosene'!AG2</f>
        <v>2.0693222969477496E-6</v>
      </c>
      <c r="AH6" s="41">
        <f>'BFPaT-fueltax-jetkerosene'!AH2</f>
        <v>2.0693222969477496E-6</v>
      </c>
      <c r="AI6" s="41">
        <f>'BFPaT-fueltax-jetkerosene'!AI2</f>
        <v>2.0693222969477496E-6</v>
      </c>
      <c r="AJ6" s="41">
        <f>'BFPaT-fueltax-jetkerosene'!AJ2</f>
        <v>2.0693222969477496E-6</v>
      </c>
      <c r="AK6" s="41">
        <f>'BFPaT-fueltax-jetkerosene'!AK2</f>
        <v>2.0693222969477496E-6</v>
      </c>
      <c r="AL6" s="41">
        <f>'BFPaT-fueltax-jetkerosene'!AL2</f>
        <v>2.0693222969477496E-6</v>
      </c>
      <c r="AM6" s="41">
        <f>'BFPaT-fueltax-jetkerosene'!AM2</f>
        <v>2.0693222969477496E-6</v>
      </c>
      <c r="AN6" s="41">
        <f>'BFPaT-fueltax-jetkerosene'!AN2</f>
        <v>2.0693222969477496E-6</v>
      </c>
      <c r="AO6" s="41">
        <f>'BFPaT-fueltax-jetkerosene'!AO2</f>
        <v>2.0693222969477496E-6</v>
      </c>
      <c r="AP6" s="41">
        <f>'BFPaT-fueltax-jetkerosene'!AP2</f>
        <v>2.0693222969477496E-6</v>
      </c>
      <c r="AQ6" s="41">
        <f>'BFPaT-fueltax-jetkerosene'!AQ2</f>
        <v>2.0693222969477496E-6</v>
      </c>
      <c r="AR6" s="41">
        <f>'BFPaT-fueltax-jetkerosene'!AR2</f>
        <v>2.0693222969477496E-6</v>
      </c>
      <c r="AS6" s="41">
        <f>'BFPaT-fueltax-jetkerosene'!AS2</f>
        <v>2.0693222969477496E-6</v>
      </c>
      <c r="AT6" s="41">
        <f>'BFPaT-fueltax-jetkerosene'!AT2</f>
        <v>2.0693222969477496E-6</v>
      </c>
      <c r="AU6" s="41">
        <f>'BFPaT-fueltax-jetkerosene'!AU2</f>
        <v>2.0693222969477496E-6</v>
      </c>
      <c r="AV6" s="41">
        <f>'BFPaT-fueltax-jetkerosene'!AV2</f>
        <v>2.0693222969477496E-6</v>
      </c>
      <c r="AW6" s="41">
        <f>'BFPaT-fueltax-jetkerosene'!AW2</f>
        <v>2.0693222969477496E-6</v>
      </c>
      <c r="AX6" s="41">
        <f>'BFPaT-fueltax-jetkerosene'!AX2</f>
        <v>2.0693222969477496E-6</v>
      </c>
      <c r="AY6" s="41">
        <f>'BFPaT-fueltax-jetkerosene'!AY2</f>
        <v>2.0693222969477496E-6</v>
      </c>
      <c r="AZ6" s="41">
        <f>'BFPaT-fueltax-jetkerosene'!AZ2</f>
        <v>2.0693222969477496E-6</v>
      </c>
      <c r="BA6" s="41">
        <f>'BFPaT-fueltax-jetkerosene'!BA2</f>
        <v>2.0693222969477496E-6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5">_xlfn.FORECAST.LINEAR(AH1,$B$7:$AG$7,$B$1:$AG$1)</f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6">_xlfn.FORECAST.LINEAR(AH1,$B$8:$AG$8,$B$1:$AG$1)</f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v>0</v>
      </c>
      <c r="C9" s="41">
        <f>B9</f>
        <v>0</v>
      </c>
      <c r="D9" s="41">
        <f t="shared" ref="D9:BA9" si="7">C9</f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BA1000"/>
  <sheetViews>
    <sheetView workbookViewId="0">
      <selection activeCell="B2" sqref="B2:BA9"/>
    </sheetView>
  </sheetViews>
  <sheetFormatPr baseColWidth="10" defaultColWidth="14.5" defaultRowHeight="15" customHeight="1"/>
  <cols>
    <col min="1" max="1" width="41.5" customWidth="1"/>
    <col min="2" max="33" width="10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37">
        <f>'BFPaT-fueltax-crude'!B6</f>
        <v>2.0693222969477496E-6</v>
      </c>
      <c r="C2" s="37">
        <f>'BFPaT-fueltax-crude'!C6</f>
        <v>2.0693222969477496E-6</v>
      </c>
      <c r="D2" s="37">
        <f>'BFPaT-fueltax-crude'!D6</f>
        <v>2.0693222969477496E-6</v>
      </c>
      <c r="E2" s="37">
        <f>'BFPaT-fueltax-crude'!E6</f>
        <v>2.0693222969477496E-6</v>
      </c>
      <c r="F2" s="37">
        <f>'BFPaT-fueltax-crude'!F6</f>
        <v>2.0693222969477496E-6</v>
      </c>
      <c r="G2" s="37">
        <f>'BFPaT-fueltax-crude'!G6</f>
        <v>2.0693222969477496E-6</v>
      </c>
      <c r="H2" s="37">
        <f>'BFPaT-fueltax-crude'!H6</f>
        <v>2.0693222969477496E-6</v>
      </c>
      <c r="I2" s="37">
        <f>'BFPaT-fueltax-crude'!I6</f>
        <v>2.0693222969477496E-6</v>
      </c>
      <c r="J2" s="37">
        <f>'BFPaT-fueltax-crude'!J6</f>
        <v>2.0693222969477496E-6</v>
      </c>
      <c r="K2" s="37">
        <f>'BFPaT-fueltax-crude'!K6</f>
        <v>2.0693222969477496E-6</v>
      </c>
      <c r="L2" s="37">
        <f>'BFPaT-fueltax-crude'!L6</f>
        <v>2.0693222969477496E-6</v>
      </c>
      <c r="M2" s="37">
        <f>'BFPaT-fueltax-crude'!M6</f>
        <v>2.0693222969477496E-6</v>
      </c>
      <c r="N2" s="37">
        <f>'BFPaT-fueltax-crude'!N6</f>
        <v>2.0693222969477496E-6</v>
      </c>
      <c r="O2" s="37">
        <f>'BFPaT-fueltax-crude'!O6</f>
        <v>2.0693222969477496E-6</v>
      </c>
      <c r="P2" s="37">
        <f>'BFPaT-fueltax-crude'!P6</f>
        <v>2.0693222969477496E-6</v>
      </c>
      <c r="Q2" s="37">
        <f>'BFPaT-fueltax-crude'!Q6</f>
        <v>2.0693222969477496E-6</v>
      </c>
      <c r="R2" s="37">
        <f>'BFPaT-fueltax-crude'!R6</f>
        <v>2.0693222969477496E-6</v>
      </c>
      <c r="S2" s="37">
        <f>'BFPaT-fueltax-crude'!S6</f>
        <v>2.0693222969477496E-6</v>
      </c>
      <c r="T2" s="37">
        <f>'BFPaT-fueltax-crude'!T6</f>
        <v>2.0693222969477496E-6</v>
      </c>
      <c r="U2" s="37">
        <f>'BFPaT-fueltax-crude'!U6</f>
        <v>2.0693222969477496E-6</v>
      </c>
      <c r="V2" s="37">
        <f>'BFPaT-fueltax-crude'!V6</f>
        <v>2.0693222969477496E-6</v>
      </c>
      <c r="W2" s="37">
        <f>'BFPaT-fueltax-crude'!W6</f>
        <v>2.0693222969477496E-6</v>
      </c>
      <c r="X2" s="37">
        <f>'BFPaT-fueltax-crude'!X6</f>
        <v>2.0693222969477496E-6</v>
      </c>
      <c r="Y2" s="37">
        <f>'BFPaT-fueltax-crude'!Y6</f>
        <v>2.0693222969477496E-6</v>
      </c>
      <c r="Z2" s="37">
        <f>'BFPaT-fueltax-crude'!Z6</f>
        <v>2.0693222969477496E-6</v>
      </c>
      <c r="AA2" s="37">
        <f>'BFPaT-fueltax-crude'!AA6</f>
        <v>2.0693222969477496E-6</v>
      </c>
      <c r="AB2" s="37">
        <f>'BFPaT-fueltax-crude'!AB6</f>
        <v>2.0693222969477496E-6</v>
      </c>
      <c r="AC2" s="37">
        <f>'BFPaT-fueltax-crude'!AC6</f>
        <v>2.0693222969477496E-6</v>
      </c>
      <c r="AD2" s="37">
        <f>'BFPaT-fueltax-crude'!AD6</f>
        <v>2.0693222969477496E-6</v>
      </c>
      <c r="AE2" s="37">
        <f>'BFPaT-fueltax-crude'!AE6</f>
        <v>2.0693222969477496E-6</v>
      </c>
      <c r="AF2" s="37">
        <f>'BFPaT-fueltax-crude'!AF6</f>
        <v>2.0693222969477496E-6</v>
      </c>
      <c r="AG2" s="37">
        <f>'BFPaT-fueltax-crude'!AG6</f>
        <v>2.0693222969477496E-6</v>
      </c>
      <c r="AH2" s="37">
        <f>'BFPaT-fueltax-crude'!AH6</f>
        <v>2.0693222969477496E-6</v>
      </c>
      <c r="AI2" s="37">
        <f>'BFPaT-fueltax-crude'!AI6</f>
        <v>2.0693222969477496E-6</v>
      </c>
      <c r="AJ2" s="37">
        <f>'BFPaT-fueltax-crude'!AJ6</f>
        <v>2.0693222969477496E-6</v>
      </c>
      <c r="AK2" s="37">
        <f>'BFPaT-fueltax-crude'!AK6</f>
        <v>2.0693222969477496E-6</v>
      </c>
      <c r="AL2" s="37">
        <f>'BFPaT-fueltax-crude'!AL6</f>
        <v>2.0693222969477496E-6</v>
      </c>
      <c r="AM2" s="37">
        <f>'BFPaT-fueltax-crude'!AM6</f>
        <v>2.0693222969477496E-6</v>
      </c>
      <c r="AN2" s="37">
        <f>'BFPaT-fueltax-crude'!AN6</f>
        <v>2.0693222969477496E-6</v>
      </c>
      <c r="AO2" s="37">
        <f>'BFPaT-fueltax-crude'!AO6</f>
        <v>2.0693222969477496E-6</v>
      </c>
      <c r="AP2" s="37">
        <f>'BFPaT-fueltax-crude'!AP6</f>
        <v>2.0693222969477496E-6</v>
      </c>
      <c r="AQ2" s="37">
        <f>'BFPaT-fueltax-crude'!AQ6</f>
        <v>2.0693222969477496E-6</v>
      </c>
      <c r="AR2" s="37">
        <f>'BFPaT-fueltax-crude'!AR6</f>
        <v>2.0693222969477496E-6</v>
      </c>
      <c r="AS2" s="37">
        <f>'BFPaT-fueltax-crude'!AS6</f>
        <v>2.0693222969477496E-6</v>
      </c>
      <c r="AT2" s="37">
        <f>'BFPaT-fueltax-crude'!AT6</f>
        <v>2.0693222969477496E-6</v>
      </c>
      <c r="AU2" s="37">
        <f>'BFPaT-fueltax-crude'!AU6</f>
        <v>2.0693222969477496E-6</v>
      </c>
      <c r="AV2" s="37">
        <f>'BFPaT-fueltax-crude'!AV6</f>
        <v>2.0693222969477496E-6</v>
      </c>
      <c r="AW2" s="37">
        <f>'BFPaT-fueltax-crude'!AW6</f>
        <v>2.0693222969477496E-6</v>
      </c>
      <c r="AX2" s="37">
        <f>'BFPaT-fueltax-crude'!AX6</f>
        <v>2.0693222969477496E-6</v>
      </c>
      <c r="AY2" s="37">
        <f>'BFPaT-fueltax-crude'!AY6</f>
        <v>2.0693222969477496E-6</v>
      </c>
      <c r="AZ2" s="37">
        <f>'BFPaT-fueltax-crude'!AZ6</f>
        <v>2.0693222969477496E-6</v>
      </c>
      <c r="BA2" s="37">
        <f>'BFPaT-fueltax-crude'!BA6</f>
        <v>2.0693222969477496E-6</v>
      </c>
    </row>
    <row r="3" spans="1:53">
      <c r="A3" s="1" t="s">
        <v>164</v>
      </c>
      <c r="B3" s="37">
        <v>0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0</v>
      </c>
      <c r="Z3" s="37">
        <v>0</v>
      </c>
      <c r="AA3" s="37">
        <v>0</v>
      </c>
      <c r="AB3" s="37">
        <v>0</v>
      </c>
      <c r="AC3" s="37">
        <v>0</v>
      </c>
      <c r="AD3" s="37">
        <v>0</v>
      </c>
      <c r="AE3" s="37">
        <v>0</v>
      </c>
      <c r="AF3" s="37">
        <v>0</v>
      </c>
      <c r="AG3" s="37">
        <v>0</v>
      </c>
      <c r="AH3" s="37">
        <v>0</v>
      </c>
      <c r="AI3" s="37">
        <v>0</v>
      </c>
      <c r="AJ3" s="37">
        <v>0</v>
      </c>
      <c r="AK3" s="37">
        <v>0</v>
      </c>
      <c r="AL3" s="37">
        <v>0</v>
      </c>
      <c r="AM3" s="37">
        <v>0</v>
      </c>
      <c r="AN3" s="37">
        <v>0</v>
      </c>
      <c r="AO3" s="37">
        <v>0</v>
      </c>
      <c r="AP3" s="37">
        <v>0</v>
      </c>
      <c r="AQ3" s="37">
        <v>0</v>
      </c>
      <c r="AR3" s="37">
        <v>0</v>
      </c>
      <c r="AS3" s="37">
        <v>0</v>
      </c>
      <c r="AT3" s="37">
        <v>0</v>
      </c>
      <c r="AU3" s="37">
        <v>0</v>
      </c>
      <c r="AV3" s="37">
        <v>0</v>
      </c>
      <c r="AW3" s="37">
        <v>0</v>
      </c>
      <c r="AX3" s="37">
        <v>0</v>
      </c>
      <c r="AY3" s="37">
        <v>0</v>
      </c>
      <c r="AZ3" s="37">
        <v>0</v>
      </c>
      <c r="BA3" s="37">
        <v>0</v>
      </c>
    </row>
    <row r="4" spans="1:53">
      <c r="A4" s="1" t="s">
        <v>165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  <c r="AA4" s="37">
        <v>0</v>
      </c>
      <c r="AB4" s="37">
        <v>0</v>
      </c>
      <c r="AC4" s="37">
        <v>0</v>
      </c>
      <c r="AD4" s="37">
        <v>0</v>
      </c>
      <c r="AE4" s="37">
        <v>0</v>
      </c>
      <c r="AF4" s="37">
        <v>0</v>
      </c>
      <c r="AG4" s="37">
        <v>0</v>
      </c>
      <c r="AH4" s="37">
        <v>0</v>
      </c>
      <c r="AI4" s="37">
        <v>0</v>
      </c>
      <c r="AJ4" s="37">
        <v>0</v>
      </c>
      <c r="AK4" s="37">
        <v>0</v>
      </c>
      <c r="AL4" s="37">
        <v>0</v>
      </c>
      <c r="AM4" s="37">
        <v>0</v>
      </c>
      <c r="AN4" s="37">
        <v>0</v>
      </c>
      <c r="AO4" s="37">
        <v>0</v>
      </c>
      <c r="AP4" s="37">
        <v>0</v>
      </c>
      <c r="AQ4" s="37">
        <v>0</v>
      </c>
      <c r="AR4" s="37">
        <v>0</v>
      </c>
      <c r="AS4" s="37">
        <v>0</v>
      </c>
      <c r="AT4" s="37">
        <v>0</v>
      </c>
      <c r="AU4" s="37">
        <v>0</v>
      </c>
      <c r="AV4" s="37">
        <v>0</v>
      </c>
      <c r="AW4" s="37">
        <v>0</v>
      </c>
      <c r="AX4" s="37">
        <v>0</v>
      </c>
      <c r="AY4" s="37">
        <v>0</v>
      </c>
      <c r="AZ4" s="37">
        <v>0</v>
      </c>
      <c r="BA4" s="37">
        <v>0</v>
      </c>
    </row>
    <row r="5" spans="1:53">
      <c r="A5" s="1" t="s">
        <v>166</v>
      </c>
      <c r="B5" s="37">
        <v>0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  <c r="Q5" s="37">
        <v>0</v>
      </c>
      <c r="R5" s="37">
        <v>0</v>
      </c>
      <c r="S5" s="37">
        <v>0</v>
      </c>
      <c r="T5" s="37">
        <v>0</v>
      </c>
      <c r="U5" s="37">
        <v>0</v>
      </c>
      <c r="V5" s="37">
        <v>0</v>
      </c>
      <c r="W5" s="37">
        <v>0</v>
      </c>
      <c r="X5" s="37">
        <v>0</v>
      </c>
      <c r="Y5" s="37">
        <v>0</v>
      </c>
      <c r="Z5" s="37">
        <v>0</v>
      </c>
      <c r="AA5" s="37">
        <v>0</v>
      </c>
      <c r="AB5" s="37">
        <v>0</v>
      </c>
      <c r="AC5" s="37">
        <v>0</v>
      </c>
      <c r="AD5" s="37">
        <v>0</v>
      </c>
      <c r="AE5" s="37">
        <v>0</v>
      </c>
      <c r="AF5" s="37">
        <v>0</v>
      </c>
      <c r="AG5" s="37">
        <v>0</v>
      </c>
      <c r="AH5" s="37">
        <v>0</v>
      </c>
      <c r="AI5" s="37">
        <v>0</v>
      </c>
      <c r="AJ5" s="37">
        <v>0</v>
      </c>
      <c r="AK5" s="37">
        <v>0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37">
        <v>0</v>
      </c>
      <c r="AT5" s="37">
        <v>0</v>
      </c>
      <c r="AU5" s="37">
        <v>0</v>
      </c>
      <c r="AV5" s="37">
        <v>0</v>
      </c>
      <c r="AW5" s="37">
        <v>0</v>
      </c>
      <c r="AX5" s="37">
        <v>0</v>
      </c>
      <c r="AY5" s="37">
        <v>0</v>
      </c>
      <c r="AZ5" s="37">
        <v>0</v>
      </c>
      <c r="BA5" s="37">
        <v>0</v>
      </c>
    </row>
    <row r="6" spans="1:53">
      <c r="A6" s="1" t="s">
        <v>167</v>
      </c>
      <c r="B6" s="37">
        <f>B2</f>
        <v>2.0693222969477496E-6</v>
      </c>
      <c r="C6" s="37">
        <f t="shared" ref="C6:BA6" si="1">C2</f>
        <v>2.0693222969477496E-6</v>
      </c>
      <c r="D6" s="37">
        <f t="shared" si="1"/>
        <v>2.0693222969477496E-6</v>
      </c>
      <c r="E6" s="37">
        <f t="shared" si="1"/>
        <v>2.0693222969477496E-6</v>
      </c>
      <c r="F6" s="37">
        <f t="shared" si="1"/>
        <v>2.0693222969477496E-6</v>
      </c>
      <c r="G6" s="37">
        <f t="shared" si="1"/>
        <v>2.0693222969477496E-6</v>
      </c>
      <c r="H6" s="37">
        <f t="shared" si="1"/>
        <v>2.0693222969477496E-6</v>
      </c>
      <c r="I6" s="37">
        <f t="shared" si="1"/>
        <v>2.0693222969477496E-6</v>
      </c>
      <c r="J6" s="37">
        <f t="shared" si="1"/>
        <v>2.0693222969477496E-6</v>
      </c>
      <c r="K6" s="37">
        <f t="shared" si="1"/>
        <v>2.0693222969477496E-6</v>
      </c>
      <c r="L6" s="37">
        <f t="shared" si="1"/>
        <v>2.0693222969477496E-6</v>
      </c>
      <c r="M6" s="37">
        <f t="shared" si="1"/>
        <v>2.0693222969477496E-6</v>
      </c>
      <c r="N6" s="37">
        <f t="shared" si="1"/>
        <v>2.0693222969477496E-6</v>
      </c>
      <c r="O6" s="37">
        <f t="shared" si="1"/>
        <v>2.0693222969477496E-6</v>
      </c>
      <c r="P6" s="37">
        <f t="shared" si="1"/>
        <v>2.0693222969477496E-6</v>
      </c>
      <c r="Q6" s="37">
        <f t="shared" si="1"/>
        <v>2.0693222969477496E-6</v>
      </c>
      <c r="R6" s="37">
        <f t="shared" si="1"/>
        <v>2.0693222969477496E-6</v>
      </c>
      <c r="S6" s="37">
        <f t="shared" si="1"/>
        <v>2.0693222969477496E-6</v>
      </c>
      <c r="T6" s="37">
        <f t="shared" si="1"/>
        <v>2.0693222969477496E-6</v>
      </c>
      <c r="U6" s="37">
        <f t="shared" si="1"/>
        <v>2.0693222969477496E-6</v>
      </c>
      <c r="V6" s="37">
        <f t="shared" si="1"/>
        <v>2.0693222969477496E-6</v>
      </c>
      <c r="W6" s="37">
        <f t="shared" si="1"/>
        <v>2.0693222969477496E-6</v>
      </c>
      <c r="X6" s="37">
        <f t="shared" si="1"/>
        <v>2.0693222969477496E-6</v>
      </c>
      <c r="Y6" s="37">
        <f t="shared" si="1"/>
        <v>2.0693222969477496E-6</v>
      </c>
      <c r="Z6" s="37">
        <f t="shared" si="1"/>
        <v>2.0693222969477496E-6</v>
      </c>
      <c r="AA6" s="37">
        <f t="shared" si="1"/>
        <v>2.0693222969477496E-6</v>
      </c>
      <c r="AB6" s="37">
        <f t="shared" si="1"/>
        <v>2.0693222969477496E-6</v>
      </c>
      <c r="AC6" s="37">
        <f t="shared" si="1"/>
        <v>2.0693222969477496E-6</v>
      </c>
      <c r="AD6" s="37">
        <f t="shared" si="1"/>
        <v>2.0693222969477496E-6</v>
      </c>
      <c r="AE6" s="37">
        <f t="shared" si="1"/>
        <v>2.0693222969477496E-6</v>
      </c>
      <c r="AF6" s="37">
        <f t="shared" si="1"/>
        <v>2.0693222969477496E-6</v>
      </c>
      <c r="AG6" s="37">
        <f t="shared" si="1"/>
        <v>2.0693222969477496E-6</v>
      </c>
      <c r="AH6" s="37">
        <f t="shared" si="1"/>
        <v>2.0693222969477496E-6</v>
      </c>
      <c r="AI6" s="37">
        <f t="shared" si="1"/>
        <v>2.0693222969477496E-6</v>
      </c>
      <c r="AJ6" s="37">
        <f t="shared" si="1"/>
        <v>2.0693222969477496E-6</v>
      </c>
      <c r="AK6" s="37">
        <f t="shared" si="1"/>
        <v>2.0693222969477496E-6</v>
      </c>
      <c r="AL6" s="37">
        <f t="shared" si="1"/>
        <v>2.0693222969477496E-6</v>
      </c>
      <c r="AM6" s="37">
        <f t="shared" si="1"/>
        <v>2.0693222969477496E-6</v>
      </c>
      <c r="AN6" s="37">
        <f t="shared" si="1"/>
        <v>2.0693222969477496E-6</v>
      </c>
      <c r="AO6" s="37">
        <f t="shared" si="1"/>
        <v>2.0693222969477496E-6</v>
      </c>
      <c r="AP6" s="37">
        <f t="shared" si="1"/>
        <v>2.0693222969477496E-6</v>
      </c>
      <c r="AQ6" s="37">
        <f t="shared" si="1"/>
        <v>2.0693222969477496E-6</v>
      </c>
      <c r="AR6" s="37">
        <f t="shared" si="1"/>
        <v>2.0693222969477496E-6</v>
      </c>
      <c r="AS6" s="37">
        <f t="shared" si="1"/>
        <v>2.0693222969477496E-6</v>
      </c>
      <c r="AT6" s="37">
        <f t="shared" si="1"/>
        <v>2.0693222969477496E-6</v>
      </c>
      <c r="AU6" s="37">
        <f t="shared" si="1"/>
        <v>2.0693222969477496E-6</v>
      </c>
      <c r="AV6" s="37">
        <f t="shared" si="1"/>
        <v>2.0693222969477496E-6</v>
      </c>
      <c r="AW6" s="37">
        <f t="shared" si="1"/>
        <v>2.0693222969477496E-6</v>
      </c>
      <c r="AX6" s="37">
        <f t="shared" si="1"/>
        <v>2.0693222969477496E-6</v>
      </c>
      <c r="AY6" s="37">
        <f t="shared" si="1"/>
        <v>2.0693222969477496E-6</v>
      </c>
      <c r="AZ6" s="37">
        <f t="shared" si="1"/>
        <v>2.0693222969477496E-6</v>
      </c>
      <c r="BA6" s="37">
        <f t="shared" si="1"/>
        <v>2.0693222969477496E-6</v>
      </c>
    </row>
    <row r="7" spans="1:53">
      <c r="A7" s="1" t="s">
        <v>168</v>
      </c>
      <c r="B7" s="37">
        <v>0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  <c r="AB7" s="37">
        <v>0</v>
      </c>
      <c r="AC7" s="37">
        <v>0</v>
      </c>
      <c r="AD7" s="37">
        <v>0</v>
      </c>
      <c r="AE7" s="37">
        <v>0</v>
      </c>
      <c r="AF7" s="37">
        <v>0</v>
      </c>
      <c r="AG7" s="37">
        <v>0</v>
      </c>
      <c r="AH7" s="37">
        <v>0</v>
      </c>
      <c r="AI7" s="37">
        <v>0</v>
      </c>
      <c r="AJ7" s="37">
        <v>0</v>
      </c>
      <c r="AK7" s="37">
        <v>0</v>
      </c>
      <c r="AL7" s="37">
        <v>0</v>
      </c>
      <c r="AM7" s="37">
        <v>0</v>
      </c>
      <c r="AN7" s="37">
        <v>0</v>
      </c>
      <c r="AO7" s="37">
        <v>0</v>
      </c>
      <c r="AP7" s="37">
        <v>0</v>
      </c>
      <c r="AQ7" s="37">
        <v>0</v>
      </c>
      <c r="AR7" s="37">
        <v>0</v>
      </c>
      <c r="AS7" s="37">
        <v>0</v>
      </c>
      <c r="AT7" s="37">
        <v>0</v>
      </c>
      <c r="AU7" s="37">
        <v>0</v>
      </c>
      <c r="AV7" s="37">
        <v>0</v>
      </c>
      <c r="AW7" s="37">
        <v>0</v>
      </c>
      <c r="AX7" s="37">
        <v>0</v>
      </c>
      <c r="AY7" s="37">
        <v>0</v>
      </c>
      <c r="AZ7" s="37">
        <v>0</v>
      </c>
      <c r="BA7" s="37">
        <v>0</v>
      </c>
    </row>
    <row r="8" spans="1:53">
      <c r="A8" s="1" t="s">
        <v>169</v>
      </c>
      <c r="B8" s="37">
        <v>0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  <c r="Q8" s="37">
        <v>0</v>
      </c>
      <c r="R8" s="37">
        <v>0</v>
      </c>
      <c r="S8" s="37">
        <v>0</v>
      </c>
      <c r="T8" s="37">
        <v>0</v>
      </c>
      <c r="U8" s="37">
        <v>0</v>
      </c>
      <c r="V8" s="37">
        <v>0</v>
      </c>
      <c r="W8" s="37">
        <v>0</v>
      </c>
      <c r="X8" s="37">
        <v>0</v>
      </c>
      <c r="Y8" s="37">
        <v>0</v>
      </c>
      <c r="Z8" s="37">
        <v>0</v>
      </c>
      <c r="AA8" s="37">
        <v>0</v>
      </c>
      <c r="AB8" s="37">
        <v>0</v>
      </c>
      <c r="AC8" s="37">
        <v>0</v>
      </c>
      <c r="AD8" s="37">
        <v>0</v>
      </c>
      <c r="AE8" s="37">
        <v>0</v>
      </c>
      <c r="AF8" s="37">
        <v>0</v>
      </c>
      <c r="AG8" s="37">
        <v>0</v>
      </c>
      <c r="AH8" s="37">
        <v>0</v>
      </c>
      <c r="AI8" s="37">
        <v>0</v>
      </c>
      <c r="AJ8" s="37">
        <v>0</v>
      </c>
      <c r="AK8" s="37">
        <v>0</v>
      </c>
      <c r="AL8" s="37">
        <v>0</v>
      </c>
      <c r="AM8" s="37">
        <v>0</v>
      </c>
      <c r="AN8" s="37">
        <v>0</v>
      </c>
      <c r="AO8" s="37">
        <v>0</v>
      </c>
      <c r="AP8" s="37">
        <v>0</v>
      </c>
      <c r="AQ8" s="37">
        <v>0</v>
      </c>
      <c r="AR8" s="37">
        <v>0</v>
      </c>
      <c r="AS8" s="37">
        <v>0</v>
      </c>
      <c r="AT8" s="37">
        <v>0</v>
      </c>
      <c r="AU8" s="37">
        <v>0</v>
      </c>
      <c r="AV8" s="37">
        <v>0</v>
      </c>
      <c r="AW8" s="37">
        <v>0</v>
      </c>
      <c r="AX8" s="37">
        <v>0</v>
      </c>
      <c r="AY8" s="37">
        <v>0</v>
      </c>
      <c r="AZ8" s="37">
        <v>0</v>
      </c>
      <c r="BA8" s="37">
        <v>0</v>
      </c>
    </row>
    <row r="9" spans="1:53">
      <c r="A9" s="1" t="s">
        <v>170</v>
      </c>
      <c r="B9" s="37">
        <v>0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  <c r="Q9" s="37">
        <v>0</v>
      </c>
      <c r="R9" s="37">
        <v>0</v>
      </c>
      <c r="S9" s="37">
        <v>0</v>
      </c>
      <c r="T9" s="37">
        <v>0</v>
      </c>
      <c r="U9" s="37">
        <v>0</v>
      </c>
      <c r="V9" s="37">
        <v>0</v>
      </c>
      <c r="W9" s="37">
        <v>0</v>
      </c>
      <c r="X9" s="37">
        <v>0</v>
      </c>
      <c r="Y9" s="37">
        <v>0</v>
      </c>
      <c r="Z9" s="37">
        <v>0</v>
      </c>
      <c r="AA9" s="37">
        <v>0</v>
      </c>
      <c r="AB9" s="37">
        <v>0</v>
      </c>
      <c r="AC9" s="37">
        <v>0</v>
      </c>
      <c r="AD9" s="37">
        <v>0</v>
      </c>
      <c r="AE9" s="37">
        <v>0</v>
      </c>
      <c r="AF9" s="37">
        <v>0</v>
      </c>
      <c r="AG9" s="37">
        <v>0</v>
      </c>
      <c r="AH9" s="37">
        <v>0</v>
      </c>
      <c r="AI9" s="37">
        <v>0</v>
      </c>
      <c r="AJ9" s="37">
        <v>0</v>
      </c>
      <c r="AK9" s="37">
        <v>0</v>
      </c>
      <c r="AL9" s="37">
        <v>0</v>
      </c>
      <c r="AM9" s="37">
        <v>0</v>
      </c>
      <c r="AN9" s="37">
        <v>0</v>
      </c>
      <c r="AO9" s="37">
        <v>0</v>
      </c>
      <c r="AP9" s="37">
        <v>0</v>
      </c>
      <c r="AQ9" s="37">
        <v>0</v>
      </c>
      <c r="AR9" s="37">
        <v>0</v>
      </c>
      <c r="AS9" s="37">
        <v>0</v>
      </c>
      <c r="AT9" s="37">
        <v>0</v>
      </c>
      <c r="AU9" s="37">
        <v>0</v>
      </c>
      <c r="AV9" s="37">
        <v>0</v>
      </c>
      <c r="AW9" s="37">
        <v>0</v>
      </c>
      <c r="AX9" s="37">
        <v>0</v>
      </c>
      <c r="AY9" s="37">
        <v>0</v>
      </c>
      <c r="AZ9" s="37">
        <v>0</v>
      </c>
      <c r="BA9" s="37"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B4</f>
        <v>1.4772661953210326E-6</v>
      </c>
      <c r="C2" s="41">
        <f t="shared" ref="C2:BA2" si="1">B2</f>
        <v>1.4772661953210326E-6</v>
      </c>
      <c r="D2" s="41">
        <f t="shared" si="1"/>
        <v>1.4772661953210326E-6</v>
      </c>
      <c r="E2" s="41">
        <f t="shared" si="1"/>
        <v>1.4772661953210326E-6</v>
      </c>
      <c r="F2" s="41">
        <f t="shared" si="1"/>
        <v>1.4772661953210326E-6</v>
      </c>
      <c r="G2" s="41">
        <f t="shared" si="1"/>
        <v>1.4772661953210326E-6</v>
      </c>
      <c r="H2" s="41">
        <f t="shared" si="1"/>
        <v>1.4772661953210326E-6</v>
      </c>
      <c r="I2" s="41">
        <f t="shared" si="1"/>
        <v>1.4772661953210326E-6</v>
      </c>
      <c r="J2" s="41">
        <f t="shared" si="1"/>
        <v>1.4772661953210326E-6</v>
      </c>
      <c r="K2" s="41">
        <f t="shared" si="1"/>
        <v>1.4772661953210326E-6</v>
      </c>
      <c r="L2" s="41">
        <f t="shared" si="1"/>
        <v>1.4772661953210326E-6</v>
      </c>
      <c r="M2" s="41">
        <f t="shared" si="1"/>
        <v>1.4772661953210326E-6</v>
      </c>
      <c r="N2" s="41">
        <f t="shared" si="1"/>
        <v>1.4772661953210326E-6</v>
      </c>
      <c r="O2" s="41">
        <f t="shared" si="1"/>
        <v>1.4772661953210326E-6</v>
      </c>
      <c r="P2" s="41">
        <f t="shared" si="1"/>
        <v>1.4772661953210326E-6</v>
      </c>
      <c r="Q2" s="41">
        <f t="shared" si="1"/>
        <v>1.4772661953210326E-6</v>
      </c>
      <c r="R2" s="41">
        <f t="shared" si="1"/>
        <v>1.4772661953210326E-6</v>
      </c>
      <c r="S2" s="41">
        <f t="shared" si="1"/>
        <v>1.4772661953210326E-6</v>
      </c>
      <c r="T2" s="41">
        <f t="shared" si="1"/>
        <v>1.4772661953210326E-6</v>
      </c>
      <c r="U2" s="41">
        <f t="shared" si="1"/>
        <v>1.4772661953210326E-6</v>
      </c>
      <c r="V2" s="41">
        <f t="shared" si="1"/>
        <v>1.4772661953210326E-6</v>
      </c>
      <c r="W2" s="41">
        <f t="shared" si="1"/>
        <v>1.4772661953210326E-6</v>
      </c>
      <c r="X2" s="41">
        <f t="shared" si="1"/>
        <v>1.4772661953210326E-6</v>
      </c>
      <c r="Y2" s="41">
        <f t="shared" si="1"/>
        <v>1.4772661953210326E-6</v>
      </c>
      <c r="Z2" s="41">
        <f t="shared" si="1"/>
        <v>1.4772661953210326E-6</v>
      </c>
      <c r="AA2" s="41">
        <f t="shared" si="1"/>
        <v>1.4772661953210326E-6</v>
      </c>
      <c r="AB2" s="41">
        <f t="shared" si="1"/>
        <v>1.4772661953210326E-6</v>
      </c>
      <c r="AC2" s="41">
        <f t="shared" si="1"/>
        <v>1.4772661953210326E-6</v>
      </c>
      <c r="AD2" s="41">
        <f t="shared" si="1"/>
        <v>1.4772661953210326E-6</v>
      </c>
      <c r="AE2" s="41">
        <f t="shared" si="1"/>
        <v>1.4772661953210326E-6</v>
      </c>
      <c r="AF2" s="41">
        <f t="shared" si="1"/>
        <v>1.4772661953210326E-6</v>
      </c>
      <c r="AG2" s="41">
        <f t="shared" si="1"/>
        <v>1.4772661953210326E-6</v>
      </c>
      <c r="AH2" s="41">
        <f t="shared" si="1"/>
        <v>1.4772661953210326E-6</v>
      </c>
      <c r="AI2" s="41">
        <f t="shared" si="1"/>
        <v>1.4772661953210326E-6</v>
      </c>
      <c r="AJ2" s="41">
        <f t="shared" si="1"/>
        <v>1.4772661953210326E-6</v>
      </c>
      <c r="AK2" s="41">
        <f t="shared" si="1"/>
        <v>1.4772661953210326E-6</v>
      </c>
      <c r="AL2" s="41">
        <f t="shared" si="1"/>
        <v>1.4772661953210326E-6</v>
      </c>
      <c r="AM2" s="41">
        <f t="shared" si="1"/>
        <v>1.4772661953210326E-6</v>
      </c>
      <c r="AN2" s="41">
        <f t="shared" si="1"/>
        <v>1.4772661953210326E-6</v>
      </c>
      <c r="AO2" s="41">
        <f t="shared" si="1"/>
        <v>1.4772661953210326E-6</v>
      </c>
      <c r="AP2" s="41">
        <f t="shared" si="1"/>
        <v>1.4772661953210326E-6</v>
      </c>
      <c r="AQ2" s="41">
        <f t="shared" si="1"/>
        <v>1.4772661953210326E-6</v>
      </c>
      <c r="AR2" s="41">
        <f t="shared" si="1"/>
        <v>1.4772661953210326E-6</v>
      </c>
      <c r="AS2" s="41">
        <f t="shared" si="1"/>
        <v>1.4772661953210326E-6</v>
      </c>
      <c r="AT2" s="41">
        <f t="shared" si="1"/>
        <v>1.4772661953210326E-6</v>
      </c>
      <c r="AU2" s="41">
        <f t="shared" si="1"/>
        <v>1.4772661953210326E-6</v>
      </c>
      <c r="AV2" s="41">
        <f t="shared" si="1"/>
        <v>1.4772661953210326E-6</v>
      </c>
      <c r="AW2" s="41">
        <f t="shared" si="1"/>
        <v>1.4772661953210326E-6</v>
      </c>
      <c r="AX2" s="41">
        <f t="shared" si="1"/>
        <v>1.4772661953210326E-6</v>
      </c>
      <c r="AY2" s="41">
        <f t="shared" si="1"/>
        <v>1.4772661953210326E-6</v>
      </c>
      <c r="AZ2" s="41">
        <f t="shared" si="1"/>
        <v>1.4772661953210326E-6</v>
      </c>
      <c r="BA2" s="41">
        <f t="shared" si="1"/>
        <v>1.4772661953210326E-6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references'!L83/'IDN Fuel Prices - references'!$L$87)*('Tax Percentages'!B23)</f>
        <v>1.4772661953210326E-6</v>
      </c>
      <c r="C4" s="41">
        <f t="shared" ref="C4:BA4" si="3">B4</f>
        <v>1.4772661953210326E-6</v>
      </c>
      <c r="D4" s="41">
        <f t="shared" si="3"/>
        <v>1.4772661953210326E-6</v>
      </c>
      <c r="E4" s="41">
        <f t="shared" si="3"/>
        <v>1.4772661953210326E-6</v>
      </c>
      <c r="F4" s="41">
        <f t="shared" si="3"/>
        <v>1.4772661953210326E-6</v>
      </c>
      <c r="G4" s="41">
        <f t="shared" si="3"/>
        <v>1.4772661953210326E-6</v>
      </c>
      <c r="H4" s="41">
        <f t="shared" si="3"/>
        <v>1.4772661953210326E-6</v>
      </c>
      <c r="I4" s="41">
        <f t="shared" si="3"/>
        <v>1.4772661953210326E-6</v>
      </c>
      <c r="J4" s="41">
        <f t="shared" si="3"/>
        <v>1.4772661953210326E-6</v>
      </c>
      <c r="K4" s="41">
        <f t="shared" si="3"/>
        <v>1.4772661953210326E-6</v>
      </c>
      <c r="L4" s="41">
        <f t="shared" si="3"/>
        <v>1.4772661953210326E-6</v>
      </c>
      <c r="M4" s="41">
        <f t="shared" si="3"/>
        <v>1.4772661953210326E-6</v>
      </c>
      <c r="N4" s="41">
        <f t="shared" si="3"/>
        <v>1.4772661953210326E-6</v>
      </c>
      <c r="O4" s="41">
        <f t="shared" si="3"/>
        <v>1.4772661953210326E-6</v>
      </c>
      <c r="P4" s="41">
        <f t="shared" si="3"/>
        <v>1.4772661953210326E-6</v>
      </c>
      <c r="Q4" s="41">
        <f t="shared" si="3"/>
        <v>1.4772661953210326E-6</v>
      </c>
      <c r="R4" s="41">
        <f t="shared" si="3"/>
        <v>1.4772661953210326E-6</v>
      </c>
      <c r="S4" s="41">
        <f t="shared" si="3"/>
        <v>1.4772661953210326E-6</v>
      </c>
      <c r="T4" s="41">
        <f t="shared" si="3"/>
        <v>1.4772661953210326E-6</v>
      </c>
      <c r="U4" s="41">
        <f t="shared" si="3"/>
        <v>1.4772661953210326E-6</v>
      </c>
      <c r="V4" s="41">
        <f t="shared" si="3"/>
        <v>1.4772661953210326E-6</v>
      </c>
      <c r="W4" s="41">
        <f t="shared" si="3"/>
        <v>1.4772661953210326E-6</v>
      </c>
      <c r="X4" s="41">
        <f t="shared" si="3"/>
        <v>1.4772661953210326E-6</v>
      </c>
      <c r="Y4" s="41">
        <f t="shared" si="3"/>
        <v>1.4772661953210326E-6</v>
      </c>
      <c r="Z4" s="41">
        <f t="shared" si="3"/>
        <v>1.4772661953210326E-6</v>
      </c>
      <c r="AA4" s="41">
        <f t="shared" si="3"/>
        <v>1.4772661953210326E-6</v>
      </c>
      <c r="AB4" s="41">
        <f t="shared" si="3"/>
        <v>1.4772661953210326E-6</v>
      </c>
      <c r="AC4" s="41">
        <f t="shared" si="3"/>
        <v>1.4772661953210326E-6</v>
      </c>
      <c r="AD4" s="41">
        <f t="shared" si="3"/>
        <v>1.4772661953210326E-6</v>
      </c>
      <c r="AE4" s="41">
        <f t="shared" si="3"/>
        <v>1.4772661953210326E-6</v>
      </c>
      <c r="AF4" s="41">
        <f t="shared" si="3"/>
        <v>1.4772661953210326E-6</v>
      </c>
      <c r="AG4" s="41">
        <f t="shared" si="3"/>
        <v>1.4772661953210326E-6</v>
      </c>
      <c r="AH4" s="41">
        <f t="shared" si="3"/>
        <v>1.4772661953210326E-6</v>
      </c>
      <c r="AI4" s="41">
        <f t="shared" si="3"/>
        <v>1.4772661953210326E-6</v>
      </c>
      <c r="AJ4" s="41">
        <f t="shared" si="3"/>
        <v>1.4772661953210326E-6</v>
      </c>
      <c r="AK4" s="41">
        <f t="shared" si="3"/>
        <v>1.4772661953210326E-6</v>
      </c>
      <c r="AL4" s="41">
        <f t="shared" si="3"/>
        <v>1.4772661953210326E-6</v>
      </c>
      <c r="AM4" s="41">
        <f t="shared" si="3"/>
        <v>1.4772661953210326E-6</v>
      </c>
      <c r="AN4" s="41">
        <f t="shared" si="3"/>
        <v>1.4772661953210326E-6</v>
      </c>
      <c r="AO4" s="41">
        <f t="shared" si="3"/>
        <v>1.4772661953210326E-6</v>
      </c>
      <c r="AP4" s="41">
        <f t="shared" si="3"/>
        <v>1.4772661953210326E-6</v>
      </c>
      <c r="AQ4" s="41">
        <f t="shared" si="3"/>
        <v>1.4772661953210326E-6</v>
      </c>
      <c r="AR4" s="41">
        <f t="shared" si="3"/>
        <v>1.4772661953210326E-6</v>
      </c>
      <c r="AS4" s="41">
        <f t="shared" si="3"/>
        <v>1.4772661953210326E-6</v>
      </c>
      <c r="AT4" s="41">
        <f t="shared" si="3"/>
        <v>1.4772661953210326E-6</v>
      </c>
      <c r="AU4" s="41">
        <f t="shared" si="3"/>
        <v>1.4772661953210326E-6</v>
      </c>
      <c r="AV4" s="41">
        <f t="shared" si="3"/>
        <v>1.4772661953210326E-6</v>
      </c>
      <c r="AW4" s="41">
        <f t="shared" si="3"/>
        <v>1.4772661953210326E-6</v>
      </c>
      <c r="AX4" s="41">
        <f t="shared" si="3"/>
        <v>1.4772661953210326E-6</v>
      </c>
      <c r="AY4" s="41">
        <f t="shared" si="3"/>
        <v>1.4772661953210326E-6</v>
      </c>
      <c r="AZ4" s="41">
        <f t="shared" si="3"/>
        <v>1.4772661953210326E-6</v>
      </c>
      <c r="BA4" s="41">
        <f t="shared" si="3"/>
        <v>1.4772661953210326E-6</v>
      </c>
    </row>
    <row r="5" spans="1:53">
      <c r="A5" s="1" t="s">
        <v>166</v>
      </c>
      <c r="B5" s="41">
        <f>B4</f>
        <v>1.4772661953210326E-6</v>
      </c>
      <c r="C5" s="41">
        <f t="shared" ref="C5:BA5" si="4">B5</f>
        <v>1.4772661953210326E-6</v>
      </c>
      <c r="D5" s="41">
        <f t="shared" si="4"/>
        <v>1.4772661953210326E-6</v>
      </c>
      <c r="E5" s="41">
        <f t="shared" si="4"/>
        <v>1.4772661953210326E-6</v>
      </c>
      <c r="F5" s="41">
        <f t="shared" si="4"/>
        <v>1.4772661953210326E-6</v>
      </c>
      <c r="G5" s="41">
        <f t="shared" si="4"/>
        <v>1.4772661953210326E-6</v>
      </c>
      <c r="H5" s="41">
        <f t="shared" si="4"/>
        <v>1.4772661953210326E-6</v>
      </c>
      <c r="I5" s="41">
        <f t="shared" si="4"/>
        <v>1.4772661953210326E-6</v>
      </c>
      <c r="J5" s="41">
        <f t="shared" si="4"/>
        <v>1.4772661953210326E-6</v>
      </c>
      <c r="K5" s="41">
        <f t="shared" si="4"/>
        <v>1.4772661953210326E-6</v>
      </c>
      <c r="L5" s="41">
        <f t="shared" si="4"/>
        <v>1.4772661953210326E-6</v>
      </c>
      <c r="M5" s="41">
        <f t="shared" si="4"/>
        <v>1.4772661953210326E-6</v>
      </c>
      <c r="N5" s="41">
        <f t="shared" si="4"/>
        <v>1.4772661953210326E-6</v>
      </c>
      <c r="O5" s="41">
        <f t="shared" si="4"/>
        <v>1.4772661953210326E-6</v>
      </c>
      <c r="P5" s="41">
        <f t="shared" si="4"/>
        <v>1.4772661953210326E-6</v>
      </c>
      <c r="Q5" s="41">
        <f t="shared" si="4"/>
        <v>1.4772661953210326E-6</v>
      </c>
      <c r="R5" s="41">
        <f t="shared" si="4"/>
        <v>1.4772661953210326E-6</v>
      </c>
      <c r="S5" s="41">
        <f t="shared" si="4"/>
        <v>1.4772661953210326E-6</v>
      </c>
      <c r="T5" s="41">
        <f t="shared" si="4"/>
        <v>1.4772661953210326E-6</v>
      </c>
      <c r="U5" s="41">
        <f t="shared" si="4"/>
        <v>1.4772661953210326E-6</v>
      </c>
      <c r="V5" s="41">
        <f t="shared" si="4"/>
        <v>1.4772661953210326E-6</v>
      </c>
      <c r="W5" s="41">
        <f t="shared" si="4"/>
        <v>1.4772661953210326E-6</v>
      </c>
      <c r="X5" s="41">
        <f t="shared" si="4"/>
        <v>1.4772661953210326E-6</v>
      </c>
      <c r="Y5" s="41">
        <f t="shared" si="4"/>
        <v>1.4772661953210326E-6</v>
      </c>
      <c r="Z5" s="41">
        <f t="shared" si="4"/>
        <v>1.4772661953210326E-6</v>
      </c>
      <c r="AA5" s="41">
        <f t="shared" si="4"/>
        <v>1.4772661953210326E-6</v>
      </c>
      <c r="AB5" s="41">
        <f t="shared" si="4"/>
        <v>1.4772661953210326E-6</v>
      </c>
      <c r="AC5" s="41">
        <f t="shared" si="4"/>
        <v>1.4772661953210326E-6</v>
      </c>
      <c r="AD5" s="41">
        <f t="shared" si="4"/>
        <v>1.4772661953210326E-6</v>
      </c>
      <c r="AE5" s="41">
        <f t="shared" si="4"/>
        <v>1.4772661953210326E-6</v>
      </c>
      <c r="AF5" s="41">
        <f t="shared" si="4"/>
        <v>1.4772661953210326E-6</v>
      </c>
      <c r="AG5" s="41">
        <f t="shared" si="4"/>
        <v>1.4772661953210326E-6</v>
      </c>
      <c r="AH5" s="41">
        <f t="shared" si="4"/>
        <v>1.4772661953210326E-6</v>
      </c>
      <c r="AI5" s="41">
        <f t="shared" si="4"/>
        <v>1.4772661953210326E-6</v>
      </c>
      <c r="AJ5" s="41">
        <f t="shared" si="4"/>
        <v>1.4772661953210326E-6</v>
      </c>
      <c r="AK5" s="41">
        <f t="shared" si="4"/>
        <v>1.4772661953210326E-6</v>
      </c>
      <c r="AL5" s="41">
        <f t="shared" si="4"/>
        <v>1.4772661953210326E-6</v>
      </c>
      <c r="AM5" s="41">
        <f t="shared" si="4"/>
        <v>1.4772661953210326E-6</v>
      </c>
      <c r="AN5" s="41">
        <f t="shared" si="4"/>
        <v>1.4772661953210326E-6</v>
      </c>
      <c r="AO5" s="41">
        <f t="shared" si="4"/>
        <v>1.4772661953210326E-6</v>
      </c>
      <c r="AP5" s="41">
        <f t="shared" si="4"/>
        <v>1.4772661953210326E-6</v>
      </c>
      <c r="AQ5" s="41">
        <f t="shared" si="4"/>
        <v>1.4772661953210326E-6</v>
      </c>
      <c r="AR5" s="41">
        <f t="shared" si="4"/>
        <v>1.4772661953210326E-6</v>
      </c>
      <c r="AS5" s="41">
        <f t="shared" si="4"/>
        <v>1.4772661953210326E-6</v>
      </c>
      <c r="AT5" s="41">
        <f t="shared" si="4"/>
        <v>1.4772661953210326E-6</v>
      </c>
      <c r="AU5" s="41">
        <f t="shared" si="4"/>
        <v>1.4772661953210326E-6</v>
      </c>
      <c r="AV5" s="41">
        <f t="shared" si="4"/>
        <v>1.4772661953210326E-6</v>
      </c>
      <c r="AW5" s="41">
        <f t="shared" si="4"/>
        <v>1.4772661953210326E-6</v>
      </c>
      <c r="AX5" s="41">
        <f t="shared" si="4"/>
        <v>1.4772661953210326E-6</v>
      </c>
      <c r="AY5" s="41">
        <f t="shared" si="4"/>
        <v>1.4772661953210326E-6</v>
      </c>
      <c r="AZ5" s="41">
        <f t="shared" si="4"/>
        <v>1.4772661953210326E-6</v>
      </c>
      <c r="BA5" s="41">
        <f t="shared" si="4"/>
        <v>1.4772661953210326E-6</v>
      </c>
    </row>
    <row r="6" spans="1:53">
      <c r="A6" s="1" t="s">
        <v>167</v>
      </c>
      <c r="B6" s="41">
        <f>B4</f>
        <v>1.4772661953210326E-6</v>
      </c>
      <c r="C6" s="41">
        <f t="shared" ref="C6:BA6" si="5">B6</f>
        <v>1.4772661953210326E-6</v>
      </c>
      <c r="D6" s="41">
        <f t="shared" si="5"/>
        <v>1.4772661953210326E-6</v>
      </c>
      <c r="E6" s="41">
        <f t="shared" si="5"/>
        <v>1.4772661953210326E-6</v>
      </c>
      <c r="F6" s="41">
        <f t="shared" si="5"/>
        <v>1.4772661953210326E-6</v>
      </c>
      <c r="G6" s="41">
        <f t="shared" si="5"/>
        <v>1.4772661953210326E-6</v>
      </c>
      <c r="H6" s="41">
        <f t="shared" si="5"/>
        <v>1.4772661953210326E-6</v>
      </c>
      <c r="I6" s="41">
        <f t="shared" si="5"/>
        <v>1.4772661953210326E-6</v>
      </c>
      <c r="J6" s="41">
        <f t="shared" si="5"/>
        <v>1.4772661953210326E-6</v>
      </c>
      <c r="K6" s="41">
        <f t="shared" si="5"/>
        <v>1.4772661953210326E-6</v>
      </c>
      <c r="L6" s="41">
        <f t="shared" si="5"/>
        <v>1.4772661953210326E-6</v>
      </c>
      <c r="M6" s="41">
        <f t="shared" si="5"/>
        <v>1.4772661953210326E-6</v>
      </c>
      <c r="N6" s="41">
        <f t="shared" si="5"/>
        <v>1.4772661953210326E-6</v>
      </c>
      <c r="O6" s="41">
        <f t="shared" si="5"/>
        <v>1.4772661953210326E-6</v>
      </c>
      <c r="P6" s="41">
        <f t="shared" si="5"/>
        <v>1.4772661953210326E-6</v>
      </c>
      <c r="Q6" s="41">
        <f t="shared" si="5"/>
        <v>1.4772661953210326E-6</v>
      </c>
      <c r="R6" s="41">
        <f t="shared" si="5"/>
        <v>1.4772661953210326E-6</v>
      </c>
      <c r="S6" s="41">
        <f t="shared" si="5"/>
        <v>1.4772661953210326E-6</v>
      </c>
      <c r="T6" s="41">
        <f t="shared" si="5"/>
        <v>1.4772661953210326E-6</v>
      </c>
      <c r="U6" s="41">
        <f t="shared" si="5"/>
        <v>1.4772661953210326E-6</v>
      </c>
      <c r="V6" s="41">
        <f t="shared" si="5"/>
        <v>1.4772661953210326E-6</v>
      </c>
      <c r="W6" s="41">
        <f t="shared" si="5"/>
        <v>1.4772661953210326E-6</v>
      </c>
      <c r="X6" s="41">
        <f t="shared" si="5"/>
        <v>1.4772661953210326E-6</v>
      </c>
      <c r="Y6" s="41">
        <f t="shared" si="5"/>
        <v>1.4772661953210326E-6</v>
      </c>
      <c r="Z6" s="41">
        <f t="shared" si="5"/>
        <v>1.4772661953210326E-6</v>
      </c>
      <c r="AA6" s="41">
        <f t="shared" si="5"/>
        <v>1.4772661953210326E-6</v>
      </c>
      <c r="AB6" s="41">
        <f t="shared" si="5"/>
        <v>1.4772661953210326E-6</v>
      </c>
      <c r="AC6" s="41">
        <f t="shared" si="5"/>
        <v>1.4772661953210326E-6</v>
      </c>
      <c r="AD6" s="41">
        <f t="shared" si="5"/>
        <v>1.4772661953210326E-6</v>
      </c>
      <c r="AE6" s="41">
        <f t="shared" si="5"/>
        <v>1.4772661953210326E-6</v>
      </c>
      <c r="AF6" s="41">
        <f t="shared" si="5"/>
        <v>1.4772661953210326E-6</v>
      </c>
      <c r="AG6" s="41">
        <f t="shared" si="5"/>
        <v>1.4772661953210326E-6</v>
      </c>
      <c r="AH6" s="41">
        <f t="shared" si="5"/>
        <v>1.4772661953210326E-6</v>
      </c>
      <c r="AI6" s="41">
        <f t="shared" si="5"/>
        <v>1.4772661953210326E-6</v>
      </c>
      <c r="AJ6" s="41">
        <f t="shared" si="5"/>
        <v>1.4772661953210326E-6</v>
      </c>
      <c r="AK6" s="41">
        <f t="shared" si="5"/>
        <v>1.4772661953210326E-6</v>
      </c>
      <c r="AL6" s="41">
        <f t="shared" si="5"/>
        <v>1.4772661953210326E-6</v>
      </c>
      <c r="AM6" s="41">
        <f t="shared" si="5"/>
        <v>1.4772661953210326E-6</v>
      </c>
      <c r="AN6" s="41">
        <f t="shared" si="5"/>
        <v>1.4772661953210326E-6</v>
      </c>
      <c r="AO6" s="41">
        <f t="shared" si="5"/>
        <v>1.4772661953210326E-6</v>
      </c>
      <c r="AP6" s="41">
        <f t="shared" si="5"/>
        <v>1.4772661953210326E-6</v>
      </c>
      <c r="AQ6" s="41">
        <f t="shared" si="5"/>
        <v>1.4772661953210326E-6</v>
      </c>
      <c r="AR6" s="41">
        <f t="shared" si="5"/>
        <v>1.4772661953210326E-6</v>
      </c>
      <c r="AS6" s="41">
        <f t="shared" si="5"/>
        <v>1.4772661953210326E-6</v>
      </c>
      <c r="AT6" s="41">
        <f t="shared" si="5"/>
        <v>1.4772661953210326E-6</v>
      </c>
      <c r="AU6" s="41">
        <f t="shared" si="5"/>
        <v>1.4772661953210326E-6</v>
      </c>
      <c r="AV6" s="41">
        <f t="shared" si="5"/>
        <v>1.4772661953210326E-6</v>
      </c>
      <c r="AW6" s="41">
        <f t="shared" si="5"/>
        <v>1.4772661953210326E-6</v>
      </c>
      <c r="AX6" s="41">
        <f t="shared" si="5"/>
        <v>1.4772661953210326E-6</v>
      </c>
      <c r="AY6" s="41">
        <f t="shared" si="5"/>
        <v>1.4772661953210326E-6</v>
      </c>
      <c r="AZ6" s="41">
        <f t="shared" si="5"/>
        <v>1.4772661953210326E-6</v>
      </c>
      <c r="BA6" s="41">
        <f t="shared" si="5"/>
        <v>1.4772661953210326E-6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1.4772661953210326E-6</v>
      </c>
      <c r="C9" s="41">
        <f t="shared" ref="C9:BA9" si="8">B9</f>
        <v>1.4772661953210326E-6</v>
      </c>
      <c r="D9" s="41">
        <f t="shared" si="8"/>
        <v>1.4772661953210326E-6</v>
      </c>
      <c r="E9" s="41">
        <f t="shared" si="8"/>
        <v>1.4772661953210326E-6</v>
      </c>
      <c r="F9" s="41">
        <f t="shared" si="8"/>
        <v>1.4772661953210326E-6</v>
      </c>
      <c r="G9" s="41">
        <f t="shared" si="8"/>
        <v>1.4772661953210326E-6</v>
      </c>
      <c r="H9" s="41">
        <f t="shared" si="8"/>
        <v>1.4772661953210326E-6</v>
      </c>
      <c r="I9" s="41">
        <f t="shared" si="8"/>
        <v>1.4772661953210326E-6</v>
      </c>
      <c r="J9" s="41">
        <f t="shared" si="8"/>
        <v>1.4772661953210326E-6</v>
      </c>
      <c r="K9" s="41">
        <f t="shared" si="8"/>
        <v>1.4772661953210326E-6</v>
      </c>
      <c r="L9" s="41">
        <f t="shared" si="8"/>
        <v>1.4772661953210326E-6</v>
      </c>
      <c r="M9" s="41">
        <f t="shared" si="8"/>
        <v>1.4772661953210326E-6</v>
      </c>
      <c r="N9" s="41">
        <f t="shared" si="8"/>
        <v>1.4772661953210326E-6</v>
      </c>
      <c r="O9" s="41">
        <f t="shared" si="8"/>
        <v>1.4772661953210326E-6</v>
      </c>
      <c r="P9" s="41">
        <f t="shared" si="8"/>
        <v>1.4772661953210326E-6</v>
      </c>
      <c r="Q9" s="41">
        <f t="shared" si="8"/>
        <v>1.4772661953210326E-6</v>
      </c>
      <c r="R9" s="41">
        <f t="shared" si="8"/>
        <v>1.4772661953210326E-6</v>
      </c>
      <c r="S9" s="41">
        <f t="shared" si="8"/>
        <v>1.4772661953210326E-6</v>
      </c>
      <c r="T9" s="41">
        <f t="shared" si="8"/>
        <v>1.4772661953210326E-6</v>
      </c>
      <c r="U9" s="41">
        <f t="shared" si="8"/>
        <v>1.4772661953210326E-6</v>
      </c>
      <c r="V9" s="41">
        <f t="shared" si="8"/>
        <v>1.4772661953210326E-6</v>
      </c>
      <c r="W9" s="41">
        <f t="shared" si="8"/>
        <v>1.4772661953210326E-6</v>
      </c>
      <c r="X9" s="41">
        <f t="shared" si="8"/>
        <v>1.4772661953210326E-6</v>
      </c>
      <c r="Y9" s="41">
        <f t="shared" si="8"/>
        <v>1.4772661953210326E-6</v>
      </c>
      <c r="Z9" s="41">
        <f t="shared" si="8"/>
        <v>1.4772661953210326E-6</v>
      </c>
      <c r="AA9" s="41">
        <f t="shared" si="8"/>
        <v>1.4772661953210326E-6</v>
      </c>
      <c r="AB9" s="41">
        <f t="shared" si="8"/>
        <v>1.4772661953210326E-6</v>
      </c>
      <c r="AC9" s="41">
        <f t="shared" si="8"/>
        <v>1.4772661953210326E-6</v>
      </c>
      <c r="AD9" s="41">
        <f t="shared" si="8"/>
        <v>1.4772661953210326E-6</v>
      </c>
      <c r="AE9" s="41">
        <f t="shared" si="8"/>
        <v>1.4772661953210326E-6</v>
      </c>
      <c r="AF9" s="41">
        <f t="shared" si="8"/>
        <v>1.4772661953210326E-6</v>
      </c>
      <c r="AG9" s="41">
        <f t="shared" si="8"/>
        <v>1.4772661953210326E-6</v>
      </c>
      <c r="AH9" s="41">
        <f t="shared" si="8"/>
        <v>1.4772661953210326E-6</v>
      </c>
      <c r="AI9" s="41">
        <f t="shared" si="8"/>
        <v>1.4772661953210326E-6</v>
      </c>
      <c r="AJ9" s="41">
        <f t="shared" si="8"/>
        <v>1.4772661953210326E-6</v>
      </c>
      <c r="AK9" s="41">
        <f t="shared" si="8"/>
        <v>1.4772661953210326E-6</v>
      </c>
      <c r="AL9" s="41">
        <f t="shared" si="8"/>
        <v>1.4772661953210326E-6</v>
      </c>
      <c r="AM9" s="41">
        <f t="shared" si="8"/>
        <v>1.4772661953210326E-6</v>
      </c>
      <c r="AN9" s="41">
        <f t="shared" si="8"/>
        <v>1.4772661953210326E-6</v>
      </c>
      <c r="AO9" s="41">
        <f t="shared" si="8"/>
        <v>1.4772661953210326E-6</v>
      </c>
      <c r="AP9" s="41">
        <f t="shared" si="8"/>
        <v>1.4772661953210326E-6</v>
      </c>
      <c r="AQ9" s="41">
        <f t="shared" si="8"/>
        <v>1.4772661953210326E-6</v>
      </c>
      <c r="AR9" s="41">
        <f t="shared" si="8"/>
        <v>1.4772661953210326E-6</v>
      </c>
      <c r="AS9" s="41">
        <f t="shared" si="8"/>
        <v>1.4772661953210326E-6</v>
      </c>
      <c r="AT9" s="41">
        <f t="shared" si="8"/>
        <v>1.4772661953210326E-6</v>
      </c>
      <c r="AU9" s="41">
        <f t="shared" si="8"/>
        <v>1.4772661953210326E-6</v>
      </c>
      <c r="AV9" s="41">
        <f t="shared" si="8"/>
        <v>1.4772661953210326E-6</v>
      </c>
      <c r="AW9" s="41">
        <f t="shared" si="8"/>
        <v>1.4772661953210326E-6</v>
      </c>
      <c r="AX9" s="41">
        <f t="shared" si="8"/>
        <v>1.4772661953210326E-6</v>
      </c>
      <c r="AY9" s="41">
        <f t="shared" si="8"/>
        <v>1.4772661953210326E-6</v>
      </c>
      <c r="AZ9" s="41">
        <f t="shared" si="8"/>
        <v>1.4772661953210326E-6</v>
      </c>
      <c r="BA9" s="41">
        <f t="shared" si="8"/>
        <v>1.4772661953210326E-6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BA1000"/>
  <sheetViews>
    <sheetView topLeftCell="AJ1" workbookViewId="0">
      <selection activeCell="B3" sqref="B3:BA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'BFPaT-fueltax-biomass'!B3</f>
        <v>4.2760000000000004E-7</v>
      </c>
      <c r="C3" s="41">
        <f>'BFPaT-fueltax-biomass'!C3</f>
        <v>4.2760000000000004E-7</v>
      </c>
      <c r="D3" s="41">
        <f>'BFPaT-fueltax-biomass'!D3</f>
        <v>4.2760000000000004E-7</v>
      </c>
      <c r="E3" s="41">
        <f>'BFPaT-fueltax-biomass'!E3</f>
        <v>4.2760000000000004E-7</v>
      </c>
      <c r="F3" s="41">
        <f>'BFPaT-fueltax-biomass'!F3</f>
        <v>4.2760000000000004E-7</v>
      </c>
      <c r="G3" s="41">
        <f>'BFPaT-fueltax-biomass'!G3</f>
        <v>4.2760000000000004E-7</v>
      </c>
      <c r="H3" s="41">
        <f>'BFPaT-fueltax-biomass'!H3</f>
        <v>4.2760000000000004E-7</v>
      </c>
      <c r="I3" s="41">
        <f>'BFPaT-fueltax-biomass'!I3</f>
        <v>4.2760000000000004E-7</v>
      </c>
      <c r="J3" s="41">
        <f>'BFPaT-fueltax-biomass'!J3</f>
        <v>4.2760000000000004E-7</v>
      </c>
      <c r="K3" s="41">
        <f>'BFPaT-fueltax-biomass'!K3</f>
        <v>4.2760000000000004E-7</v>
      </c>
      <c r="L3" s="41">
        <f>'BFPaT-fueltax-biomass'!L3</f>
        <v>4.2760000000000004E-7</v>
      </c>
      <c r="M3" s="41">
        <f>'BFPaT-fueltax-biomass'!M3</f>
        <v>4.2760000000000004E-7</v>
      </c>
      <c r="N3" s="41">
        <f>'BFPaT-fueltax-biomass'!N3</f>
        <v>4.2760000000000004E-7</v>
      </c>
      <c r="O3" s="41">
        <f>'BFPaT-fueltax-biomass'!O3</f>
        <v>4.2760000000000004E-7</v>
      </c>
      <c r="P3" s="41">
        <f>'BFPaT-fueltax-biomass'!P3</f>
        <v>4.2760000000000004E-7</v>
      </c>
      <c r="Q3" s="41">
        <f>'BFPaT-fueltax-biomass'!Q3</f>
        <v>4.2760000000000004E-7</v>
      </c>
      <c r="R3" s="41">
        <f>'BFPaT-fueltax-biomass'!R3</f>
        <v>4.2760000000000004E-7</v>
      </c>
      <c r="S3" s="41">
        <f>'BFPaT-fueltax-biomass'!S3</f>
        <v>4.2760000000000004E-7</v>
      </c>
      <c r="T3" s="41">
        <f>'BFPaT-fueltax-biomass'!T3</f>
        <v>4.2760000000000004E-7</v>
      </c>
      <c r="U3" s="41">
        <f>'BFPaT-fueltax-biomass'!U3</f>
        <v>4.2760000000000004E-7</v>
      </c>
      <c r="V3" s="41">
        <f>'BFPaT-fueltax-biomass'!V3</f>
        <v>4.2760000000000004E-7</v>
      </c>
      <c r="W3" s="41">
        <f>'BFPaT-fueltax-biomass'!W3</f>
        <v>4.2760000000000004E-7</v>
      </c>
      <c r="X3" s="41">
        <f>'BFPaT-fueltax-biomass'!X3</f>
        <v>4.2760000000000004E-7</v>
      </c>
      <c r="Y3" s="41">
        <f>'BFPaT-fueltax-biomass'!Y3</f>
        <v>4.2760000000000004E-7</v>
      </c>
      <c r="Z3" s="41">
        <f>'BFPaT-fueltax-biomass'!Z3</f>
        <v>4.2760000000000004E-7</v>
      </c>
      <c r="AA3" s="41">
        <f>'BFPaT-fueltax-biomass'!AA3</f>
        <v>4.2760000000000004E-7</v>
      </c>
      <c r="AB3" s="41">
        <f>'BFPaT-fueltax-biomass'!AB3</f>
        <v>4.2760000000000004E-7</v>
      </c>
      <c r="AC3" s="41">
        <f>'BFPaT-fueltax-biomass'!AC3</f>
        <v>4.2760000000000004E-7</v>
      </c>
      <c r="AD3" s="41">
        <f>'BFPaT-fueltax-biomass'!AD3</f>
        <v>4.2760000000000004E-7</v>
      </c>
      <c r="AE3" s="41">
        <f>'BFPaT-fueltax-biomass'!AE3</f>
        <v>4.2760000000000004E-7</v>
      </c>
      <c r="AF3" s="41">
        <f>'BFPaT-fueltax-biomass'!AF3</f>
        <v>4.2760000000000004E-7</v>
      </c>
      <c r="AG3" s="41">
        <f>'BFPaT-fueltax-biomass'!AG3</f>
        <v>4.2760000000000004E-7</v>
      </c>
      <c r="AH3" s="41">
        <f>'BFPaT-fueltax-biomass'!AH3</f>
        <v>4.2760000000000004E-7</v>
      </c>
      <c r="AI3" s="41">
        <f>'BFPaT-fueltax-biomass'!AI3</f>
        <v>4.2760000000000004E-7</v>
      </c>
      <c r="AJ3" s="41">
        <f>'BFPaT-fueltax-biomass'!AJ3</f>
        <v>4.2760000000000004E-7</v>
      </c>
      <c r="AK3" s="41">
        <f>'BFPaT-fueltax-biomass'!AK3</f>
        <v>4.2760000000000004E-7</v>
      </c>
      <c r="AL3" s="41">
        <f>'BFPaT-fueltax-biomass'!AL3</f>
        <v>4.2760000000000004E-7</v>
      </c>
      <c r="AM3" s="41">
        <f>'BFPaT-fueltax-biomass'!AM3</f>
        <v>4.2760000000000004E-7</v>
      </c>
      <c r="AN3" s="41">
        <f>'BFPaT-fueltax-biomass'!AN3</f>
        <v>4.2760000000000004E-7</v>
      </c>
      <c r="AO3" s="41">
        <f>'BFPaT-fueltax-biomass'!AO3</f>
        <v>4.2760000000000004E-7</v>
      </c>
      <c r="AP3" s="41">
        <f>'BFPaT-fueltax-biomass'!AP3</f>
        <v>4.2760000000000004E-7</v>
      </c>
      <c r="AQ3" s="41">
        <f>'BFPaT-fueltax-biomass'!AQ3</f>
        <v>4.2760000000000004E-7</v>
      </c>
      <c r="AR3" s="41">
        <f>'BFPaT-fueltax-biomass'!AR3</f>
        <v>4.2760000000000004E-7</v>
      </c>
      <c r="AS3" s="41">
        <f>'BFPaT-fueltax-biomass'!AS3</f>
        <v>4.2760000000000004E-7</v>
      </c>
      <c r="AT3" s="41">
        <f>'BFPaT-fueltax-biomass'!AT3</f>
        <v>4.2760000000000004E-7</v>
      </c>
      <c r="AU3" s="41">
        <f>'BFPaT-fueltax-biomass'!AU3</f>
        <v>4.2760000000000004E-7</v>
      </c>
      <c r="AV3" s="41">
        <f>'BFPaT-fueltax-biomass'!AV3</f>
        <v>4.2760000000000004E-7</v>
      </c>
      <c r="AW3" s="41">
        <f>'BFPaT-fueltax-biomass'!AW3</f>
        <v>4.2760000000000004E-7</v>
      </c>
      <c r="AX3" s="41">
        <f>'BFPaT-fueltax-biomass'!AX3</f>
        <v>4.2760000000000004E-7</v>
      </c>
      <c r="AY3" s="41">
        <f>'BFPaT-fueltax-biomass'!AY3</f>
        <v>4.2760000000000004E-7</v>
      </c>
      <c r="AZ3" s="41">
        <f>'BFPaT-fueltax-biomass'!AZ3</f>
        <v>4.2760000000000004E-7</v>
      </c>
      <c r="BA3" s="41">
        <f>'BFPaT-fueltax-biomass'!BA3</f>
        <v>4.2760000000000004E-7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4">_xlfn.FORECAST.LINEAR(AH1,$B$6:$AG$6,$B$1:$AG$1)</f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5">_xlfn.FORECAST.LINEAR(AH1,$B$7:$AG$7,$B$1:$AG$1)</f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6">_xlfn.FORECAST.LINEAR(AH1,$B$8:$AG$8,$B$1:$AG$1)</f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f t="shared" ref="B9:W9" si="7">B6</f>
        <v>0</v>
      </c>
      <c r="C9" s="41">
        <f t="shared" si="7"/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8">_xlfn.FORECAST.LINEAR(AH1,$B$9:$AG$9,$B$1:$AG$1)</f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BA1000"/>
  <sheetViews>
    <sheetView workbookViewId="0">
      <selection activeCell="J13" sqref="J13"/>
    </sheetView>
  </sheetViews>
  <sheetFormatPr baseColWidth="10" defaultColWidth="14.5" defaultRowHeight="15" customHeight="1"/>
  <cols>
    <col min="1" max="1" width="41.5" customWidth="1"/>
    <col min="2" max="3" width="9.5" customWidth="1"/>
    <col min="4" max="25" width="10" customWidth="1"/>
    <col min="26" max="33" width="11.832031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 t="shared" ref="B2:B9" si="1">D2</f>
        <v>2.5521641662355579E-6</v>
      </c>
      <c r="C2" s="41">
        <v>2.5521641662355579E-6</v>
      </c>
      <c r="D2" s="41">
        <v>2.5521641662355579E-6</v>
      </c>
      <c r="E2" s="41">
        <v>2.5521641662355579E-6</v>
      </c>
      <c r="F2" s="41">
        <v>2.5521641662355579E-6</v>
      </c>
      <c r="G2" s="41">
        <v>2.5521641662355579E-6</v>
      </c>
      <c r="H2" s="41">
        <v>2.5521641662355579E-6</v>
      </c>
      <c r="I2" s="41">
        <v>2.5521641662355579E-6</v>
      </c>
      <c r="J2" s="41">
        <v>2.5521641662355579E-6</v>
      </c>
      <c r="K2" s="41">
        <v>2.5521641662355579E-6</v>
      </c>
      <c r="L2" s="41">
        <v>2.5521641662355579E-6</v>
      </c>
      <c r="M2" s="41">
        <v>2.5521641662355579E-6</v>
      </c>
      <c r="N2" s="41">
        <v>2.5521641662355579E-6</v>
      </c>
      <c r="O2" s="41">
        <v>2.5521641662355579E-6</v>
      </c>
      <c r="P2" s="41">
        <v>2.5521641662355579E-6</v>
      </c>
      <c r="Q2" s="41">
        <v>2.5521641662355579E-6</v>
      </c>
      <c r="R2" s="41">
        <v>2.5521641662355579E-6</v>
      </c>
      <c r="S2" s="41">
        <v>2.5521641662355579E-6</v>
      </c>
      <c r="T2" s="41">
        <v>2.5521641662355579E-6</v>
      </c>
      <c r="U2" s="41">
        <v>2.5521641662355579E-6</v>
      </c>
      <c r="V2" s="41">
        <v>2.5521641662355579E-6</v>
      </c>
      <c r="W2" s="41">
        <v>2.5521641662355579E-6</v>
      </c>
      <c r="X2" s="41">
        <v>2.5521641662355579E-6</v>
      </c>
      <c r="Y2" s="41">
        <v>2.5521641662355579E-6</v>
      </c>
      <c r="Z2" s="41">
        <v>2.5521641662355579E-6</v>
      </c>
      <c r="AA2" s="41">
        <v>2.5521641662355579E-6</v>
      </c>
      <c r="AB2" s="41">
        <v>2.5521641662355579E-6</v>
      </c>
      <c r="AC2" s="41">
        <v>2.5521641662355579E-6</v>
      </c>
      <c r="AD2" s="41">
        <v>2.5521641662355579E-6</v>
      </c>
      <c r="AE2" s="41">
        <v>2.5521641662355579E-6</v>
      </c>
      <c r="AF2" s="41">
        <v>2.5521641662355579E-6</v>
      </c>
      <c r="AG2" s="41">
        <v>2.5521641662355579E-6</v>
      </c>
      <c r="AH2" s="41">
        <v>2.5521641662355579E-6</v>
      </c>
      <c r="AI2" s="41">
        <v>2.5521641662355579E-6</v>
      </c>
      <c r="AJ2" s="41">
        <v>2.5521641662355579E-6</v>
      </c>
      <c r="AK2" s="41">
        <v>2.5521641662355579E-6</v>
      </c>
      <c r="AL2" s="41">
        <v>2.5521641662355579E-6</v>
      </c>
      <c r="AM2" s="41">
        <v>2.5521641662355579E-6</v>
      </c>
      <c r="AN2" s="41">
        <v>2.5521641662355579E-6</v>
      </c>
      <c r="AO2" s="41">
        <v>2.5521641662355579E-6</v>
      </c>
      <c r="AP2" s="41">
        <v>2.5521641662355579E-6</v>
      </c>
      <c r="AQ2" s="41">
        <v>2.5521641662355579E-6</v>
      </c>
      <c r="AR2" s="41">
        <v>2.5521641662355579E-6</v>
      </c>
      <c r="AS2" s="41">
        <v>2.5521641662355579E-6</v>
      </c>
      <c r="AT2" s="41">
        <v>2.5521641662355579E-6</v>
      </c>
      <c r="AU2" s="41">
        <v>2.5521641662355579E-6</v>
      </c>
      <c r="AV2" s="41">
        <v>2.5521641662355579E-6</v>
      </c>
      <c r="AW2" s="41">
        <v>2.5521641662355579E-6</v>
      </c>
      <c r="AX2" s="41">
        <v>2.5521641662355579E-6</v>
      </c>
      <c r="AY2" s="41">
        <v>2.5521641662355579E-6</v>
      </c>
      <c r="AZ2" s="41">
        <v>2.5521641662355579E-6</v>
      </c>
      <c r="BA2" s="41">
        <v>2.5521641662355579E-6</v>
      </c>
    </row>
    <row r="3" spans="1:53">
      <c r="A3" s="1" t="s">
        <v>164</v>
      </c>
      <c r="B3" s="41">
        <f>B2</f>
        <v>2.5521641662355579E-6</v>
      </c>
      <c r="C3" s="41">
        <f t="shared" ref="C3:BA3" si="2">C2</f>
        <v>2.5521641662355579E-6</v>
      </c>
      <c r="D3" s="41">
        <f t="shared" si="2"/>
        <v>2.5521641662355579E-6</v>
      </c>
      <c r="E3" s="41">
        <f t="shared" si="2"/>
        <v>2.5521641662355579E-6</v>
      </c>
      <c r="F3" s="41">
        <f t="shared" si="2"/>
        <v>2.5521641662355579E-6</v>
      </c>
      <c r="G3" s="41">
        <f t="shared" si="2"/>
        <v>2.5521641662355579E-6</v>
      </c>
      <c r="H3" s="41">
        <f t="shared" si="2"/>
        <v>2.5521641662355579E-6</v>
      </c>
      <c r="I3" s="41">
        <f t="shared" si="2"/>
        <v>2.5521641662355579E-6</v>
      </c>
      <c r="J3" s="41">
        <f t="shared" si="2"/>
        <v>2.5521641662355579E-6</v>
      </c>
      <c r="K3" s="41">
        <f t="shared" si="2"/>
        <v>2.5521641662355579E-6</v>
      </c>
      <c r="L3" s="41">
        <f t="shared" si="2"/>
        <v>2.5521641662355579E-6</v>
      </c>
      <c r="M3" s="41">
        <f t="shared" si="2"/>
        <v>2.5521641662355579E-6</v>
      </c>
      <c r="N3" s="41">
        <f t="shared" si="2"/>
        <v>2.5521641662355579E-6</v>
      </c>
      <c r="O3" s="41">
        <f t="shared" si="2"/>
        <v>2.5521641662355579E-6</v>
      </c>
      <c r="P3" s="41">
        <f t="shared" si="2"/>
        <v>2.5521641662355579E-6</v>
      </c>
      <c r="Q3" s="41">
        <f t="shared" si="2"/>
        <v>2.5521641662355579E-6</v>
      </c>
      <c r="R3" s="41">
        <f t="shared" si="2"/>
        <v>2.5521641662355579E-6</v>
      </c>
      <c r="S3" s="41">
        <f t="shared" si="2"/>
        <v>2.5521641662355579E-6</v>
      </c>
      <c r="T3" s="41">
        <f t="shared" si="2"/>
        <v>2.5521641662355579E-6</v>
      </c>
      <c r="U3" s="41">
        <f t="shared" si="2"/>
        <v>2.5521641662355579E-6</v>
      </c>
      <c r="V3" s="41">
        <f t="shared" si="2"/>
        <v>2.5521641662355579E-6</v>
      </c>
      <c r="W3" s="41">
        <f t="shared" si="2"/>
        <v>2.5521641662355579E-6</v>
      </c>
      <c r="X3" s="41">
        <f t="shared" si="2"/>
        <v>2.5521641662355579E-6</v>
      </c>
      <c r="Y3" s="41">
        <f t="shared" si="2"/>
        <v>2.5521641662355579E-6</v>
      </c>
      <c r="Z3" s="41">
        <f t="shared" si="2"/>
        <v>2.5521641662355579E-6</v>
      </c>
      <c r="AA3" s="41">
        <f t="shared" si="2"/>
        <v>2.5521641662355579E-6</v>
      </c>
      <c r="AB3" s="41">
        <f t="shared" si="2"/>
        <v>2.5521641662355579E-6</v>
      </c>
      <c r="AC3" s="41">
        <f t="shared" si="2"/>
        <v>2.5521641662355579E-6</v>
      </c>
      <c r="AD3" s="41">
        <f t="shared" si="2"/>
        <v>2.5521641662355579E-6</v>
      </c>
      <c r="AE3" s="41">
        <f t="shared" si="2"/>
        <v>2.5521641662355579E-6</v>
      </c>
      <c r="AF3" s="41">
        <f t="shared" si="2"/>
        <v>2.5521641662355579E-6</v>
      </c>
      <c r="AG3" s="41">
        <f t="shared" si="2"/>
        <v>2.5521641662355579E-6</v>
      </c>
      <c r="AH3" s="41">
        <f t="shared" si="2"/>
        <v>2.5521641662355579E-6</v>
      </c>
      <c r="AI3" s="41">
        <f t="shared" si="2"/>
        <v>2.5521641662355579E-6</v>
      </c>
      <c r="AJ3" s="41">
        <f t="shared" si="2"/>
        <v>2.5521641662355579E-6</v>
      </c>
      <c r="AK3" s="41">
        <f t="shared" si="2"/>
        <v>2.5521641662355579E-6</v>
      </c>
      <c r="AL3" s="41">
        <f t="shared" si="2"/>
        <v>2.5521641662355579E-6</v>
      </c>
      <c r="AM3" s="41">
        <f t="shared" si="2"/>
        <v>2.5521641662355579E-6</v>
      </c>
      <c r="AN3" s="41">
        <f t="shared" si="2"/>
        <v>2.5521641662355579E-6</v>
      </c>
      <c r="AO3" s="41">
        <f t="shared" si="2"/>
        <v>2.5521641662355579E-6</v>
      </c>
      <c r="AP3" s="41">
        <f t="shared" si="2"/>
        <v>2.5521641662355579E-6</v>
      </c>
      <c r="AQ3" s="41">
        <f t="shared" si="2"/>
        <v>2.5521641662355579E-6</v>
      </c>
      <c r="AR3" s="41">
        <f t="shared" si="2"/>
        <v>2.5521641662355579E-6</v>
      </c>
      <c r="AS3" s="41">
        <f t="shared" si="2"/>
        <v>2.5521641662355579E-6</v>
      </c>
      <c r="AT3" s="41">
        <f t="shared" si="2"/>
        <v>2.5521641662355579E-6</v>
      </c>
      <c r="AU3" s="41">
        <f t="shared" si="2"/>
        <v>2.5521641662355579E-6</v>
      </c>
      <c r="AV3" s="41">
        <f t="shared" si="2"/>
        <v>2.5521641662355579E-6</v>
      </c>
      <c r="AW3" s="41">
        <f t="shared" si="2"/>
        <v>2.5521641662355579E-6</v>
      </c>
      <c r="AX3" s="41">
        <f t="shared" si="2"/>
        <v>2.5521641662355579E-6</v>
      </c>
      <c r="AY3" s="41">
        <f t="shared" si="2"/>
        <v>2.5521641662355579E-6</v>
      </c>
      <c r="AZ3" s="41">
        <f t="shared" si="2"/>
        <v>2.5521641662355579E-6</v>
      </c>
      <c r="BA3" s="41">
        <f t="shared" si="2"/>
        <v>2.5521641662355579E-6</v>
      </c>
    </row>
    <row r="4" spans="1:53">
      <c r="A4" s="1" t="s">
        <v>165</v>
      </c>
      <c r="B4" s="41">
        <f t="shared" si="1"/>
        <v>2.2245214692188309E-6</v>
      </c>
      <c r="C4" s="41">
        <v>2.2245214692188309E-6</v>
      </c>
      <c r="D4" s="41">
        <v>2.2245214692188309E-6</v>
      </c>
      <c r="E4" s="41">
        <v>2.2245214692188309E-6</v>
      </c>
      <c r="F4" s="41">
        <v>2.2245214692188309E-6</v>
      </c>
      <c r="G4" s="41">
        <v>2.2245214692188309E-6</v>
      </c>
      <c r="H4" s="41">
        <v>2.2245214692188309E-6</v>
      </c>
      <c r="I4" s="41">
        <v>2.2245214692188309E-6</v>
      </c>
      <c r="J4" s="41">
        <v>2.2245214692188309E-6</v>
      </c>
      <c r="K4" s="41">
        <v>2.2245214692188309E-6</v>
      </c>
      <c r="L4" s="41">
        <v>2.2245214692188309E-6</v>
      </c>
      <c r="M4" s="41">
        <v>2.2245214692188309E-6</v>
      </c>
      <c r="N4" s="41">
        <v>2.2245214692188309E-6</v>
      </c>
      <c r="O4" s="41">
        <v>2.2245214692188309E-6</v>
      </c>
      <c r="P4" s="41">
        <v>2.2245214692188309E-6</v>
      </c>
      <c r="Q4" s="41">
        <v>2.2245214692188309E-6</v>
      </c>
      <c r="R4" s="41">
        <v>2.2245214692188309E-6</v>
      </c>
      <c r="S4" s="41">
        <v>2.2245214692188309E-6</v>
      </c>
      <c r="T4" s="41">
        <v>2.2245214692188309E-6</v>
      </c>
      <c r="U4" s="41">
        <v>2.2245214692188309E-6</v>
      </c>
      <c r="V4" s="41">
        <v>2.2245214692188309E-6</v>
      </c>
      <c r="W4" s="41">
        <v>2.2245214692188309E-6</v>
      </c>
      <c r="X4" s="41">
        <v>2.2245214692188309E-6</v>
      </c>
      <c r="Y4" s="41">
        <v>2.2245214692188309E-6</v>
      </c>
      <c r="Z4" s="41">
        <v>2.2245214692188309E-6</v>
      </c>
      <c r="AA4" s="41">
        <v>2.2245214692188309E-6</v>
      </c>
      <c r="AB4" s="41">
        <v>2.2245214692188309E-6</v>
      </c>
      <c r="AC4" s="41">
        <v>2.2245214692188309E-6</v>
      </c>
      <c r="AD4" s="41">
        <v>2.2245214692188309E-6</v>
      </c>
      <c r="AE4" s="41">
        <v>2.2245214692188309E-6</v>
      </c>
      <c r="AF4" s="41">
        <v>2.2245214692188309E-6</v>
      </c>
      <c r="AG4" s="41">
        <v>2.2245214692188309E-6</v>
      </c>
      <c r="AH4" s="41">
        <v>2.2245214692188309E-6</v>
      </c>
      <c r="AI4" s="41">
        <v>2.2245214692188309E-6</v>
      </c>
      <c r="AJ4" s="41">
        <v>2.2245214692188309E-6</v>
      </c>
      <c r="AK4" s="41">
        <v>2.2245214692188309E-6</v>
      </c>
      <c r="AL4" s="41">
        <v>2.2245214692188309E-6</v>
      </c>
      <c r="AM4" s="41">
        <v>2.2245214692188309E-6</v>
      </c>
      <c r="AN4" s="41">
        <v>2.2245214692188309E-6</v>
      </c>
      <c r="AO4" s="41">
        <v>2.2245214692188309E-6</v>
      </c>
      <c r="AP4" s="41">
        <v>2.2245214692188309E-6</v>
      </c>
      <c r="AQ4" s="41">
        <v>2.2245214692188309E-6</v>
      </c>
      <c r="AR4" s="41">
        <v>2.2245214692188309E-6</v>
      </c>
      <c r="AS4" s="41">
        <v>2.2245214692188309E-6</v>
      </c>
      <c r="AT4" s="41">
        <v>2.2245214692188309E-6</v>
      </c>
      <c r="AU4" s="41">
        <v>2.2245214692188309E-6</v>
      </c>
      <c r="AV4" s="41">
        <v>2.2245214692188309E-6</v>
      </c>
      <c r="AW4" s="41">
        <v>2.2245214692188309E-6</v>
      </c>
      <c r="AX4" s="41">
        <v>2.2245214692188309E-6</v>
      </c>
      <c r="AY4" s="41">
        <v>2.2245214692188309E-6</v>
      </c>
      <c r="AZ4" s="41">
        <v>2.2245214692188309E-6</v>
      </c>
      <c r="BA4" s="41">
        <v>2.2245214692188309E-6</v>
      </c>
    </row>
    <row r="5" spans="1:53">
      <c r="A5" s="1" t="s">
        <v>166</v>
      </c>
      <c r="B5" s="41">
        <f t="shared" si="1"/>
        <v>2.5521641662355579E-6</v>
      </c>
      <c r="C5" s="41">
        <v>2.5521641662355579E-6</v>
      </c>
      <c r="D5" s="41">
        <v>2.5521641662355579E-6</v>
      </c>
      <c r="E5" s="41">
        <v>2.5521641662355579E-6</v>
      </c>
      <c r="F5" s="41">
        <v>2.5521641662355579E-6</v>
      </c>
      <c r="G5" s="41">
        <v>2.5521641662355579E-6</v>
      </c>
      <c r="H5" s="41">
        <v>2.5521641662355579E-6</v>
      </c>
      <c r="I5" s="41">
        <v>2.5521641662355579E-6</v>
      </c>
      <c r="J5" s="41">
        <v>2.5521641662355579E-6</v>
      </c>
      <c r="K5" s="41">
        <v>2.5521641662355579E-6</v>
      </c>
      <c r="L5" s="41">
        <v>2.5521641662355579E-6</v>
      </c>
      <c r="M5" s="41">
        <v>2.5521641662355579E-6</v>
      </c>
      <c r="N5" s="41">
        <v>2.5521641662355579E-6</v>
      </c>
      <c r="O5" s="41">
        <v>2.5521641662355579E-6</v>
      </c>
      <c r="P5" s="41">
        <v>2.5521641662355579E-6</v>
      </c>
      <c r="Q5" s="41">
        <v>2.5521641662355579E-6</v>
      </c>
      <c r="R5" s="41">
        <v>2.5521641662355579E-6</v>
      </c>
      <c r="S5" s="41">
        <v>2.5521641662355579E-6</v>
      </c>
      <c r="T5" s="41">
        <v>2.5521641662355579E-6</v>
      </c>
      <c r="U5" s="41">
        <v>2.5521641662355579E-6</v>
      </c>
      <c r="V5" s="41">
        <v>2.5521641662355579E-6</v>
      </c>
      <c r="W5" s="41">
        <v>2.5521641662355579E-6</v>
      </c>
      <c r="X5" s="41">
        <v>2.5521641662355579E-6</v>
      </c>
      <c r="Y5" s="41">
        <v>2.5521641662355579E-6</v>
      </c>
      <c r="Z5" s="41">
        <v>2.5521641662355579E-6</v>
      </c>
      <c r="AA5" s="41">
        <v>2.5521641662355579E-6</v>
      </c>
      <c r="AB5" s="41">
        <v>2.5521641662355579E-6</v>
      </c>
      <c r="AC5" s="41">
        <v>2.5521641662355579E-6</v>
      </c>
      <c r="AD5" s="41">
        <v>2.5521641662355579E-6</v>
      </c>
      <c r="AE5" s="41">
        <v>2.5521641662355579E-6</v>
      </c>
      <c r="AF5" s="41">
        <v>2.5521641662355579E-6</v>
      </c>
      <c r="AG5" s="41">
        <v>2.5521641662355579E-6</v>
      </c>
      <c r="AH5" s="41">
        <v>2.5521641662355579E-6</v>
      </c>
      <c r="AI5" s="41">
        <v>2.5521641662355579E-6</v>
      </c>
      <c r="AJ5" s="41">
        <v>2.5521641662355579E-6</v>
      </c>
      <c r="AK5" s="41">
        <v>2.5521641662355579E-6</v>
      </c>
      <c r="AL5" s="41">
        <v>2.5521641662355579E-6</v>
      </c>
      <c r="AM5" s="41">
        <v>2.5521641662355579E-6</v>
      </c>
      <c r="AN5" s="41">
        <v>2.5521641662355579E-6</v>
      </c>
      <c r="AO5" s="41">
        <v>2.5521641662355579E-6</v>
      </c>
      <c r="AP5" s="41">
        <v>2.5521641662355579E-6</v>
      </c>
      <c r="AQ5" s="41">
        <v>2.5521641662355579E-6</v>
      </c>
      <c r="AR5" s="41">
        <v>2.5521641662355579E-6</v>
      </c>
      <c r="AS5" s="41">
        <v>2.5521641662355579E-6</v>
      </c>
      <c r="AT5" s="41">
        <v>2.5521641662355579E-6</v>
      </c>
      <c r="AU5" s="41">
        <v>2.5521641662355579E-6</v>
      </c>
      <c r="AV5" s="41">
        <v>2.5521641662355579E-6</v>
      </c>
      <c r="AW5" s="41">
        <v>2.5521641662355579E-6</v>
      </c>
      <c r="AX5" s="41">
        <v>2.5521641662355579E-6</v>
      </c>
      <c r="AY5" s="41">
        <v>2.5521641662355579E-6</v>
      </c>
      <c r="AZ5" s="41">
        <v>2.5521641662355579E-6</v>
      </c>
      <c r="BA5" s="41">
        <v>2.5521641662355579E-6</v>
      </c>
    </row>
    <row r="6" spans="1:53">
      <c r="A6" s="1" t="s">
        <v>167</v>
      </c>
      <c r="B6" s="41">
        <f t="shared" si="1"/>
        <v>2.2245214692188309E-6</v>
      </c>
      <c r="C6" s="41">
        <v>2.2245214692188309E-6</v>
      </c>
      <c r="D6" s="41">
        <v>2.2245214692188309E-6</v>
      </c>
      <c r="E6" s="41">
        <v>2.2245214692188309E-6</v>
      </c>
      <c r="F6" s="41">
        <v>2.2245214692188309E-6</v>
      </c>
      <c r="G6" s="41">
        <v>2.2245214692188309E-6</v>
      </c>
      <c r="H6" s="41">
        <v>2.2245214692188309E-6</v>
      </c>
      <c r="I6" s="41">
        <v>2.2245214692188309E-6</v>
      </c>
      <c r="J6" s="41">
        <v>2.2245214692188309E-6</v>
      </c>
      <c r="K6" s="41">
        <v>2.2245214692188309E-6</v>
      </c>
      <c r="L6" s="41">
        <v>2.2245214692188309E-6</v>
      </c>
      <c r="M6" s="41">
        <v>2.2245214692188309E-6</v>
      </c>
      <c r="N6" s="41">
        <v>2.2245214692188309E-6</v>
      </c>
      <c r="O6" s="41">
        <v>2.2245214692188309E-6</v>
      </c>
      <c r="P6" s="41">
        <v>2.2245214692188309E-6</v>
      </c>
      <c r="Q6" s="41">
        <v>2.2245214692188309E-6</v>
      </c>
      <c r="R6" s="41">
        <v>2.2245214692188309E-6</v>
      </c>
      <c r="S6" s="41">
        <v>2.2245214692188309E-6</v>
      </c>
      <c r="T6" s="41">
        <v>2.2245214692188309E-6</v>
      </c>
      <c r="U6" s="41">
        <v>2.2245214692188309E-6</v>
      </c>
      <c r="V6" s="41">
        <v>2.2245214692188309E-6</v>
      </c>
      <c r="W6" s="41">
        <v>2.2245214692188309E-6</v>
      </c>
      <c r="X6" s="41">
        <v>2.2245214692188309E-6</v>
      </c>
      <c r="Y6" s="41">
        <v>2.2245214692188309E-6</v>
      </c>
      <c r="Z6" s="41">
        <v>2.2245214692188309E-6</v>
      </c>
      <c r="AA6" s="41">
        <v>2.2245214692188309E-6</v>
      </c>
      <c r="AB6" s="41">
        <v>2.2245214692188309E-6</v>
      </c>
      <c r="AC6" s="41">
        <v>2.2245214692188309E-6</v>
      </c>
      <c r="AD6" s="41">
        <v>2.2245214692188309E-6</v>
      </c>
      <c r="AE6" s="41">
        <v>2.2245214692188309E-6</v>
      </c>
      <c r="AF6" s="41">
        <v>2.2245214692188309E-6</v>
      </c>
      <c r="AG6" s="41">
        <v>2.2245214692188309E-6</v>
      </c>
      <c r="AH6" s="41">
        <v>2.2245214692188309E-6</v>
      </c>
      <c r="AI6" s="41">
        <v>2.2245214692188309E-6</v>
      </c>
      <c r="AJ6" s="41">
        <v>2.2245214692188309E-6</v>
      </c>
      <c r="AK6" s="41">
        <v>2.2245214692188309E-6</v>
      </c>
      <c r="AL6" s="41">
        <v>2.2245214692188309E-6</v>
      </c>
      <c r="AM6" s="41">
        <v>2.2245214692188309E-6</v>
      </c>
      <c r="AN6" s="41">
        <v>2.2245214692188309E-6</v>
      </c>
      <c r="AO6" s="41">
        <v>2.2245214692188309E-6</v>
      </c>
      <c r="AP6" s="41">
        <v>2.2245214692188309E-6</v>
      </c>
      <c r="AQ6" s="41">
        <v>2.2245214692188309E-6</v>
      </c>
      <c r="AR6" s="41">
        <v>2.2245214692188309E-6</v>
      </c>
      <c r="AS6" s="41">
        <v>2.2245214692188309E-6</v>
      </c>
      <c r="AT6" s="41">
        <v>2.2245214692188309E-6</v>
      </c>
      <c r="AU6" s="41">
        <v>2.2245214692188309E-6</v>
      </c>
      <c r="AV6" s="41">
        <v>2.2245214692188309E-6</v>
      </c>
      <c r="AW6" s="41">
        <v>2.2245214692188309E-6</v>
      </c>
      <c r="AX6" s="41">
        <v>2.2245214692188309E-6</v>
      </c>
      <c r="AY6" s="41">
        <v>2.2245214692188309E-6</v>
      </c>
      <c r="AZ6" s="41">
        <v>2.2245214692188309E-6</v>
      </c>
      <c r="BA6" s="41">
        <v>2.2245214692188309E-6</v>
      </c>
    </row>
    <row r="7" spans="1:53">
      <c r="A7" s="1" t="s">
        <v>168</v>
      </c>
      <c r="B7" s="41">
        <f t="shared" si="1"/>
        <v>2.2245214692188309E-6</v>
      </c>
      <c r="C7" s="41">
        <v>2.2245214692188309E-6</v>
      </c>
      <c r="D7" s="41">
        <v>2.2245214692188309E-6</v>
      </c>
      <c r="E7" s="41">
        <v>2.2245214692188309E-6</v>
      </c>
      <c r="F7" s="41">
        <v>2.2245214692188309E-6</v>
      </c>
      <c r="G7" s="41">
        <v>2.2245214692188309E-6</v>
      </c>
      <c r="H7" s="41">
        <v>2.2245214692188309E-6</v>
      </c>
      <c r="I7" s="41">
        <v>2.2245214692188309E-6</v>
      </c>
      <c r="J7" s="41">
        <v>2.2245214692188309E-6</v>
      </c>
      <c r="K7" s="41">
        <v>2.2245214692188309E-6</v>
      </c>
      <c r="L7" s="41">
        <v>2.2245214692188309E-6</v>
      </c>
      <c r="M7" s="41">
        <v>2.2245214692188309E-6</v>
      </c>
      <c r="N7" s="41">
        <v>2.2245214692188309E-6</v>
      </c>
      <c r="O7" s="41">
        <v>2.2245214692188309E-6</v>
      </c>
      <c r="P7" s="41">
        <v>2.2245214692188309E-6</v>
      </c>
      <c r="Q7" s="41">
        <v>2.2245214692188309E-6</v>
      </c>
      <c r="R7" s="41">
        <v>2.2245214692188309E-6</v>
      </c>
      <c r="S7" s="41">
        <v>2.2245214692188309E-6</v>
      </c>
      <c r="T7" s="41">
        <v>2.2245214692188309E-6</v>
      </c>
      <c r="U7" s="41">
        <v>2.2245214692188309E-6</v>
      </c>
      <c r="V7" s="41">
        <v>2.2245214692188309E-6</v>
      </c>
      <c r="W7" s="41">
        <v>2.2245214692188309E-6</v>
      </c>
      <c r="X7" s="41">
        <v>2.2245214692188309E-6</v>
      </c>
      <c r="Y7" s="41">
        <v>2.2245214692188309E-6</v>
      </c>
      <c r="Z7" s="41">
        <v>2.2245214692188309E-6</v>
      </c>
      <c r="AA7" s="41">
        <v>2.2245214692188309E-6</v>
      </c>
      <c r="AB7" s="41">
        <v>2.2245214692188309E-6</v>
      </c>
      <c r="AC7" s="41">
        <v>2.2245214692188309E-6</v>
      </c>
      <c r="AD7" s="41">
        <v>2.2245214692188309E-6</v>
      </c>
      <c r="AE7" s="41">
        <v>2.2245214692188309E-6</v>
      </c>
      <c r="AF7" s="41">
        <v>2.2245214692188309E-6</v>
      </c>
      <c r="AG7" s="41">
        <v>2.2245214692188309E-6</v>
      </c>
      <c r="AH7" s="41">
        <v>2.2245214692188309E-6</v>
      </c>
      <c r="AI7" s="41">
        <v>2.2245214692188309E-6</v>
      </c>
      <c r="AJ7" s="41">
        <v>2.2245214692188309E-6</v>
      </c>
      <c r="AK7" s="41">
        <v>2.2245214692188309E-6</v>
      </c>
      <c r="AL7" s="41">
        <v>2.2245214692188309E-6</v>
      </c>
      <c r="AM7" s="41">
        <v>2.2245214692188309E-6</v>
      </c>
      <c r="AN7" s="41">
        <v>2.2245214692188309E-6</v>
      </c>
      <c r="AO7" s="41">
        <v>2.2245214692188309E-6</v>
      </c>
      <c r="AP7" s="41">
        <v>2.2245214692188309E-6</v>
      </c>
      <c r="AQ7" s="41">
        <v>2.2245214692188309E-6</v>
      </c>
      <c r="AR7" s="41">
        <v>2.2245214692188309E-6</v>
      </c>
      <c r="AS7" s="41">
        <v>2.2245214692188309E-6</v>
      </c>
      <c r="AT7" s="41">
        <v>2.2245214692188309E-6</v>
      </c>
      <c r="AU7" s="41">
        <v>2.2245214692188309E-6</v>
      </c>
      <c r="AV7" s="41">
        <v>2.2245214692188309E-6</v>
      </c>
      <c r="AW7" s="41">
        <v>2.2245214692188309E-6</v>
      </c>
      <c r="AX7" s="41">
        <v>2.2245214692188309E-6</v>
      </c>
      <c r="AY7" s="41">
        <v>2.2245214692188309E-6</v>
      </c>
      <c r="AZ7" s="41">
        <v>2.2245214692188309E-6</v>
      </c>
      <c r="BA7" s="41">
        <v>2.2245214692188309E-6</v>
      </c>
    </row>
    <row r="8" spans="1:53">
      <c r="A8" s="1" t="s">
        <v>169</v>
      </c>
      <c r="B8" s="41">
        <f t="shared" si="1"/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 t="shared" si="1"/>
        <v>2.2245214692188309E-6</v>
      </c>
      <c r="C9" s="41">
        <v>2.2245214692188309E-6</v>
      </c>
      <c r="D9" s="41">
        <v>2.2245214692188309E-6</v>
      </c>
      <c r="E9" s="41">
        <v>2.2245214692188309E-6</v>
      </c>
      <c r="F9" s="41">
        <v>2.2245214692188309E-6</v>
      </c>
      <c r="G9" s="41">
        <v>2.2245214692188309E-6</v>
      </c>
      <c r="H9" s="41">
        <v>2.2245214692188309E-6</v>
      </c>
      <c r="I9" s="41">
        <v>2.2245214692188309E-6</v>
      </c>
      <c r="J9" s="41">
        <v>2.2245214692188309E-6</v>
      </c>
      <c r="K9" s="41">
        <v>2.2245214692188309E-6</v>
      </c>
      <c r="L9" s="41">
        <v>2.2245214692188309E-6</v>
      </c>
      <c r="M9" s="41">
        <v>2.2245214692188309E-6</v>
      </c>
      <c r="N9" s="41">
        <v>2.2245214692188309E-6</v>
      </c>
      <c r="O9" s="41">
        <v>2.2245214692188309E-6</v>
      </c>
      <c r="P9" s="41">
        <v>2.2245214692188309E-6</v>
      </c>
      <c r="Q9" s="41">
        <v>2.2245214692188309E-6</v>
      </c>
      <c r="R9" s="41">
        <v>2.2245214692188309E-6</v>
      </c>
      <c r="S9" s="41">
        <v>2.2245214692188309E-6</v>
      </c>
      <c r="T9" s="41">
        <v>2.2245214692188309E-6</v>
      </c>
      <c r="U9" s="41">
        <v>2.2245214692188309E-6</v>
      </c>
      <c r="V9" s="41">
        <v>2.2245214692188309E-6</v>
      </c>
      <c r="W9" s="41">
        <v>2.2245214692188309E-6</v>
      </c>
      <c r="X9" s="41">
        <v>2.2245214692188309E-6</v>
      </c>
      <c r="Y9" s="41">
        <v>2.2245214692188309E-6</v>
      </c>
      <c r="Z9" s="41">
        <v>2.2245214692188309E-6</v>
      </c>
      <c r="AA9" s="41">
        <v>2.2245214692188309E-6</v>
      </c>
      <c r="AB9" s="41">
        <v>2.2245214692188309E-6</v>
      </c>
      <c r="AC9" s="41">
        <v>2.2245214692188309E-6</v>
      </c>
      <c r="AD9" s="41">
        <v>2.2245214692188309E-6</v>
      </c>
      <c r="AE9" s="41">
        <v>2.2245214692188309E-6</v>
      </c>
      <c r="AF9" s="41">
        <v>2.2245214692188309E-6</v>
      </c>
      <c r="AG9" s="41">
        <v>2.2245214692188309E-6</v>
      </c>
      <c r="AH9" s="41">
        <v>2.2245214692188309E-6</v>
      </c>
      <c r="AI9" s="41">
        <v>2.2245214692188309E-6</v>
      </c>
      <c r="AJ9" s="41">
        <v>2.2245214692188309E-6</v>
      </c>
      <c r="AK9" s="41">
        <v>2.2245214692188309E-6</v>
      </c>
      <c r="AL9" s="41">
        <v>2.2245214692188309E-6</v>
      </c>
      <c r="AM9" s="41">
        <v>2.2245214692188309E-6</v>
      </c>
      <c r="AN9" s="41">
        <v>2.2245214692188309E-6</v>
      </c>
      <c r="AO9" s="41">
        <v>2.2245214692188309E-6</v>
      </c>
      <c r="AP9" s="41">
        <v>2.2245214692188309E-6</v>
      </c>
      <c r="AQ9" s="41">
        <v>2.2245214692188309E-6</v>
      </c>
      <c r="AR9" s="41">
        <v>2.2245214692188309E-6</v>
      </c>
      <c r="AS9" s="41">
        <v>2.2245214692188309E-6</v>
      </c>
      <c r="AT9" s="41">
        <v>2.2245214692188309E-6</v>
      </c>
      <c r="AU9" s="41">
        <v>2.2245214692188309E-6</v>
      </c>
      <c r="AV9" s="41">
        <v>2.2245214692188309E-6</v>
      </c>
      <c r="AW9" s="41">
        <v>2.2245214692188309E-6</v>
      </c>
      <c r="AX9" s="41">
        <v>2.2245214692188309E-6</v>
      </c>
      <c r="AY9" s="41">
        <v>2.2245214692188309E-6</v>
      </c>
      <c r="AZ9" s="41">
        <v>2.2245214692188309E-6</v>
      </c>
      <c r="BA9" s="41">
        <v>2.2245214692188309E-6</v>
      </c>
    </row>
    <row r="10" spans="1:5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52</vt:i4>
      </vt:variant>
      <vt:variant>
        <vt:lpstr>Named Ranges</vt:lpstr>
      </vt:variant>
      <vt:variant>
        <vt:i4>4</vt:i4>
      </vt:variant>
    </vt:vector>
  </HeadingPairs>
  <TitlesOfParts>
    <vt:vector size="56" baseType="lpstr">
      <vt:lpstr>About</vt:lpstr>
      <vt:lpstr>IDN Fuel Prices - references</vt:lpstr>
      <vt:lpstr>IDN Electricity Generation Cost</vt:lpstr>
      <vt:lpstr>Other price</vt:lpstr>
      <vt:lpstr>Tax Percentages</vt:lpstr>
      <vt:lpstr>US_BFPaT-pretax-lignite</vt:lpstr>
      <vt:lpstr>US_BFPaT-Nuclear</vt:lpstr>
      <vt:lpstr>Hydrogen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dollars_2020_2012</vt:lpstr>
      <vt:lpstr>dollars_2021_2012</vt:lpstr>
      <vt:lpstr>dollars_2022_2012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Sy, Saidou Abdoulaye</cp:lastModifiedBy>
  <dcterms:created xsi:type="dcterms:W3CDTF">2024-03-08T19:41:34Z</dcterms:created>
  <dcterms:modified xsi:type="dcterms:W3CDTF">2025-07-09T19:59:22Z</dcterms:modified>
</cp:coreProperties>
</file>