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9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45921.03675925926</v>
      </c>
      <c r="C2" t="inlineStr">
        <is>
          <t>2025年9月21日</t>
        </is>
      </c>
      <c r="D2" t="inlineStr">
        <is>
          <t>1242753醉春色</t>
        </is>
      </c>
      <c r="E2" s="7" t="inlineStr">
        <is>
          <t>呆呆 晚晚</t>
        </is>
      </c>
      <c r="F2" t="inlineStr">
        <is>
          <t>00:00-01:00</t>
        </is>
      </c>
      <c r="G2" s="8" t="inlineStr">
        <is>
          <t>呆呆|晚晚</t>
        </is>
      </c>
      <c r="H2" s="7" t="inlineStr">
        <is>
          <t>@zᶻ.九酱ᕑᗢᓫ @zᶻ.懒懒兔ᕑᗢᓫ 关门缺6</t>
        </is>
      </c>
      <c r="I2" s="8" t="inlineStr">
        <is>
          <t>九酱|懒懒兔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20250921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穆♥翠翠╭(╯ε╰)╮</t>
        </is>
      </c>
      <c r="B3" s="4" t="n">
        <v>45921.64347222223</v>
      </c>
      <c r="C3" t="inlineStr">
        <is>
          <t>2025年9月21日</t>
        </is>
      </c>
      <c r="D3" t="inlineStr">
        <is>
          <t>1242753醉春色</t>
        </is>
      </c>
      <c r="E3" s="7" t="inlineStr">
        <is>
          <t>若可  九酱</t>
        </is>
      </c>
      <c r="F3" t="inlineStr">
        <is>
          <t>15:00–16:00</t>
        </is>
      </c>
      <c r="G3" s="8" t="inlineStr">
        <is>
          <t>若可|九酱</t>
        </is>
      </c>
      <c r="H3" s="7" t="inlineStr">
        <is>
          <t>@zᶻ.晚晚ᕑᗢᓫ @zᶻ.撒娇ᕑᗢᓫ @zᶻ.娜娜ᕑᗢᓫ @zᶻ.知礼ᕑᗢᓫ @zᶻ.卷柏ᕑᗢᓫ @zᶻ.呆呆ᕑᗢᓫ @zᶻ.王摆摆ᕑᗢᓫ 关门缺一</t>
        </is>
      </c>
      <c r="I3" s="8" t="inlineStr">
        <is>
          <t>晚晚|撒娇|娜娜|知礼|卷柏|呆呆|王摆摆</t>
        </is>
      </c>
      <c r="J3" t="n">
        <v>7</v>
      </c>
      <c r="K3" t="n">
        <v>1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20250921</t>
        </is>
      </c>
      <c r="S3" t="b">
        <v>1</v>
      </c>
      <c r="V3" t="inlineStr">
        <is>
          <t>之诺</t>
        </is>
      </c>
      <c r="W3">
        <f>COUNTIF(G:G,"*之诺*")</f>
        <v/>
      </c>
      <c r="X3">
        <f>COUNTIF(I:I,"*之诺*")</f>
        <v/>
      </c>
    </row>
    <row r="4">
      <c r="A4" t="inlineStr">
        <is>
          <t>🍼葫芦娃🍭</t>
        </is>
      </c>
      <c r="B4" s="4" t="n">
        <v>45921.64809027778</v>
      </c>
      <c r="C4" t="inlineStr">
        <is>
          <t>2025年9月21日</t>
        </is>
      </c>
      <c r="D4" t="inlineStr">
        <is>
          <t>1242753醉春色</t>
        </is>
      </c>
      <c r="E4" s="7" t="inlineStr">
        <is>
          <t>呆呆 娜娜</t>
        </is>
      </c>
      <c r="F4" t="inlineStr">
        <is>
          <t>13:00-14:00</t>
        </is>
      </c>
      <c r="G4" s="8" t="inlineStr">
        <is>
          <t>呆呆|娜娜</t>
        </is>
      </c>
      <c r="H4" s="7" t="inlineStr">
        <is>
          <t>@zᶻ.卷柏ᕑᗢᓫ @zᶻ.猫与花恋ᕑᗢᓫ @zᶻ.子鱼ᕑᗢᓫ @zᶻ.璐璐ᕑᗢᓫ @zᶻ.田甜ᕑᗢᓫ @zᶻ.九酱ᕑᗢᓫ @zᶻ.若可ᕑᗢᓫ 关门缺1</t>
        </is>
      </c>
      <c r="I4" s="8" t="inlineStr">
        <is>
          <t>卷柏|猫与花恋|子鱼|璐璐|田甜|九酱|若可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20250921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🐮梅🐮</t>
        </is>
      </c>
      <c r="B5" s="4" t="n">
        <v>45921.7287037037</v>
      </c>
      <c r="C5" t="inlineStr">
        <is>
          <t>20250921</t>
        </is>
      </c>
      <c r="D5" t="inlineStr">
        <is>
          <t>1242753醉春色</t>
        </is>
      </c>
      <c r="E5" s="7" t="inlineStr">
        <is>
          <t>璐璐</t>
        </is>
      </c>
      <c r="F5" t="inlineStr">
        <is>
          <t>12：00-13：00</t>
        </is>
      </c>
      <c r="G5" s="8" t="inlineStr">
        <is>
          <t>璐璐</t>
        </is>
      </c>
      <c r="H5" s="7" t="inlineStr">
        <is>
          <t>@zᶻ.卷柏ᕑᗢᓫ @zᶻ.王摆摆ᕑᗢᓫ @zᶻ.九酱ᕑᗢᓫ @zᶻ.呆呆ᕑᗢᓫ @zᶻ.田甜ᕑᗢᓫ @zᶻ.娜娜ᕑᗢᓫ @十三娘 关门缺一</t>
        </is>
      </c>
      <c r="I5" s="8" t="inlineStr">
        <is>
          <t>卷柏|王摆摆|九酱|呆呆|田甜|娜娜|十三娘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20250921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穆♥翠翠╭(╯ε╰)╮</t>
        </is>
      </c>
      <c r="B6" s="4" t="n">
        <v>45921.73498842592</v>
      </c>
      <c r="C6" t="inlineStr">
        <is>
          <t>2025年9月21日</t>
        </is>
      </c>
      <c r="D6" t="inlineStr">
        <is>
          <t>1242753醉春色</t>
        </is>
      </c>
      <c r="E6" s="7" t="inlineStr">
        <is>
          <t>撒娇  若可</t>
        </is>
      </c>
      <c r="F6" t="inlineStr">
        <is>
          <t>16:00–17:00</t>
        </is>
      </c>
      <c r="G6" s="8" t="inlineStr">
        <is>
          <t>撒娇|若可</t>
        </is>
      </c>
      <c r="H6" s="7" t="inlineStr">
        <is>
          <t>@zᶻ.星星ᕑᗢᓫ @zᶻ.九酱ᕑᗢᓫ @zᶻ.璐璐ᕑᗢᓫ @zᶻ.知礼ᕑᗢᓫ @zᶻ.卷柏ᕑᗢᓫ @zᶻ.晚晚ᕑᗢᓫ @zᶻ.王摆摆ᕑᗢᓫ 关门缺一</t>
        </is>
      </c>
      <c r="I6" s="8" t="inlineStr">
        <is>
          <t>星星|九酱|璐璐|知礼|卷柏|晚晚|王摆摆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20250921</t>
        </is>
      </c>
      <c r="S6" t="b">
        <v>1</v>
      </c>
      <c r="V6" t="inlineStr">
        <is>
          <t>余欢小野猫</t>
        </is>
      </c>
      <c r="W6">
        <f>COUNTIF(G:G,"*余欢小野猫*")</f>
        <v/>
      </c>
      <c r="X6">
        <f>COUNTIF(I:I,"*余欢小野猫*")</f>
        <v/>
      </c>
    </row>
    <row r="7">
      <c r="A7" t="inlineStr">
        <is>
          <t>4ever</t>
        </is>
      </c>
      <c r="B7" s="4" t="n">
        <v>45921.76297453704</v>
      </c>
      <c r="C7" t="inlineStr">
        <is>
          <t>2025年09月21号</t>
        </is>
      </c>
      <c r="D7" t="inlineStr">
        <is>
          <t>1242753醉春色</t>
        </is>
      </c>
      <c r="E7" s="7" t="inlineStr">
        <is>
          <t>晚晚</t>
        </is>
      </c>
      <c r="F7" t="inlineStr">
        <is>
          <t>18：00-19：00</t>
        </is>
      </c>
      <c r="G7" s="8" t="inlineStr">
        <is>
          <t>晚晚</t>
        </is>
      </c>
      <c r="H7" s="7" t="inlineStr">
        <is>
          <t>@zᶻ.卷柏ᕑᗢᓫ @zᶻ.懒懒兔ᕑᗢᓫ @zᶻ.樱桃ᕑᗢᓫ @zᶻ.撒娇ᕑᗢᓫ @zᶻ.知礼ᕑᗢᓫ @zᶻ.王摆摆ᕑᗢᓫ @zᶻ.九酱ᕑᗢᓫ 关门缺一</t>
        </is>
      </c>
      <c r="I7" s="8" t="inlineStr">
        <is>
          <t>卷柏|懒懒兔|樱桃|撒娇|知礼|王摆摆|九酱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20250921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4ever</t>
        </is>
      </c>
      <c r="B8" s="4" t="n">
        <v>45921.79969907407</v>
      </c>
      <c r="C8" t="inlineStr">
        <is>
          <t>2025年09月21号</t>
        </is>
      </c>
      <c r="D8" t="inlineStr">
        <is>
          <t>1242753醉春色</t>
        </is>
      </c>
      <c r="E8" s="7" t="inlineStr">
        <is>
          <t>晚晚璐璐</t>
        </is>
      </c>
      <c r="F8" t="inlineStr">
        <is>
          <t>19：00-20：00</t>
        </is>
      </c>
      <c r="G8" s="8" t="inlineStr">
        <is>
          <t>晚晚|璐璐</t>
        </is>
      </c>
      <c r="H8" s="7" t="inlineStr">
        <is>
          <t>@zᶻ.九酱ᕑᗢᓫ @ㅤzᶻ.撒娇ᕑᗢᓫ @zᶻ.呆呆ᕑᗢᓫ @zᶻ.卷柏ᕑᗢᓫ @zᶻ.娜娜ᕑᗢᓫ @zᶻ.桃桃ᕑᗢᓫ @zᶻ.王摆摆ᕑᗢᓫ 关门缺一</t>
        </is>
      </c>
      <c r="I8" s="8" t="inlineStr">
        <is>
          <t>九酱|撒娇|呆呆|卷柏|娜娜|桃桃|王摆摆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20250921</t>
        </is>
      </c>
      <c r="S8" t="b">
        <v>1</v>
      </c>
      <c r="V8" t="inlineStr">
        <is>
          <t>十三娘</t>
        </is>
      </c>
      <c r="W8">
        <f>COUNTIF(G:G,"*十三娘*")</f>
        <v/>
      </c>
      <c r="X8">
        <f>COUNTIF(I:I,"*十三娘*")</f>
        <v/>
      </c>
    </row>
    <row r="9">
      <c r="A9" t="inlineStr">
        <is>
          <t>暴富萌主</t>
        </is>
      </c>
      <c r="B9" s="4" t="n">
        <v>45921.42989583333</v>
      </c>
      <c r="C9" t="inlineStr">
        <is>
          <t>2025.9.21</t>
        </is>
      </c>
      <c r="D9" t="inlineStr">
        <is>
          <t>1332846百媚生</t>
        </is>
      </c>
      <c r="E9" s="7" t="inlineStr">
        <is>
          <t>余欢小野猫</t>
        </is>
      </c>
      <c r="F9" t="inlineStr">
        <is>
          <t>09.00-10.00</t>
        </is>
      </c>
      <c r="G9" s="8" t="inlineStr">
        <is>
          <t>余欢小野猫</t>
        </is>
      </c>
      <c r="H9" s="7" t="inlineStr">
        <is>
          <t>@🇨🇳田螺🐲 @ᰔᩚ 关关 ఌ @ᰔᩚ红豆豆ఌ @ᰔᩚ Siri ఌ @ᰔᩚ嘉珩 ఌ @ᰔᩚ 泡芙 ఌ @ᰔᩚ 茗萱ఌ 关门满排</t>
        </is>
      </c>
      <c r="I9" s="8" t="inlineStr">
        <is>
          <t>田螺|关关|红豆豆|Siri|嘉珩|泡芙|茗萱</t>
        </is>
      </c>
      <c r="J9" t="n">
        <v>7</v>
      </c>
      <c r="K9" t="n">
        <v>0</v>
      </c>
      <c r="L9" t="inlineStr">
        <is>
          <t>high</t>
        </is>
      </c>
      <c r="M9" t="inlineStr">
        <is>
          <t>无</t>
        </is>
      </c>
      <c r="Q9" t="inlineStr">
        <is>
          <t>百媚生</t>
        </is>
      </c>
      <c r="R9" t="inlineStr">
        <is>
          <t>20250921</t>
        </is>
      </c>
      <c r="S9" t="b">
        <v>1</v>
      </c>
      <c r="V9" t="inlineStr">
        <is>
          <t>卷柏</t>
        </is>
      </c>
      <c r="W9">
        <f>COUNTIF(G:G,"*卷柏*")</f>
        <v/>
      </c>
      <c r="X9">
        <f>COUNTIF(I:I,"*卷柏*")</f>
        <v/>
      </c>
    </row>
    <row r="10">
      <c r="A10" t="inlineStr">
        <is>
          <t>奔🇨🇳赴</t>
        </is>
      </c>
      <c r="B10" s="4" t="n">
        <v>45921.58140046296</v>
      </c>
      <c r="C10" t="inlineStr">
        <is>
          <t>2025年09月21日</t>
        </is>
      </c>
      <c r="D10" t="inlineStr">
        <is>
          <t>1332846百媚生</t>
        </is>
      </c>
      <c r="E10" s="7" t="inlineStr">
        <is>
          <t>田螺</t>
        </is>
      </c>
      <c r="F10" t="inlineStr">
        <is>
          <t>13:00-14：00</t>
        </is>
      </c>
      <c r="G10" s="8" t="inlineStr">
        <is>
          <t>田螺</t>
        </is>
      </c>
      <c r="H10" s="7" t="inlineStr">
        <is>
          <t xml:space="preserve">@ᰔᩚ 小野猫 ఌ @ᰔᩚ 关关 ఌ 
@ᰔᩚ 茗萱ఌ @ᰔᩚ之诺ఌ 
@ᰔᩚ 哚哚ఌ @ᰔᩚ Siri ఌ 
@ᰔᩚ红豆豆ఌ @ᰔᩚ 余欢 ఌ </t>
        </is>
      </c>
      <c r="I10" s="8" t="inlineStr">
        <is>
          <t>小野猫|关关|茗萱|之诺|哚哚|Siri|红豆豆|余欢</t>
        </is>
      </c>
      <c r="J10" t="n">
        <v>8</v>
      </c>
      <c r="K10" t="n">
        <v>0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百媚生</t>
        </is>
      </c>
      <c r="R10" t="inlineStr">
        <is>
          <t>20250921</t>
        </is>
      </c>
      <c r="S10" t="b">
        <v>1</v>
      </c>
      <c r="V10" t="inlineStr">
        <is>
          <t>叶子</t>
        </is>
      </c>
      <c r="W10">
        <f>COUNTIF(G:G,"*叶子*")</f>
        <v/>
      </c>
      <c r="X10">
        <f>COUNTIF(I:I,"*叶子*")</f>
        <v/>
      </c>
    </row>
    <row r="11">
      <c r="A11" t="inlineStr">
        <is>
          <t>奔🇨🇳赴</t>
        </is>
      </c>
      <c r="B11" s="4" t="n">
        <v>45921.58193287037</v>
      </c>
      <c r="C11" t="inlineStr">
        <is>
          <t>2025年09月21日</t>
        </is>
      </c>
      <c r="D11" t="inlineStr">
        <is>
          <t>1332846百媚生</t>
        </is>
      </c>
      <c r="E11" s="7" t="inlineStr">
        <is>
          <t>田螺</t>
        </is>
      </c>
      <c r="F11" t="inlineStr">
        <is>
          <t>14:00-15：00</t>
        </is>
      </c>
      <c r="G11" s="8" t="inlineStr">
        <is>
          <t>田螺</t>
        </is>
      </c>
      <c r="H11" s="7" t="inlineStr">
        <is>
          <t xml:space="preserve">@ᰔᩚ 关关 ఌ @ᰔᩚ 小野猫 ఌ 
@ᰔᩚ Siri ఌ @ᰔᩚ之诺ఌ 
@ᰔᩚ 哚哚ఌ @ᰔᩚ 余欢 ఌ 
@ᰔᩚ红豆豆ఌ @ᰔᩚ 茗萱ఌ </t>
        </is>
      </c>
      <c r="I11" s="8" t="inlineStr">
        <is>
          <t>关关|小野猫|Siri|之诺|哚哚|余欢|红豆豆|茗萱</t>
        </is>
      </c>
      <c r="J11" t="n">
        <v>8</v>
      </c>
      <c r="K11" t="n">
        <v>0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百媚生</t>
        </is>
      </c>
      <c r="R11" t="inlineStr">
        <is>
          <t>20250921</t>
        </is>
      </c>
      <c r="S11" t="b">
        <v>1</v>
      </c>
      <c r="V11" t="inlineStr">
        <is>
          <t>呆呆</t>
        </is>
      </c>
      <c r="W11">
        <f>COUNTIF(G:G,"*呆呆*")</f>
        <v/>
      </c>
      <c r="X11">
        <f>COUNTIF(I:I,"*呆呆*")</f>
        <v/>
      </c>
    </row>
    <row r="12">
      <c r="A12" t="inlineStr">
        <is>
          <t>奔🇨🇳赴</t>
        </is>
      </c>
      <c r="B12" s="4" t="n">
        <v>45921.58320601852</v>
      </c>
      <c r="C12" t="inlineStr">
        <is>
          <t>2025年09月21日</t>
        </is>
      </c>
      <c r="D12" t="inlineStr">
        <is>
          <t>1332846百媚生</t>
        </is>
      </c>
      <c r="E12" s="7" t="inlineStr">
        <is>
          <t>田螺，念念</t>
        </is>
      </c>
      <c r="F12" t="inlineStr">
        <is>
          <t>20:00-21:00</t>
        </is>
      </c>
      <c r="G12" s="8" t="inlineStr">
        <is>
          <t>田螺|念念</t>
        </is>
      </c>
      <c r="H12" s="7" t="inlineStr">
        <is>
          <t>@ᰔᩚ叶子ఌ@ᰔᩚ Siri ఌ
@ᰔᩚ 关关 ఌ@ᰔᩚ 小野猫 ఌ
@ᰔᩚ红豆豆ఌ @余欢 
@茗萱</t>
        </is>
      </c>
      <c r="I12" s="8" t="inlineStr">
        <is>
          <t>叶子|Siri|关关|小野猫|红豆豆|余欢|茗萱</t>
        </is>
      </c>
      <c r="J12" t="n">
        <v>7</v>
      </c>
      <c r="K12" t="n">
        <v>0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百媚生</t>
        </is>
      </c>
      <c r="R12" t="inlineStr">
        <is>
          <t>20250921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奔🇨🇳赴</t>
        </is>
      </c>
      <c r="B13" s="4" t="n">
        <v>45921.58370370371</v>
      </c>
      <c r="C13" t="inlineStr">
        <is>
          <t>2025年09月21日</t>
        </is>
      </c>
      <c r="D13" t="inlineStr">
        <is>
          <t>1332846百媚生</t>
        </is>
      </c>
      <c r="E13" s="7" t="inlineStr">
        <is>
          <t>田螺，念念</t>
        </is>
      </c>
      <c r="F13" t="inlineStr">
        <is>
          <t>21:00-22:00</t>
        </is>
      </c>
      <c r="G13" s="8" t="inlineStr">
        <is>
          <t>田螺|念念</t>
        </is>
      </c>
      <c r="H13" s="7" t="inlineStr">
        <is>
          <t xml:space="preserve">@ᰔᩚ红豆豆ఌ @ᰔᩚ 茗萱ఌ @ᰔᩚ Siri ఌ @ᰔᩚ叶子ఌ  
@ᰔᩚ 关关 ఌ @ᰔᩚ岁岁ఌ </t>
        </is>
      </c>
      <c r="I13" s="8" t="inlineStr">
        <is>
          <t>红豆豆|茗萱|Siri|叶子|关关|岁岁</t>
        </is>
      </c>
      <c r="J13" t="n">
        <v>6</v>
      </c>
      <c r="K13" t="n">
        <v>0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百媚生</t>
        </is>
      </c>
      <c r="R13" t="inlineStr">
        <is>
          <t>20250921</t>
        </is>
      </c>
      <c r="S13" t="b">
        <v>1</v>
      </c>
      <c r="V13" t="inlineStr">
        <is>
          <t>嘉珩</t>
        </is>
      </c>
      <c r="W13">
        <f>COUNTIF(G:G,"*嘉珩*")</f>
        <v/>
      </c>
      <c r="X13">
        <f>COUNTIF(I:I,"*嘉珩*")</f>
        <v/>
      </c>
    </row>
    <row r="14">
      <c r="A14" t="inlineStr">
        <is>
          <t>奔🇨🇳赴</t>
        </is>
      </c>
      <c r="B14" s="4" t="n">
        <v>45921.58421296296</v>
      </c>
      <c r="C14" t="inlineStr">
        <is>
          <t>2025年09月21日</t>
        </is>
      </c>
      <c r="D14" t="inlineStr">
        <is>
          <t>1332846百媚生</t>
        </is>
      </c>
      <c r="E14" s="7" t="inlineStr">
        <is>
          <t>田螺，泡芙</t>
        </is>
      </c>
      <c r="F14" t="inlineStr">
        <is>
          <t>22:00-23:00</t>
        </is>
      </c>
      <c r="G14" s="8" t="inlineStr">
        <is>
          <t>田螺|泡芙</t>
        </is>
      </c>
      <c r="H14" s="7" t="inlineStr">
        <is>
          <t xml:space="preserve">@ᰔᩚ 哚哚ఌ @ᰔᩚ红豆豆ఌ 
@ᰔᩚ叶子ఌ  @ᰔᩚ 小发发ఌ 
@ᰔᩚ 余欢 ఌ </t>
        </is>
      </c>
      <c r="I14" s="8" t="inlineStr">
        <is>
          <t>哚哚|红豆豆|叶子|小发发|余欢</t>
        </is>
      </c>
      <c r="J14" t="n">
        <v>5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20250921</t>
        </is>
      </c>
      <c r="S14" t="b">
        <v>1</v>
      </c>
      <c r="V14" t="inlineStr">
        <is>
          <t>奶油</t>
        </is>
      </c>
      <c r="W14">
        <f>COUNTIF(G:G,"*奶油*")</f>
        <v/>
      </c>
      <c r="X14">
        <f>COUNTIF(I:I,"*奶油*")</f>
        <v/>
      </c>
    </row>
    <row r="15">
      <c r="A15" t="inlineStr">
        <is>
          <t>她</t>
        </is>
      </c>
      <c r="B15" s="4" t="n">
        <v>45921.64940972222</v>
      </c>
      <c r="C15" t="inlineStr">
        <is>
          <t>2025年09月21日</t>
        </is>
      </c>
      <c r="D15" t="inlineStr">
        <is>
          <t>1332846百媚生</t>
        </is>
      </c>
      <c r="E15" s="7" t="inlineStr">
        <is>
          <t>花花 红豆豆</t>
        </is>
      </c>
      <c r="F15" t="inlineStr">
        <is>
          <t>15:00—16:00</t>
        </is>
      </c>
      <c r="G15" s="8" t="inlineStr">
        <is>
          <t>花花|红豆豆</t>
        </is>
      </c>
      <c r="H15" s="7" t="inlineStr">
        <is>
          <t>@ᰔᩚ叶子ఌ  @🇨🇳田螺🐲 @ᰔᩚ 泡芙 ఌ @ᰔᩚ 哚哚ఌ @ᰔᩚ 关关 ఌ @ᰔᩚ 茗萱ఌ @ᰔᩚ岁岁ఌ  关门满</t>
        </is>
      </c>
      <c r="I15" s="8" t="inlineStr">
        <is>
          <t>叶子|田螺|泡芙|哚哚|关关|茗萱|岁岁</t>
        </is>
      </c>
      <c r="J15" t="n">
        <v>7</v>
      </c>
      <c r="K15" t="n">
        <v>0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20250921</t>
        </is>
      </c>
      <c r="S15" t="b">
        <v>1</v>
      </c>
      <c r="V15" t="inlineStr">
        <is>
          <t>娜娜</t>
        </is>
      </c>
      <c r="W15">
        <f>COUNTIF(G:G,"*娜娜*")</f>
        <v/>
      </c>
      <c r="X15">
        <f>COUNTIF(I:I,"*娜娜*")</f>
        <v/>
      </c>
    </row>
    <row r="16">
      <c r="A16" t="inlineStr">
        <is>
          <t>西北边陲68</t>
        </is>
      </c>
      <c r="B16" s="4" t="n">
        <v>45921.70005787037</v>
      </c>
      <c r="C16" t="inlineStr">
        <is>
          <t>2025年09月21号</t>
        </is>
      </c>
      <c r="D16" t="inlineStr">
        <is>
          <t>1332846百媚生</t>
        </is>
      </c>
      <c r="E16" s="7" t="inlineStr">
        <is>
          <t>泡芙，红豆豆</t>
        </is>
      </c>
      <c r="F16" t="inlineStr">
        <is>
          <t>11:00-12:00</t>
        </is>
      </c>
      <c r="G16" s="8" t="inlineStr">
        <is>
          <t>泡芙|红豆豆</t>
        </is>
      </c>
      <c r="H16" s="7" t="inlineStr">
        <is>
          <t>@🇨🇳田螺🐲  @ᰔᩚ 小发发ఌ  @ᰔᩚ 余欢 ఌ  @ᰔᩚ Siri ఌ  @ᰔᩚ 哚哚ఌ  @ᰔᩚ叶子ఌ   @ᰔᩚ 关关 ఌ 关门 满</t>
        </is>
      </c>
      <c r="I16" s="8" t="inlineStr">
        <is>
          <t>田螺|小发发|余欢|Siri|哚哚|叶子|关关</t>
        </is>
      </c>
      <c r="J16" t="n">
        <v>7</v>
      </c>
      <c r="K16" t="n">
        <v>0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20250921</t>
        </is>
      </c>
      <c r="S16" t="b">
        <v>1</v>
      </c>
      <c r="V16" t="inlineStr">
        <is>
          <t>子鱼</t>
        </is>
      </c>
      <c r="W16">
        <f>COUNTIF(G:G,"*子鱼*")</f>
        <v/>
      </c>
      <c r="X16">
        <f>COUNTIF(I:I,"*子鱼*")</f>
        <v/>
      </c>
    </row>
    <row r="17">
      <c r="A17" t="inlineStr">
        <is>
          <t>我就是你的糖</t>
        </is>
      </c>
      <c r="B17" s="4" t="n">
        <v>45921.7106712963</v>
      </c>
      <c r="C17" t="inlineStr">
        <is>
          <t>2025年9月21</t>
        </is>
      </c>
      <c r="D17" t="inlineStr">
        <is>
          <t>1332846百媚生</t>
        </is>
      </c>
      <c r="E17" s="7" t="inlineStr">
        <is>
          <t>余欢，小野猫</t>
        </is>
      </c>
      <c r="F17" t="inlineStr">
        <is>
          <t>16.00-17.00</t>
        </is>
      </c>
      <c r="G17" s="8" t="inlineStr">
        <is>
          <t>余欢|小野猫</t>
        </is>
      </c>
      <c r="H17" s="7" t="inlineStr">
        <is>
          <t>@🇨🇳田螺🐲 @ᰔᩚ岁岁ఌ @ᰔᩚ 花花 ఌ  @ᰔᩚ叶子ఌ  @ᰔᩚ 哚哚ఌ @ᰔᩚ 茗萱ఌ @ᰔᩚ Siri ఌ  关门  满排</t>
        </is>
      </c>
      <c r="I17" s="8" t="inlineStr">
        <is>
          <t>田螺|岁岁|花花|叶子|哚哚|茗萱|Siri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20250921</t>
        </is>
      </c>
      <c r="S17" t="b">
        <v>1</v>
      </c>
      <c r="V17" t="inlineStr">
        <is>
          <t>小发发</t>
        </is>
      </c>
      <c r="W17">
        <f>COUNTIF(G:G,"*小发发*")</f>
        <v/>
      </c>
      <c r="X17">
        <f>COUNTIF(I:I,"*小发发*")</f>
        <v/>
      </c>
    </row>
    <row r="18">
      <c r="A18" t="inlineStr">
        <is>
          <t>西北边陲68</t>
        </is>
      </c>
      <c r="B18" s="4" t="n">
        <v>45921.74553240741</v>
      </c>
      <c r="C18" t="inlineStr">
        <is>
          <t>2025年09月21日</t>
        </is>
      </c>
      <c r="D18" t="inlineStr">
        <is>
          <t>1332846百媚生</t>
        </is>
      </c>
      <c r="E18" s="7" t="inlineStr">
        <is>
          <t>叶子，红豆豆</t>
        </is>
      </c>
      <c r="F18" t="inlineStr">
        <is>
          <t>14:00-1500</t>
        </is>
      </c>
      <c r="G18" s="8" t="inlineStr">
        <is>
          <t>叶子|红豆豆</t>
        </is>
      </c>
      <c r="H18" s="7" t="inlineStr">
        <is>
          <t>@ᰔᩚ 关关 ఌ @ᰔᩚ 泡芙 ఌ @ᰔᩚ 哚哚ఌ @ᰔᩚ 茗萱ఌ @🇨🇳田螺🐲 @ᰔᩚ 余欢 ఌ 关门缺一</t>
        </is>
      </c>
      <c r="I18" s="8" t="inlineStr">
        <is>
          <t>关关|泡芙|哚哚|茗萱|田螺|余欢</t>
        </is>
      </c>
      <c r="J18" t="n">
        <v>6</v>
      </c>
      <c r="K18" t="n">
        <v>1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20250921</t>
        </is>
      </c>
      <c r="S18" t="b">
        <v>1</v>
      </c>
      <c r="V18" t="inlineStr">
        <is>
          <t>小榆</t>
        </is>
      </c>
      <c r="W18">
        <f>COUNTIF(G:G,"*小榆*")</f>
        <v/>
      </c>
      <c r="X18">
        <f>COUNTIF(I:I,"*小榆*")</f>
        <v/>
      </c>
    </row>
    <row r="19">
      <c r="A19" t="inlineStr">
        <is>
          <t>西北边陲68</t>
        </is>
      </c>
      <c r="B19" s="4" t="n">
        <v>45921.75416666667</v>
      </c>
      <c r="C19" t="inlineStr">
        <is>
          <t>2025年09月21日</t>
        </is>
      </c>
      <c r="D19" t="inlineStr">
        <is>
          <t>1332846百媚生</t>
        </is>
      </c>
      <c r="E19" s="7" t="inlineStr">
        <is>
          <t>叶子，红豆豆</t>
        </is>
      </c>
      <c r="F19" t="inlineStr">
        <is>
          <t>13:00-14:00</t>
        </is>
      </c>
      <c r="G19" s="8" t="inlineStr">
        <is>
          <t>叶子|红豆豆</t>
        </is>
      </c>
      <c r="H19" s="7" t="inlineStr">
        <is>
          <t>@ᰔᩚ 小野猫 ఌ 关关ఌ @ᰔᩚ 余欢 ఌ @ᰔᩚ 茗萱ఌ @🇨🇳田螺🐲@ᰔᩚ 哚哚ఌ  关门缺一</t>
        </is>
      </c>
      <c r="I19" s="8" t="inlineStr">
        <is>
          <t>小野猫|关关|余欢|茗萱|田螺|哚哚</t>
        </is>
      </c>
      <c r="J19" t="n">
        <v>6</v>
      </c>
      <c r="K19" t="n">
        <v>1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20250921</t>
        </is>
      </c>
      <c r="S19" t="b">
        <v>1</v>
      </c>
      <c r="V19" t="inlineStr">
        <is>
          <t>小野猫</t>
        </is>
      </c>
      <c r="W19">
        <f>COUNTIF(G:G,"*小野猫*")</f>
        <v/>
      </c>
      <c r="X19">
        <f>COUNTIF(I:I,"*小野猫*")</f>
        <v/>
      </c>
    </row>
    <row r="20">
      <c r="A20" t="inlineStr">
        <is>
          <t>叶子</t>
        </is>
      </c>
      <c r="B20" s="4" t="n">
        <v>45921.82861111111</v>
      </c>
      <c r="C20" t="inlineStr">
        <is>
          <t>2025年9月21日</t>
        </is>
      </c>
      <c r="D20" t="inlineStr">
        <is>
          <t>1332846百媚生</t>
        </is>
      </c>
      <c r="E20" s="7" t="inlineStr">
        <is>
          <t>奶油  泡芙</t>
        </is>
      </c>
      <c r="F20" t="inlineStr">
        <is>
          <t>19:00-20:00</t>
        </is>
      </c>
      <c r="G20" s="8" t="inlineStr">
        <is>
          <t>奶油|泡芙</t>
        </is>
      </c>
      <c r="H20" s="7" t="inlineStr">
        <is>
          <t xml:space="preserve">@ᰔᩚ 花花 ఌ   @ᰔᩚ叶子ఌ   @ᰔᩚ 小发发ఌ  @ᰔᩚ 关关 ఌ  @ᰔᩚ Siri ఌ  @ᰔᩚ 小野猫 ఌ  @ᰔᩚ红豆豆ఌ </t>
        </is>
      </c>
      <c r="I20" s="8" t="inlineStr">
        <is>
          <t>花花|叶子|小发发|关关|Siri|小野猫|红豆豆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20250921</t>
        </is>
      </c>
      <c r="S20" t="b">
        <v>1</v>
      </c>
      <c r="V20" t="inlineStr">
        <is>
          <t>岁岁</t>
        </is>
      </c>
      <c r="W20">
        <f>COUNTIF(G:G,"*岁岁*")</f>
        <v/>
      </c>
      <c r="X20">
        <f>COUNTIF(I:I,"*岁岁*")</f>
        <v/>
      </c>
    </row>
    <row r="21">
      <c r="A21" t="inlineStr">
        <is>
          <t>关惠文</t>
        </is>
      </c>
      <c r="B21" s="4" t="n">
        <v>45921.82890046296</v>
      </c>
      <c r="C21" t="inlineStr">
        <is>
          <t>2025年 9月21日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7.00-8.00</t>
        </is>
      </c>
      <c r="G21" s="8" t="inlineStr">
        <is>
          <t>星若|关关</t>
        </is>
      </c>
      <c r="H21" s="7" t="inlineStr">
        <is>
          <t xml:space="preserve">@🇨🇳田螺🐲 @ᰔᩚ红豆豆ఌ @ᰔᩚ嘉珩 ఌ @ᰔᩚ 小野猫 ఌ @ᰔᩚ 余欢 ఌ @ᰔᩚ Siri ఌ @ᰔᩚ 泡芙 ఌ </t>
        </is>
      </c>
      <c r="I21" s="8" t="inlineStr">
        <is>
          <t>田螺|红豆豆|嘉珩|小野猫|余欢|Siri|泡芙</t>
        </is>
      </c>
      <c r="J21" t="n">
        <v>7</v>
      </c>
      <c r="K21" t="n">
        <v>0</v>
      </c>
      <c r="L21" t="inlineStr">
        <is>
          <t>high</t>
        </is>
      </c>
      <c r="M21" t="inlineStr">
        <is>
          <t>无</t>
        </is>
      </c>
      <c r="Q21" t="inlineStr">
        <is>
          <t>百媚生</t>
        </is>
      </c>
      <c r="R21" t="inlineStr">
        <is>
          <t>20250921</t>
        </is>
      </c>
      <c r="S21" t="b">
        <v>1</v>
      </c>
      <c r="V21" t="inlineStr">
        <is>
          <t>念念</t>
        </is>
      </c>
      <c r="W21">
        <f>COUNTIF(G:G,"*念念*")</f>
        <v/>
      </c>
      <c r="X21">
        <f>COUNTIF(I:I,"*念念*")</f>
        <v/>
      </c>
    </row>
    <row r="22">
      <c r="A22" t="inlineStr">
        <is>
          <t>关惠文</t>
        </is>
      </c>
      <c r="B22" s="4" t="n">
        <v>45921.83041666666</v>
      </c>
      <c r="C22" t="inlineStr">
        <is>
          <t>2025年9月21日</t>
        </is>
      </c>
      <c r="D22" t="inlineStr">
        <is>
          <t>1332846百媚生</t>
        </is>
      </c>
      <c r="E22" s="7" t="inlineStr">
        <is>
          <t>siri 关关</t>
        </is>
      </c>
      <c r="F22" t="inlineStr">
        <is>
          <t>8.00-9.00</t>
        </is>
      </c>
      <c r="G22" s="8" t="inlineStr">
        <is>
          <t>siri|关关</t>
        </is>
      </c>
      <c r="H22" s="7" t="inlineStr">
        <is>
          <t xml:space="preserve">@ᰔᩚ嘉珩 ఌ @ᰔᩚ 泡芙 ఌ @ᰔᩚ 余欢 ఌ @ᰔᩚ 茗萱ఌ @ᰔᩚ 小野猫 ఌ @ᰔᩚ红豆豆ఌ </t>
        </is>
      </c>
      <c r="I22" s="8" t="inlineStr">
        <is>
          <t>嘉珩|泡芙|余欢|茗萱|小野猫|红豆豆</t>
        </is>
      </c>
      <c r="J22" t="n">
        <v>6</v>
      </c>
      <c r="K22" t="n">
        <v>0</v>
      </c>
      <c r="L22" t="inlineStr">
        <is>
          <t>high</t>
        </is>
      </c>
      <c r="M22" t="inlineStr">
        <is>
          <t>无</t>
        </is>
      </c>
      <c r="Q22" t="inlineStr">
        <is>
          <t>百媚生</t>
        </is>
      </c>
      <c r="R22" t="inlineStr">
        <is>
          <t>20250921</t>
        </is>
      </c>
      <c r="S22" t="b">
        <v>1</v>
      </c>
      <c r="V22" t="inlineStr">
        <is>
          <t>懒懒兔</t>
        </is>
      </c>
      <c r="W22">
        <f>COUNTIF(G:G,"*懒懒兔*")</f>
        <v/>
      </c>
      <c r="X22">
        <f>COUNTIF(I:I,"*懒懒兔*")</f>
        <v/>
      </c>
    </row>
    <row r="23">
      <c r="A23" t="inlineStr">
        <is>
          <t>关惠文</t>
        </is>
      </c>
      <c r="B23" s="4" t="n">
        <v>45921.83109953703</v>
      </c>
      <c r="C23" t="inlineStr">
        <is>
          <t>2025年9月21日</t>
        </is>
      </c>
      <c r="D23" t="inlineStr">
        <is>
          <t>1332846百媚生</t>
        </is>
      </c>
      <c r="E23" s="7" t="inlineStr">
        <is>
          <t>siri 关关</t>
        </is>
      </c>
      <c r="F23" t="inlineStr">
        <is>
          <t>12.00-13.00</t>
        </is>
      </c>
      <c r="G23" s="8" t="inlineStr">
        <is>
          <t>siri|关关</t>
        </is>
      </c>
      <c r="H23" s="7" t="inlineStr">
        <is>
          <t xml:space="preserve">@🇨🇳田螺🐲 @ᰔᩚ 茗萱ఌ @ᰔᩚ 小野猫 ఌ @ᰔᩚ红豆豆ఌ @ᰔᩚ 余欢 ఌ @ᰔᩚ叶子ఌ  </t>
        </is>
      </c>
      <c r="I23" s="8" t="inlineStr">
        <is>
          <t>田螺|茗萱|小野猫|红豆豆|余欢|叶子</t>
        </is>
      </c>
      <c r="J23" t="n">
        <v>6</v>
      </c>
      <c r="K23" t="n">
        <v>0</v>
      </c>
      <c r="L23" t="inlineStr">
        <is>
          <t>high</t>
        </is>
      </c>
      <c r="M23" t="inlineStr">
        <is>
          <t>无</t>
        </is>
      </c>
      <c r="Q23" t="inlineStr">
        <is>
          <t>百媚生</t>
        </is>
      </c>
      <c r="R23" t="inlineStr">
        <is>
          <t>20250921</t>
        </is>
      </c>
      <c r="S23" t="b">
        <v>1</v>
      </c>
      <c r="V23" t="inlineStr">
        <is>
          <t>撒娇</t>
        </is>
      </c>
      <c r="W23">
        <f>COUNTIF(G:G,"*撒娇*")</f>
        <v/>
      </c>
      <c r="X23">
        <f>COUNTIF(I:I,"*撒娇*")</f>
        <v/>
      </c>
    </row>
    <row r="24">
      <c r="A24" t="inlineStr">
        <is>
          <t>关惠文</t>
        </is>
      </c>
      <c r="B24" s="4" t="n">
        <v>45921.83239583333</v>
      </c>
      <c r="C24" t="inlineStr">
        <is>
          <t>2025年9月 21日</t>
        </is>
      </c>
      <c r="D24" t="inlineStr">
        <is>
          <t>1332846百媚生</t>
        </is>
      </c>
      <c r="E24" s="7" t="inlineStr">
        <is>
          <t>星若 关关</t>
        </is>
      </c>
      <c r="F24" t="inlineStr">
        <is>
          <t>17.00-18.00</t>
        </is>
      </c>
      <c r="G24" s="8" t="inlineStr">
        <is>
          <t>星若|关关</t>
        </is>
      </c>
      <c r="H24" s="7" t="inlineStr">
        <is>
          <t xml:space="preserve">@ᰔᩚ红豆豆ఌ @🇨🇳田螺🐲 @ᰔᩚ 小野猫 ఌ @ᰔᩚ 余欢 ఌ @ᰔᩚ Siri ఌ@ᰔᩚ叶子ఌ   </t>
        </is>
      </c>
      <c r="I24" s="8" t="inlineStr">
        <is>
          <t>红豆豆|田螺|小野猫|余欢|Siri|叶子</t>
        </is>
      </c>
      <c r="J24" t="n">
        <v>6</v>
      </c>
      <c r="K24" t="n">
        <v>0</v>
      </c>
      <c r="L24" t="inlineStr">
        <is>
          <t>high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20250921</t>
        </is>
      </c>
      <c r="S24" t="b">
        <v>1</v>
      </c>
      <c r="V24" t="inlineStr">
        <is>
          <t>星星</t>
        </is>
      </c>
      <c r="W24">
        <f>COUNTIF(G:G,"*星星*")</f>
        <v/>
      </c>
      <c r="X24">
        <f>COUNTIF(I:I,"*星星*")</f>
        <v/>
      </c>
    </row>
    <row r="25">
      <c r="A25" t="inlineStr">
        <is>
          <t>关惠文</t>
        </is>
      </c>
      <c r="B25" s="4" t="n">
        <v>45921.83321759259</v>
      </c>
      <c r="C25" t="inlineStr">
        <is>
          <t>2025年9月21日</t>
        </is>
      </c>
      <c r="D25" t="inlineStr">
        <is>
          <t>1332846百媚生</t>
        </is>
      </c>
      <c r="E25" s="7" t="inlineStr">
        <is>
          <t>siri 关关</t>
        </is>
      </c>
      <c r="F25" t="inlineStr">
        <is>
          <t>18.00-19.00</t>
        </is>
      </c>
      <c r="G25" s="8" t="inlineStr">
        <is>
          <t>siri|关关</t>
        </is>
      </c>
      <c r="H25" s="7" t="inlineStr">
        <is>
          <t xml:space="preserve">@ᰔᩚ 茗萱ఌ @ᰔᩚ红豆豆ఌ @ᰔᩚ 小野猫 ఌ @🇨🇳田螺🐲 @ᰔᩚ 泡芙 ఌ @ᰔᩚ叶子ఌ  </t>
        </is>
      </c>
      <c r="I25" s="8" t="inlineStr">
        <is>
          <t>茗萱|红豆豆|小野猫|田螺|泡芙|叶子</t>
        </is>
      </c>
      <c r="J25" t="n">
        <v>6</v>
      </c>
      <c r="K25" t="n">
        <v>0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20250921</t>
        </is>
      </c>
      <c r="S25" t="b">
        <v>1</v>
      </c>
      <c r="V25" t="inlineStr">
        <is>
          <t>星若</t>
        </is>
      </c>
      <c r="W25">
        <f>COUNTIF(G:G,"*星若*")</f>
        <v/>
      </c>
      <c r="X25">
        <f>COUNTIF(I:I,"*星若*")</f>
        <v/>
      </c>
    </row>
    <row r="26">
      <c r="A26" t="inlineStr">
        <is>
          <t>叶子</t>
        </is>
      </c>
      <c r="B26" s="4" t="n">
        <v>45921.84488425926</v>
      </c>
      <c r="C26" t="inlineStr">
        <is>
          <t>2025年9月21日</t>
        </is>
      </c>
      <c r="D26" t="inlineStr">
        <is>
          <t>1332846百媚生</t>
        </is>
      </c>
      <c r="E26" s="7" t="inlineStr">
        <is>
          <t>奶油  泡芙</t>
        </is>
      </c>
      <c r="F26" t="inlineStr">
        <is>
          <t>20:00-21:00</t>
        </is>
      </c>
      <c r="G26" s="8" t="inlineStr">
        <is>
          <t>奶油|泡芙</t>
        </is>
      </c>
      <c r="H26" s="7" t="inlineStr">
        <is>
          <t>@ᰔᩚ 关关 ఌ  @ᰔᩚ 小发发ఌ  @ᰔᩚ 茗萱ఌ  @🇨🇳田螺🐲 @ᰔᩚ 花花 ఌ@ᰔᩚ Siri ఌ@ᰔᩚ 小野猫</t>
        </is>
      </c>
      <c r="I26" s="8" t="inlineStr">
        <is>
          <t>关关|小发发|茗萱|田螺|花花|Siri|小野猫</t>
        </is>
      </c>
      <c r="J26" t="n">
        <v>7</v>
      </c>
      <c r="K26" t="n">
        <v>0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20250921</t>
        </is>
      </c>
      <c r="S26" t="b">
        <v>1</v>
      </c>
      <c r="V26" t="inlineStr">
        <is>
          <t>晚晚</t>
        </is>
      </c>
      <c r="W26">
        <f>COUNTIF(G:G,"*晚晚*")</f>
        <v/>
      </c>
      <c r="X26">
        <f>COUNTIF(I:I,"*晚晚*")</f>
        <v/>
      </c>
    </row>
    <row r="27">
      <c r="A27" t="inlineStr">
        <is>
          <t>辣条味的猪猪</t>
        </is>
      </c>
      <c r="B27" s="4" t="n">
        <v>45921.99461805556</v>
      </c>
      <c r="C27" t="inlineStr">
        <is>
          <t>2025年09月21号</t>
        </is>
      </c>
      <c r="D27" t="inlineStr">
        <is>
          <t>1332846百媚生</t>
        </is>
      </c>
      <c r="E27" s="7" t="inlineStr">
        <is>
          <t>小榆 泡芙</t>
        </is>
      </c>
      <c r="F27" t="inlineStr">
        <is>
          <t>23:00-24:00</t>
        </is>
      </c>
      <c r="G27" s="8" t="inlineStr">
        <is>
          <t>小榆|泡芙</t>
        </is>
      </c>
      <c r="H27" s="7" t="inlineStr">
        <is>
          <t>@ᰔᩚ 关关 ఌ @ᰔᩚ红豆豆ఌ @🇨🇳田螺🐲 @ᰔᩚ 小发发ఌ 关门缺3</t>
        </is>
      </c>
      <c r="I27" s="8" t="inlineStr">
        <is>
          <t>关关|红豆豆|田螺|小发发</t>
        </is>
      </c>
      <c r="J27" t="n">
        <v>4</v>
      </c>
      <c r="K27" t="n">
        <v>3</v>
      </c>
      <c r="L27" t="inlineStr">
        <is>
          <t>medium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20250921</t>
        </is>
      </c>
      <c r="S27" t="b">
        <v>1</v>
      </c>
      <c r="V27" t="inlineStr">
        <is>
          <t>桃桃</t>
        </is>
      </c>
      <c r="W27">
        <f>COUNTIF(G:G,"*桃桃*")</f>
        <v/>
      </c>
      <c r="X27">
        <f>COUNTIF(I:I,"*桃桃*")</f>
        <v/>
      </c>
    </row>
    <row r="28">
      <c r="A28" t="inlineStr">
        <is>
          <t>AiL</t>
        </is>
      </c>
      <c r="B28" s="4" t="n">
        <v>45921.61356481481</v>
      </c>
      <c r="C28" t="inlineStr">
        <is>
          <t>2025.09.21</t>
        </is>
      </c>
      <c r="D28" t="inlineStr">
        <is>
          <t>醉春色</t>
        </is>
      </c>
      <c r="E28" s="7" t="inlineStr">
        <is>
          <t>九酱，知礼</t>
        </is>
      </c>
      <c r="F28" t="inlineStr">
        <is>
          <t>14.00-15.00</t>
        </is>
      </c>
      <c r="G28" s="8" t="inlineStr">
        <is>
          <t>九酱|知礼</t>
        </is>
      </c>
      <c r="H28" s="7" t="inlineStr">
        <is>
          <t>@zᶻ.呆呆ᕑᗢᓫ @zᶻ.娜娜ᕑᗢᓫ @zᶻ.若可ᕑᗢᓫ @zᶻ.王摆摆ᕑᗢᓫ @zᶻ.田甜ᕑᗢᓫ @zᶻ.卷柏ᕑᗢᓫ @zᶻ.晚晚ᕑᗢᓫ 关门缺一</t>
        </is>
      </c>
      <c r="I28" s="8" t="inlineStr">
        <is>
          <t>呆呆|娜娜|若可|王摆摆|田甜|卷柏|晚晚</t>
        </is>
      </c>
      <c r="J28" t="n">
        <v>7</v>
      </c>
      <c r="K28" t="n">
        <v>1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醉春色</t>
        </is>
      </c>
      <c r="R28" t="inlineStr">
        <is>
          <t>20250921</t>
        </is>
      </c>
      <c r="S28" t="b">
        <v>1</v>
      </c>
      <c r="V28" t="inlineStr">
        <is>
          <t>樱桃</t>
        </is>
      </c>
      <c r="W28">
        <f>COUNTIF(G:G,"*樱桃*")</f>
        <v/>
      </c>
      <c r="X28">
        <f>COUNTIF(I:I,"*樱桃*")</f>
        <v/>
      </c>
    </row>
    <row r="29">
      <c r="A29" t="inlineStr">
        <is>
          <t>AiL</t>
        </is>
      </c>
      <c r="B29" s="4" t="n">
        <v>45921.94207175926</v>
      </c>
      <c r="C29" t="inlineStr">
        <is>
          <t>2025.09.21</t>
        </is>
      </c>
      <c r="D29" t="inlineStr">
        <is>
          <t>醉春色</t>
        </is>
      </c>
      <c r="E29" s="7" t="inlineStr">
        <is>
          <t>九酱，知礼</t>
        </is>
      </c>
      <c r="F29" t="inlineStr">
        <is>
          <t>22.00-23.00</t>
        </is>
      </c>
      <c r="G29" s="8" t="inlineStr">
        <is>
          <t>九酱|知礼</t>
        </is>
      </c>
      <c r="H29" s="7" t="inlineStr">
        <is>
          <t>@zᶻ.呆呆ᕑᗢᓫ @ㅤzᶻ.撒娇ᕑᗢᓫ @zᶻ.晚晚ᕑᗢᓫ @zᶻ.若可ᕑᗢᓫ @zᶻ.娜娜ᕑᗢᓫ @zᶻ.王摆摆ᕑᗢᓫ @zᶻ.璐璐ᕑᗢᓫ 关门缺一</t>
        </is>
      </c>
      <c r="I29" s="8" t="inlineStr">
        <is>
          <t>呆呆|撒娇|晚晚|若可|娜娜|王摆摆|璐璐</t>
        </is>
      </c>
      <c r="J29" t="n">
        <v>7</v>
      </c>
      <c r="K29" t="n">
        <v>1</v>
      </c>
      <c r="L29" t="inlineStr">
        <is>
          <t>high</t>
        </is>
      </c>
      <c r="M29" t="inlineStr">
        <is>
          <t>无</t>
        </is>
      </c>
      <c r="N29" t="inlineStr">
        <is>
          <t>无</t>
        </is>
      </c>
      <c r="Q29" t="inlineStr">
        <is>
          <t>醉春色</t>
        </is>
      </c>
      <c r="R29" t="inlineStr">
        <is>
          <t>20250921</t>
        </is>
      </c>
      <c r="S29" t="b">
        <v>1</v>
      </c>
      <c r="V29" t="inlineStr">
        <is>
          <t>泡芙</t>
        </is>
      </c>
      <c r="W29">
        <f>COUNTIF(G:G,"*泡芙*")</f>
        <v/>
      </c>
      <c r="X29">
        <f>COUNTIF(I:I,"*泡芙*")</f>
        <v/>
      </c>
    </row>
    <row r="30">
      <c r="E30" s="7" t="n"/>
      <c r="G30" s="8" t="n"/>
      <c r="H30" s="7" t="n"/>
      <c r="I30" s="8" t="n"/>
      <c r="V30" t="inlineStr">
        <is>
          <t>猫与花恋</t>
        </is>
      </c>
      <c r="W30">
        <f>COUNTIF(G:G,"*猫与花恋*")</f>
        <v/>
      </c>
      <c r="X30">
        <f>COUNTIF(I:I,"*猫与花恋*")</f>
        <v/>
      </c>
    </row>
    <row r="31">
      <c r="E31" s="7" t="n"/>
      <c r="G31" s="8" t="n"/>
      <c r="H31" s="7" t="n"/>
      <c r="I31" s="8" t="n"/>
      <c r="V31" t="inlineStr">
        <is>
          <t>王摆摆</t>
        </is>
      </c>
      <c r="W31">
        <f>COUNTIF(G:G,"*王摆摆*")</f>
        <v/>
      </c>
      <c r="X31">
        <f>COUNTIF(I:I,"*王摆摆*")</f>
        <v/>
      </c>
    </row>
    <row r="32">
      <c r="E32" s="7" t="n"/>
      <c r="G32" s="8" t="n"/>
      <c r="H32" s="7" t="n"/>
      <c r="I32" s="8" t="n"/>
      <c r="V32" t="inlineStr">
        <is>
          <t>璐璐</t>
        </is>
      </c>
      <c r="W32">
        <f>COUNTIF(G:G,"*璐璐*")</f>
        <v/>
      </c>
      <c r="X32">
        <f>COUNTIF(I:I,"*璐璐*")</f>
        <v/>
      </c>
    </row>
    <row r="33">
      <c r="E33" s="7" t="n"/>
      <c r="G33" s="8" t="n"/>
      <c r="H33" s="7" t="n"/>
      <c r="I33" s="8" t="n"/>
      <c r="V33" t="inlineStr">
        <is>
          <t>田甜</t>
        </is>
      </c>
      <c r="W33">
        <f>COUNTIF(G:G,"*田甜*")</f>
        <v/>
      </c>
      <c r="X33">
        <f>COUNTIF(I:I,"*田甜*")</f>
        <v/>
      </c>
    </row>
    <row r="34">
      <c r="E34" s="7" t="n"/>
      <c r="G34" s="8" t="n"/>
      <c r="H34" s="7" t="n"/>
      <c r="I34" s="8" t="n"/>
      <c r="V34" t="inlineStr">
        <is>
          <t>田螺</t>
        </is>
      </c>
      <c r="W34">
        <f>COUNTIF(G:G,"*田螺*")</f>
        <v/>
      </c>
      <c r="X34">
        <f>COUNTIF(I:I,"*田螺*")</f>
        <v/>
      </c>
    </row>
    <row r="35">
      <c r="E35" s="7" t="n"/>
      <c r="G35" s="8" t="n"/>
      <c r="H35" s="7" t="n"/>
      <c r="I35" s="8" t="n"/>
      <c r="V35" t="inlineStr">
        <is>
          <t>知礼</t>
        </is>
      </c>
      <c r="W35">
        <f>COUNTIF(G:G,"*知礼*")</f>
        <v/>
      </c>
      <c r="X35">
        <f>COUNTIF(I:I,"*知礼*")</f>
        <v/>
      </c>
    </row>
    <row r="36">
      <c r="E36" s="7" t="n"/>
      <c r="G36" s="8" t="n"/>
      <c r="H36" s="7" t="n"/>
      <c r="I36" s="8" t="n"/>
      <c r="V36" t="inlineStr">
        <is>
          <t>红豆豆</t>
        </is>
      </c>
      <c r="W36">
        <f>COUNTIF(G:G,"*红豆豆*")</f>
        <v/>
      </c>
      <c r="X36">
        <f>COUNTIF(I:I,"*红豆豆*")</f>
        <v/>
      </c>
    </row>
    <row r="37">
      <c r="E37" s="7" t="n"/>
      <c r="G37" s="8" t="n"/>
      <c r="H37" s="7" t="n"/>
      <c r="I37" s="8" t="n"/>
      <c r="V37" t="inlineStr">
        <is>
          <t>花花</t>
        </is>
      </c>
      <c r="W37">
        <f>COUNTIF(G:G,"*花花*")</f>
        <v/>
      </c>
      <c r="X37">
        <f>COUNTIF(I:I,"*花花*")</f>
        <v/>
      </c>
    </row>
    <row r="38">
      <c r="E38" s="7" t="n"/>
      <c r="G38" s="8" t="n"/>
      <c r="H38" s="7" t="n"/>
      <c r="I38" s="8" t="n"/>
      <c r="V38" t="inlineStr">
        <is>
          <t>若可</t>
        </is>
      </c>
      <c r="W38">
        <f>COUNTIF(G:G,"*若可*")</f>
        <v/>
      </c>
      <c r="X38">
        <f>COUNTIF(I:I,"*若可*")</f>
        <v/>
      </c>
    </row>
    <row r="39">
      <c r="E39" s="7" t="n"/>
      <c r="G39" s="8" t="n"/>
      <c r="H39" s="7" t="n"/>
      <c r="I39" s="8" t="n"/>
      <c r="V39" t="inlineStr">
        <is>
          <t>茗萱</t>
        </is>
      </c>
      <c r="W39">
        <f>COUNTIF(G:G,"*茗萱*")</f>
        <v/>
      </c>
      <c r="X39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2025-10-05T20:16:29Z</dcterms:created>
  <dcterms:modified xmlns:dcterms="http://purl.org/dc/terms/" xmlns:xsi="http://www.w3.org/2001/XMLSchema-instance" xsi:type="dcterms:W3CDTF">2025-10-05T20:16:29Z</dcterms:modified>
</cp:coreProperties>
</file>