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7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45926.57318287037</v>
      </c>
      <c r="C2" t="inlineStr">
        <is>
          <t>2025年9月26日</t>
        </is>
      </c>
      <c r="D2" t="inlineStr">
        <is>
          <t>1242753醉春色</t>
        </is>
      </c>
      <c r="E2" s="7" t="inlineStr">
        <is>
          <t>呆呆 娜娜</t>
        </is>
      </c>
      <c r="F2" t="inlineStr">
        <is>
          <t>12:00-13:00</t>
        </is>
      </c>
      <c r="G2" s="8" t="inlineStr">
        <is>
          <t>呆呆|娜娜</t>
        </is>
      </c>
      <c r="H2" s="7" t="inlineStr">
        <is>
          <t>@zᶻ.九酱ᕑᗢᓫ @zᶻ.卷柏ᕑᗢᓫ @zᶻ.王摆摆ᕑᗢᓫ 关门缺5</t>
        </is>
      </c>
      <c r="I2" s="8" t="inlineStr">
        <is>
          <t>九酱|卷柏|王摆摆</t>
        </is>
      </c>
      <c r="J2" t="n">
        <v>3</v>
      </c>
      <c r="K2" t="n">
        <v>5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20250926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🍼葫芦娃🍭</t>
        </is>
      </c>
      <c r="B3" s="4" t="n">
        <v>45926.5737037037</v>
      </c>
      <c r="C3" t="inlineStr">
        <is>
          <t>2025年9月26日</t>
        </is>
      </c>
      <c r="D3" t="inlineStr">
        <is>
          <t>1242753醉春色</t>
        </is>
      </c>
      <c r="E3" s="7" t="inlineStr">
        <is>
          <t>呆呆 娜娜</t>
        </is>
      </c>
      <c r="F3" t="inlineStr">
        <is>
          <t>13:00-14:00</t>
        </is>
      </c>
      <c r="G3" s="8" t="inlineStr">
        <is>
          <t>呆呆|娜娜</t>
        </is>
      </c>
      <c r="H3" s="7" t="inlineStr">
        <is>
          <t>@zᶻ.王摆摆ᕑᗢᓫ @zᶻ.九酱ᕑᗢᓫ @zᶻ.卷柏ᕑᗢᓫ @zᶻ.璐璐ᕑᗢᓫ @zᶻ.多多ᕑᗢᓫ @zᶻ.小妤ᕑᗢᓫ 关门缺2</t>
        </is>
      </c>
      <c r="I3" s="8" t="inlineStr">
        <is>
          <t>王摆摆|九酱|卷柏|璐璐|多多|小妤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20250926</t>
        </is>
      </c>
      <c r="S3" t="b">
        <v>1</v>
      </c>
      <c r="V3" t="inlineStr">
        <is>
          <t>zᶻ.00</t>
        </is>
      </c>
      <c r="W3">
        <f>COUNTIF(G:G,"*zᶻ.00*")</f>
        <v/>
      </c>
      <c r="X3">
        <f>COUNTIF(I:I,"*zᶻ.00*")</f>
        <v/>
      </c>
    </row>
    <row r="4">
      <c r="A4" t="inlineStr">
        <is>
          <t>穆♥翠翠╭(╯ε╰)╮</t>
        </is>
      </c>
      <c r="B4" s="4" t="n">
        <v>45926.68732638889</v>
      </c>
      <c r="C4" t="inlineStr">
        <is>
          <t>2025年9月26日</t>
        </is>
      </c>
      <c r="D4" t="inlineStr">
        <is>
          <t>1242753醉春色</t>
        </is>
      </c>
      <c r="E4" s="7" t="inlineStr">
        <is>
          <t>九酱若可</t>
        </is>
      </c>
      <c r="F4" t="inlineStr">
        <is>
          <t>14:00–15:00</t>
        </is>
      </c>
      <c r="G4" s="8" t="inlineStr">
        <is>
          <t>九酱若可</t>
        </is>
      </c>
      <c r="H4" s="7" t="inlineStr">
        <is>
          <t>@zᶻ.娜娜ᕑᗢᓫ @zᶻ.小妤ᕑᗢᓫ @zᶻ.呆呆ᕑᗢᓫ @@zᶻ.00ᕑᗢᓫ @zᶻ.王摆摆ᕑᗢᓫ @zᶻ.撒娇ᕑᗢᓫ @zᶻ.卷柏ᕑᗢᓫ 关门缺一</t>
        </is>
      </c>
      <c r="I4" s="8" t="inlineStr">
        <is>
          <t>娜娜|小妤|呆呆|zᶻ.00|王摆摆|撒娇|卷柏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20250926</t>
        </is>
      </c>
      <c r="S4" t="b">
        <v>1</v>
      </c>
      <c r="V4" t="inlineStr">
        <is>
          <t>zᶻ.九酱</t>
        </is>
      </c>
      <c r="W4">
        <f>COUNTIF(G:G,"*zᶻ.九酱*")</f>
        <v/>
      </c>
      <c r="X4">
        <f>COUNTIF(I:I,"*zᶻ.九酱*")</f>
        <v/>
      </c>
    </row>
    <row r="5">
      <c r="A5" t="inlineStr">
        <is>
          <t>穆♥翠翠╭(╯ε╰)╮</t>
        </is>
      </c>
      <c r="B5" s="4" t="n">
        <v>45926.68793981482</v>
      </c>
      <c r="C5" t="inlineStr">
        <is>
          <t>2025年9月26日</t>
        </is>
      </c>
      <c r="D5" t="inlineStr">
        <is>
          <t>1242753醉春色</t>
        </is>
      </c>
      <c r="E5" s="7" t="inlineStr">
        <is>
          <t>九酱  若可</t>
        </is>
      </c>
      <c r="F5" t="inlineStr">
        <is>
          <t>15:00–16:00</t>
        </is>
      </c>
      <c r="G5" s="8" t="inlineStr">
        <is>
          <t>九酱|若可</t>
        </is>
      </c>
      <c r="H5" s="7" t="inlineStr">
        <is>
          <t>@zᶻ.撒娇ᕑᗢᓫ @zᶻ.娜娜ᕑᗢᓫ @zᶻ.王摆摆ᕑᗢᓫ @zᶻ.卷柏ᕑᗢᓫ @zᶻ.小妤ᕑᗢᓫ @zᶻ.沫沫ᕑᗢᓫ @zᶻ.呆呆ᕑᗢᓫ 关门缺一</t>
        </is>
      </c>
      <c r="I5" s="8" t="inlineStr">
        <is>
          <t>撒娇|娜娜|王摆摆|卷柏|小妤|沫沫|呆呆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20250926</t>
        </is>
      </c>
      <c r="S5" t="b">
        <v>1</v>
      </c>
      <c r="V5" t="inlineStr">
        <is>
          <t>zᶻ.卷柏</t>
        </is>
      </c>
      <c r="W5">
        <f>COUNTIF(G:G,"*zᶻ.卷柏*")</f>
        <v/>
      </c>
      <c r="X5">
        <f>COUNTIF(I:I,"*zᶻ.卷柏*")</f>
        <v/>
      </c>
    </row>
    <row r="6">
      <c r="A6" t="inlineStr">
        <is>
          <t>穆♥翠翠╭(╯ε╰)╮</t>
        </is>
      </c>
      <c r="B6" s="4" t="n">
        <v>45926.69016203703</v>
      </c>
      <c r="C6" t="inlineStr">
        <is>
          <t>2025年9月26日</t>
        </is>
      </c>
      <c r="D6" t="inlineStr">
        <is>
          <t>1242753醉春色</t>
        </is>
      </c>
      <c r="E6" s="7" t="inlineStr">
        <is>
          <t>撒娇  若可</t>
        </is>
      </c>
      <c r="F6" t="inlineStr">
        <is>
          <t>16:00–17:00</t>
        </is>
      </c>
      <c r="G6" s="8" t="inlineStr">
        <is>
          <t>撒娇|若可</t>
        </is>
      </c>
      <c r="H6" s="7" t="inlineStr">
        <is>
          <t>@zᶻ.九酱ᕑᗢᓫ @zᶻ.卷柏ᕑᗢᓫ @zᶻ.娜娜ᕑᗢᓫ @zᶻ.王摆摆ᕑᗢᓫ @ㅤzᶻ.向暖ᕑᗢᓫ @zᶻ.咕噜ᕑᗢᓫ @zᶻ.璐璐ᕑᗢᓫ 关门缺1</t>
        </is>
      </c>
      <c r="I6" s="8" t="inlineStr">
        <is>
          <t>九酱|卷柏|娜娜|王摆摆|向暖|咕噜|璐璐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20250926</t>
        </is>
      </c>
      <c r="S6" t="b">
        <v>1</v>
      </c>
      <c r="V6" t="inlineStr">
        <is>
          <t>zᶻ.呆呆</t>
        </is>
      </c>
      <c r="W6">
        <f>COUNTIF(G:G,"*zᶻ.呆呆*")</f>
        <v/>
      </c>
      <c r="X6">
        <f>COUNTIF(I:I,"*zᶻ.呆呆*")</f>
        <v/>
      </c>
    </row>
    <row r="7">
      <c r="A7" t="inlineStr">
        <is>
          <t>撒娇</t>
        </is>
      </c>
      <c r="B7" s="4" t="n">
        <v>45926.71479166667</v>
      </c>
      <c r="C7" t="inlineStr">
        <is>
          <t>2025年09月26号</t>
        </is>
      </c>
      <c r="D7" t="inlineStr">
        <is>
          <t>1242753醉春色</t>
        </is>
      </c>
      <c r="E7" s="7" t="inlineStr">
        <is>
          <t>撒娇-若可</t>
        </is>
      </c>
      <c r="F7" t="inlineStr">
        <is>
          <t>17：00-18：00</t>
        </is>
      </c>
      <c r="G7" s="8" t="inlineStr">
        <is>
          <t>撒娇-若可</t>
        </is>
      </c>
      <c r="H7" s="7" t="inlineStr">
        <is>
          <t>@zᶻ.九酱ᕑᗢᓫ @ㅤzᶻ.向暖ᕑᗢᓫ @zᶻ.娜娜ᕑᗢᓫ @zᶻ.王摆摆ᕑᗢᓫ @zᶻ.卷柏ᕑᗢᓫ @zᶻ.璐璐ᕑᗢᓫ 关门缺2</t>
        </is>
      </c>
      <c r="I7" s="8" t="inlineStr">
        <is>
          <t>九酱|向暖|娜娜|王摆摆|卷柏|璐璐</t>
        </is>
      </c>
      <c r="J7" t="n">
        <v>6</v>
      </c>
      <c r="K7" t="n">
        <v>2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20250926</t>
        </is>
      </c>
      <c r="S7" t="b">
        <v>1</v>
      </c>
      <c r="V7" t="inlineStr">
        <is>
          <t>zᶻ.咕噜</t>
        </is>
      </c>
      <c r="W7">
        <f>COUNTIF(G:G,"*zᶻ.咕噜*")</f>
        <v/>
      </c>
      <c r="X7">
        <f>COUNTIF(I:I,"*zᶻ.咕噜*")</f>
        <v/>
      </c>
    </row>
    <row r="8">
      <c r="A8" t="inlineStr">
        <is>
          <t>4ever</t>
        </is>
      </c>
      <c r="B8" s="4" t="n">
        <v>45926.75408564815</v>
      </c>
      <c r="C8" t="inlineStr">
        <is>
          <t>2025年09月26号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18:00—19:00</t>
        </is>
      </c>
      <c r="G8" s="8" t="inlineStr">
        <is>
          <t>晚晚</t>
        </is>
      </c>
      <c r="H8" s="7" t="inlineStr">
        <is>
          <t>@zᶻ.九酱ᕑᗢᓫ @zᶻ.桃桃ᕑᗢᓫ @zᶻ.娜娜ᕑᗢᓫ @zᶻ.王摆摆ᕑᗢᓫ @ㅤzᶻ.撒娇ᕑᗢᓫ @zᶻ.璐璐ᕑᗢᓫ @ㅤzᶻ.向暖ᕑᗢᓫ @zᶻ.卷柏ᕑᗢᓫ 关门满</t>
        </is>
      </c>
      <c r="I8" s="8" t="inlineStr">
        <is>
          <t>九酱|桃桃|娜娜|王摆摆|撒娇|璐璐|向暖|卷柏</t>
        </is>
      </c>
      <c r="J8" t="n">
        <v>8</v>
      </c>
      <c r="K8" t="n">
        <v>0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20250926</t>
        </is>
      </c>
      <c r="S8" t="b">
        <v>1</v>
      </c>
      <c r="V8" t="inlineStr">
        <is>
          <t>zᶻ.娜娜</t>
        </is>
      </c>
      <c r="W8">
        <f>COUNTIF(G:G,"*zᶻ.娜娜*")</f>
        <v/>
      </c>
      <c r="X8">
        <f>COUNTIF(I:I,"*zᶻ.娜娜*")</f>
        <v/>
      </c>
    </row>
    <row r="9">
      <c r="A9" t="inlineStr">
        <is>
          <t>🐮梅🐮</t>
        </is>
      </c>
      <c r="B9" s="4" t="n">
        <v>45926.79604166667</v>
      </c>
      <c r="C9" t="inlineStr">
        <is>
          <t>20250926</t>
        </is>
      </c>
      <c r="D9" t="inlineStr">
        <is>
          <t>1242753醉春色</t>
        </is>
      </c>
      <c r="E9" s="7" t="inlineStr">
        <is>
          <t>璐璐 卷柏</t>
        </is>
      </c>
      <c r="F9" t="inlineStr">
        <is>
          <t>19：00—20：00</t>
        </is>
      </c>
      <c r="G9" s="8" t="inlineStr">
        <is>
          <t>璐璐|卷柏</t>
        </is>
      </c>
      <c r="H9" s="7" t="inlineStr">
        <is>
          <t>@zᶻ.晚晚ᕑᗢᓫ @zᶻ.若可ᕑᗢᓫ @zᶻ.呆呆ᕑᗢᓫ @zᶻ.撒娇ᕑᗢᓫ @zᶻ.娜娜ᕑᗢᓫ @zᶻ.九酱ᕑᗢᓫ @zᶻ.王摆摆ᕑᗢᓫ 关门缺一</t>
        </is>
      </c>
      <c r="I9" s="8" t="inlineStr">
        <is>
          <t>晚晚|若可|呆呆|撒娇|娜娜|九酱|王摆摆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20250926</t>
        </is>
      </c>
      <c r="S9" t="b">
        <v>1</v>
      </c>
      <c r="V9" t="inlineStr">
        <is>
          <t>zᶻ.小妤</t>
        </is>
      </c>
      <c r="W9">
        <f>COUNTIF(G:G,"*zᶻ.小妤*")</f>
        <v/>
      </c>
      <c r="X9">
        <f>COUNTIF(I:I,"*zᶻ.小妤*")</f>
        <v/>
      </c>
    </row>
    <row r="10">
      <c r="A10" t="inlineStr">
        <is>
          <t>海燕燕在发财中～</t>
        </is>
      </c>
      <c r="B10" s="4" t="n">
        <v>45926.87293981481</v>
      </c>
      <c r="C10" t="inlineStr">
        <is>
          <t>2025年09月26日</t>
        </is>
      </c>
      <c r="D10" t="inlineStr">
        <is>
          <t>1242753醉春色</t>
        </is>
      </c>
      <c r="E10" s="7" t="inlineStr">
        <is>
          <t>卷柏，璐璐</t>
        </is>
      </c>
      <c r="F10" t="inlineStr">
        <is>
          <t>11:00-12:00</t>
        </is>
      </c>
      <c r="G10" s="8" t="inlineStr">
        <is>
          <t>卷柏|璐璐</t>
        </is>
      </c>
      <c r="H10" s="7" t="inlineStr">
        <is>
          <t>@zᶻ.娜娜ᕑᗢᓫ @zᶻ.九酱ᕑᗢᓫ @zᶻ.王摆摆ᕑᗢᓫ @zᶻ.米小米ᕑᗢᓫ @zᶻ.呆呆ᕑᗢᓫ @zᶻ.璐璐ᕑᗢᓫ 关门缺2</t>
        </is>
      </c>
      <c r="I10" s="8" t="inlineStr">
        <is>
          <t>娜娜|九酱|王摆摆|米小米|呆呆|璐璐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20250926</t>
        </is>
      </c>
      <c r="S10" t="b">
        <v>1</v>
      </c>
      <c r="V10" t="inlineStr">
        <is>
          <t>zᶻ.懒懒兔</t>
        </is>
      </c>
      <c r="W10">
        <f>COUNTIF(G:G,"*zᶻ.懒懒兔*")</f>
        <v/>
      </c>
      <c r="X10">
        <f>COUNTIF(I:I,"*zᶻ.懒懒兔*")</f>
        <v/>
      </c>
    </row>
    <row r="11">
      <c r="A11" t="inlineStr">
        <is>
          <t>🐟</t>
        </is>
      </c>
      <c r="B11" s="4" t="n">
        <v>45926.92788194444</v>
      </c>
      <c r="C11" t="inlineStr">
        <is>
          <t>2025年9月26日</t>
        </is>
      </c>
      <c r="D11" t="inlineStr">
        <is>
          <t>1242753醉春色</t>
        </is>
      </c>
      <c r="E11" s="7" t="inlineStr">
        <is>
          <t>zᶻ.卷柏ᕑᗢᓫ zᶻ.咕噜ᕑᗢᓫ</t>
        </is>
      </c>
      <c r="F11" t="inlineStr">
        <is>
          <t>20.00—21.00</t>
        </is>
      </c>
      <c r="G11" s="8" t="inlineStr">
        <is>
          <t>zᶻ.卷柏|zᶻ.咕噜</t>
        </is>
      </c>
      <c r="H11" s="7" t="inlineStr">
        <is>
          <t xml:space="preserve">@zᶻ.九酱ᕑᗢᓫ @zᶻ.晚晚ᕑᗢᓫ @zᶻ.桃桃ᕑᗢᓫ @zᶻ.呆呆ᕑᗢᓫ @zᶻ.娜娜ᕑᗢᓫ @zᶻ.王摆摆ᕑᗢᓫ @ㅤzᶻ.撒娇ᕑᗢᓫ </t>
        </is>
      </c>
      <c r="I11" s="8" t="inlineStr">
        <is>
          <t>zᶻ.九酱|zᶻ.晚晚|zᶻ.桃桃|zᶻ.呆呆|zᶻ.娜娜|zᶻ.王摆摆|zᶻ.撒娇</t>
        </is>
      </c>
      <c r="J11" t="n">
        <v>7</v>
      </c>
      <c r="K11" t="n">
        <v>0</v>
      </c>
      <c r="L11" t="inlineStr">
        <is>
          <t>high</t>
        </is>
      </c>
      <c r="M11" t="inlineStr">
        <is>
          <t xml:space="preserve">@zᶻ.九酱ᕑᗢᓫ @zᶻ.晚晚ᕑᗢᓫ @zᶻ.桃桃ᕑᗢᓫ @zᶻ.呆呆ᕑᗢᓫ @zᶻ.娜娜ᕑᗢᓫ @zᶻ.王摆摆ᕑᗢᓫ @ㅤzᶻ.撒娇ᕑᗢᓫ </t>
        </is>
      </c>
      <c r="Q11" t="inlineStr">
        <is>
          <t>醉春色</t>
        </is>
      </c>
      <c r="R11" t="inlineStr">
        <is>
          <t>20250926</t>
        </is>
      </c>
      <c r="S11" t="b">
        <v>1</v>
      </c>
      <c r="V11" t="inlineStr">
        <is>
          <t>zᶻ.撒娇</t>
        </is>
      </c>
      <c r="W11">
        <f>COUNTIF(G:G,"*zᶻ.撒娇*")</f>
        <v/>
      </c>
      <c r="X11">
        <f>COUNTIF(I:I,"*zᶻ.撒娇*")</f>
        <v/>
      </c>
    </row>
    <row r="12">
      <c r="A12" t="inlineStr">
        <is>
          <t>4ever</t>
        </is>
      </c>
      <c r="B12" s="4" t="n">
        <v>45926.96152777778</v>
      </c>
      <c r="C12" t="inlineStr">
        <is>
          <t>2025年09月26号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23:00-00:00</t>
        </is>
      </c>
      <c r="G12" s="8" t="inlineStr">
        <is>
          <t>王摆摆|晚晚</t>
        </is>
      </c>
      <c r="H12" s="7" t="inlineStr">
        <is>
          <t>@zᶻ.小妤ᕑᗢᓫ @zᶻ.娜娜ᕑᗢᓫ @zᶻ.九酱ᕑᗢᓫ @zᶻ.懒懒兔ᕑᗢᓫ @zᶻ.知礼ᕑᗢᓫ @zᶻ.若可ᕑᗢᓫ @zᶻ.呆呆ᕑᗢᓫ 关门缺1</t>
        </is>
      </c>
      <c r="I12" s="8" t="inlineStr">
        <is>
          <t>zᶻ.小妤|zᶻ.娜娜|zᶻ.九酱|zᶻ.懒懒兔|zᶻ.知礼|zᶻ.若可|zᶻ.呆呆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20250926</t>
        </is>
      </c>
      <c r="S12" t="b">
        <v>1</v>
      </c>
      <c r="V12" t="inlineStr">
        <is>
          <t>zᶻ.晚晚</t>
        </is>
      </c>
      <c r="W12">
        <f>COUNTIF(G:G,"*zᶻ.晚晚*")</f>
        <v/>
      </c>
      <c r="X12">
        <f>COUNTIF(I:I,"*zᶻ.晚晚*")</f>
        <v/>
      </c>
    </row>
    <row r="13">
      <c r="A13" t="inlineStr">
        <is>
          <t>我就是你的糖</t>
        </is>
      </c>
      <c r="B13" s="4" t="n">
        <v>45926.60365740741</v>
      </c>
      <c r="C13" t="inlineStr">
        <is>
          <t>2025年9月26日</t>
        </is>
      </c>
      <c r="D13" t="inlineStr">
        <is>
          <t>1332846百媚生</t>
        </is>
      </c>
      <c r="E13" s="7" t="inlineStr">
        <is>
          <t>余欢 小野猫</t>
        </is>
      </c>
      <c r="F13" t="inlineStr">
        <is>
          <t>9.00-10.00</t>
        </is>
      </c>
      <c r="G13" s="8" t="inlineStr">
        <is>
          <t>余欢|小野猫</t>
        </is>
      </c>
      <c r="H13" s="7" t="inlineStr">
        <is>
          <t>@ᰔᩚ 关关 ఌ @ᰔᩚ Siri ఌ @ᰔᩚ 茗萱ఌ @~ᰔᩚ田螺ఌ @ᰔᩚ红豆豆ఌ 关门缺二</t>
        </is>
      </c>
      <c r="I13" s="8" t="inlineStr">
        <is>
          <t>关关|Siri|茗萱|田螺|红豆豆</t>
        </is>
      </c>
      <c r="J13" t="n">
        <v>5</v>
      </c>
      <c r="K13" t="n">
        <v>2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20250926</t>
        </is>
      </c>
      <c r="S13" t="b">
        <v>1</v>
      </c>
      <c r="V13" t="inlineStr">
        <is>
          <t>zᶻ.桃桃</t>
        </is>
      </c>
      <c r="W13">
        <f>COUNTIF(G:G,"*zᶻ.桃桃*")</f>
        <v/>
      </c>
      <c r="X13">
        <f>COUNTIF(I:I,"*zᶻ.桃桃*")</f>
        <v/>
      </c>
    </row>
    <row r="14">
      <c r="A14" t="inlineStr">
        <is>
          <t>雪儿不被爱</t>
        </is>
      </c>
      <c r="B14" s="4" t="n">
        <v>45926.66840277778</v>
      </c>
      <c r="C14" t="inlineStr">
        <is>
          <t>2025.9.26</t>
        </is>
      </c>
      <c r="D14" t="inlineStr">
        <is>
          <t>1332846百媚生</t>
        </is>
      </c>
      <c r="E14" s="7" t="inlineStr">
        <is>
          <t>念念</t>
        </is>
      </c>
      <c r="F14" t="inlineStr">
        <is>
          <t>11.00——12.00</t>
        </is>
      </c>
      <c r="G14" s="8" t="inlineStr">
        <is>
          <t>念念</t>
        </is>
      </c>
      <c r="H14" s="7" t="inlineStr">
        <is>
          <t>@~ᰔᩚ田螺ఌ @ᰔᩚ 小发发ఌ @ᰔᩚ Siri ఌ @ᰔᩚ 哚哚ఌ @ᰔᩚ 余欢 ఌ @ᰔᩚ 小野猫 ఌ @ᰔᩚ 关关 ఌ @ᰔᩚ 茗萱ఌ 关门满</t>
        </is>
      </c>
      <c r="I14" s="8" t="inlineStr">
        <is>
          <t>田螺|小发发|Siri|哚哚|余欢|小野猫|关关|茗萱</t>
        </is>
      </c>
      <c r="J14" t="n">
        <v>8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20250926</t>
        </is>
      </c>
      <c r="S14" t="b">
        <v>1</v>
      </c>
      <c r="V14" t="inlineStr">
        <is>
          <t>zᶻ.王摆摆</t>
        </is>
      </c>
      <c r="W14">
        <f>COUNTIF(G:G,"*zᶻ.王摆摆*")</f>
        <v/>
      </c>
      <c r="X14">
        <f>COUNTIF(I:I,"*zᶻ.王摆摆*")</f>
        <v/>
      </c>
    </row>
    <row r="15">
      <c r="A15" t="inlineStr">
        <is>
          <t>Ayn</t>
        </is>
      </c>
      <c r="B15" s="4" t="n">
        <v>45926.67201388889</v>
      </c>
      <c r="C15" t="inlineStr">
        <is>
          <t>2025年09月26号</t>
        </is>
      </c>
      <c r="D15" t="inlineStr">
        <is>
          <t>1332846百媚生</t>
        </is>
      </c>
      <c r="E15" s="7" t="inlineStr">
        <is>
          <t>ᰔᩚ 林绾绾 ఌ</t>
        </is>
      </c>
      <c r="F15" t="inlineStr">
        <is>
          <t>14.00-15.00</t>
        </is>
      </c>
      <c r="G15" s="8" t="inlineStr">
        <is>
          <t>林绾绾</t>
        </is>
      </c>
      <c r="H15" s="7" t="inlineStr">
        <is>
          <t>@~ᰔᩚ田螺ఌ @ᰔᩚ 关关 ఌ @ᰔᩚ 小野猫 ఌ @ᰔᩚ 茗萱ఌ @ᰔᩚ 余欢 ఌ @ᰔᩚ 哚哚ఌ 关门缺二</t>
        </is>
      </c>
      <c r="I15" s="8" t="inlineStr">
        <is>
          <t>田螺|关关|小野猫|茗萱|余欢|哚哚</t>
        </is>
      </c>
      <c r="J15" t="n">
        <v>6</v>
      </c>
      <c r="K15" t="n">
        <v>2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20250926</t>
        </is>
      </c>
      <c r="S15" t="b">
        <v>1</v>
      </c>
      <c r="V15" t="inlineStr">
        <is>
          <t>zᶻ.知礼</t>
        </is>
      </c>
      <c r="W15">
        <f>COUNTIF(G:G,"*zᶻ.知礼*")</f>
        <v/>
      </c>
      <c r="X15">
        <f>COUNTIF(I:I,"*zᶻ.知礼*")</f>
        <v/>
      </c>
    </row>
    <row r="16">
      <c r="A16" t="inlineStr">
        <is>
          <t>暴富萌主</t>
        </is>
      </c>
      <c r="B16" s="4" t="n">
        <v>45926.71914351852</v>
      </c>
      <c r="C16" t="inlineStr">
        <is>
          <t>2025.9.26</t>
        </is>
      </c>
      <c r="D16" t="inlineStr">
        <is>
          <t>1332846百媚生</t>
        </is>
      </c>
      <c r="E16" s="7" t="inlineStr">
        <is>
          <t>余欢小野猫</t>
        </is>
      </c>
      <c r="F16" t="inlineStr">
        <is>
          <t>15.00-16.00</t>
        </is>
      </c>
      <c r="G16" s="8" t="inlineStr">
        <is>
          <t>余欢小野猫</t>
        </is>
      </c>
      <c r="H16" s="7" t="inlineStr">
        <is>
          <t>@~ᰔᩚ田螺ఌ @ᰔᩚ 哚哚ఌ @ᰔᩚ红豆豆ఌ @ᰔᩚ小榆ఌ @ᰔᩚ 念念 ఌ @ᰔᩚ 关关 ఌ @ᰔᩚ Siri ఌ 不缺关门</t>
        </is>
      </c>
      <c r="I16" s="8" t="inlineStr">
        <is>
          <t>田螺|哚哚|红豆豆|小榆|念念|关关|Siri</t>
        </is>
      </c>
      <c r="J16" t="n">
        <v>7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20250926</t>
        </is>
      </c>
      <c r="S16" t="b">
        <v>1</v>
      </c>
      <c r="V16" t="inlineStr">
        <is>
          <t>zᶻ.若可</t>
        </is>
      </c>
      <c r="W16">
        <f>COUNTIF(G:G,"*zᶻ.若可*")</f>
        <v/>
      </c>
      <c r="X16">
        <f>COUNTIF(I:I,"*zᶻ.若可*")</f>
        <v/>
      </c>
    </row>
    <row r="17">
      <c r="A17" t="inlineStr">
        <is>
          <t>暴富萌主</t>
        </is>
      </c>
      <c r="B17" s="4" t="n">
        <v>45926.71997685185</v>
      </c>
      <c r="C17" t="inlineStr">
        <is>
          <t>2025.9.26</t>
        </is>
      </c>
      <c r="D17" t="inlineStr">
        <is>
          <t>1332846百媚生</t>
        </is>
      </c>
      <c r="E17" s="7" t="inlineStr">
        <is>
          <t>余欢</t>
        </is>
      </c>
      <c r="F17" t="inlineStr">
        <is>
          <t>16.00-17.00</t>
        </is>
      </c>
      <c r="G17" s="8" t="inlineStr">
        <is>
          <t>余欢</t>
        </is>
      </c>
      <c r="H17" s="7" t="inlineStr">
        <is>
          <t>@ᰔᩚ 茗萱ఌ @~ᰔᩚ田螺ఌ @ᰔᩚ 关关 ఌ @ᰔᩚ 哚哚ఌ @ᰔᩚ红豆豆ఌ @ᰔᩚ Siri ఌ @ᰔᩚ小榆ఌ 全满不缺关门</t>
        </is>
      </c>
      <c r="I17" s="8" t="inlineStr">
        <is>
          <t>茗萱|田螺|关关|哚哚|红豆豆|Siri|小榆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20250926</t>
        </is>
      </c>
      <c r="S17" t="b">
        <v>1</v>
      </c>
      <c r="V17" t="inlineStr">
        <is>
          <t>九酱</t>
        </is>
      </c>
      <c r="W17">
        <f>COUNTIF(G:G,"*九酱*")</f>
        <v/>
      </c>
      <c r="X17">
        <f>COUNTIF(I:I,"*九酱*")</f>
        <v/>
      </c>
    </row>
    <row r="18">
      <c r="A18" t="inlineStr">
        <is>
          <t>ིྀ🧸ིྀ</t>
        </is>
      </c>
      <c r="B18" s="4" t="n">
        <v>45926.96211805556</v>
      </c>
      <c r="C18" t="inlineStr">
        <is>
          <t>2025年9yue26</t>
        </is>
      </c>
      <c r="D18" t="inlineStr">
        <is>
          <t>醉春色</t>
        </is>
      </c>
      <c r="E18" s="7" t="inlineStr">
        <is>
          <t>九酱 懒懒兔</t>
        </is>
      </c>
      <c r="F18" t="inlineStr">
        <is>
          <t>22:00-23:00</t>
        </is>
      </c>
      <c r="G18" s="8" t="inlineStr">
        <is>
          <t>九酱|懒懒兔</t>
        </is>
      </c>
      <c r="H18" s="7" t="inlineStr">
        <is>
          <t>@zᶻ.呆呆ᕑᗢᓫ @zᶻ.晚晚ᕑᗢᓫ @zᶻ.小妤ᕑᗢᓫ @zᶻ.若可ᕑᗢᓫ @zᶻ.娜娜ᕑᗢᓫ @zᶻ.王摆摆ᕑᗢᓫ @zᶻ.知礼ᕑᗢᓫ 关门缺一</t>
        </is>
      </c>
      <c r="I18" s="8" t="inlineStr">
        <is>
          <t>zᶻ.呆呆|zᶻ.晚晚|zᶻ.小妤|zᶻ.若可|zᶻ.娜娜|zᶻ.王摆摆|zᶻ.知礼</t>
        </is>
      </c>
      <c r="J18" t="n">
        <v>7</v>
      </c>
      <c r="K18" t="n">
        <v>1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醉春色</t>
        </is>
      </c>
      <c r="R18" t="inlineStr">
        <is>
          <t>20250926</t>
        </is>
      </c>
      <c r="S18" t="b">
        <v>1</v>
      </c>
      <c r="V18" t="inlineStr">
        <is>
          <t>九酱若可</t>
        </is>
      </c>
      <c r="W18">
        <f>COUNTIF(G:G,"*九酱若可*")</f>
        <v/>
      </c>
      <c r="X18">
        <f>COUNTIF(I:I,"*九酱若可*")</f>
        <v/>
      </c>
    </row>
    <row r="19">
      <c r="E19" s="7" t="n"/>
      <c r="G19" s="8" t="n"/>
      <c r="H19" s="7" t="n"/>
      <c r="I19" s="8" t="n"/>
      <c r="V19" t="inlineStr">
        <is>
          <t>余欢</t>
        </is>
      </c>
      <c r="W19">
        <f>COUNTIF(G:G,"*余欢*")</f>
        <v/>
      </c>
      <c r="X19">
        <f>COUNTIF(I:I,"*余欢*")</f>
        <v/>
      </c>
    </row>
    <row r="20">
      <c r="E20" s="7" t="n"/>
      <c r="G20" s="8" t="n"/>
      <c r="H20" s="7" t="n"/>
      <c r="I20" s="8" t="n"/>
      <c r="V20" t="inlineStr">
        <is>
          <t>余欢小野猫</t>
        </is>
      </c>
      <c r="W20">
        <f>COUNTIF(G:G,"*余欢小野猫*")</f>
        <v/>
      </c>
      <c r="X20">
        <f>COUNTIF(I:I,"*余欢小野猫*")</f>
        <v/>
      </c>
    </row>
    <row r="21">
      <c r="E21" s="7" t="n"/>
      <c r="G21" s="8" t="n"/>
      <c r="H21" s="7" t="n"/>
      <c r="I21" s="8" t="n"/>
      <c r="V21" t="inlineStr">
        <is>
          <t>关关</t>
        </is>
      </c>
      <c r="W21">
        <f>COUNTIF(G:G,"*关关*")</f>
        <v/>
      </c>
      <c r="X21">
        <f>COUNTIF(I:I,"*关关*")</f>
        <v/>
      </c>
    </row>
    <row r="22">
      <c r="E22" s="7" t="n"/>
      <c r="G22" s="8" t="n"/>
      <c r="H22" s="7" t="n"/>
      <c r="I22" s="8" t="n"/>
      <c r="V22" t="inlineStr">
        <is>
          <t>卷柏</t>
        </is>
      </c>
      <c r="W22">
        <f>COUNTIF(G:G,"*卷柏*")</f>
        <v/>
      </c>
      <c r="X22">
        <f>COUNTIF(I:I,"*卷柏*")</f>
        <v/>
      </c>
    </row>
    <row r="23">
      <c r="E23" s="7" t="n"/>
      <c r="G23" s="8" t="n"/>
      <c r="H23" s="7" t="n"/>
      <c r="I23" s="8" t="n"/>
      <c r="V23" t="inlineStr">
        <is>
          <t>向暖</t>
        </is>
      </c>
      <c r="W23">
        <f>COUNTIF(G:G,"*向暖*")</f>
        <v/>
      </c>
      <c r="X23">
        <f>COUNTIF(I:I,"*向暖*")</f>
        <v/>
      </c>
    </row>
    <row r="24">
      <c r="E24" s="7" t="n"/>
      <c r="G24" s="8" t="n"/>
      <c r="H24" s="7" t="n"/>
      <c r="I24" s="8" t="n"/>
      <c r="V24" t="inlineStr">
        <is>
          <t>呆呆</t>
        </is>
      </c>
      <c r="W24">
        <f>COUNTIF(G:G,"*呆呆*")</f>
        <v/>
      </c>
      <c r="X24">
        <f>COUNTIF(I:I,"*呆呆*")</f>
        <v/>
      </c>
    </row>
    <row r="25">
      <c r="E25" s="7" t="n"/>
      <c r="G25" s="8" t="n"/>
      <c r="H25" s="7" t="n"/>
      <c r="I25" s="8" t="n"/>
      <c r="V25" t="inlineStr">
        <is>
          <t>咕噜</t>
        </is>
      </c>
      <c r="W25">
        <f>COUNTIF(G:G,"*咕噜*")</f>
        <v/>
      </c>
      <c r="X25">
        <f>COUNTIF(I:I,"*咕噜*")</f>
        <v/>
      </c>
    </row>
    <row r="26">
      <c r="E26" s="7" t="n"/>
      <c r="G26" s="8" t="n"/>
      <c r="H26" s="7" t="n"/>
      <c r="I26" s="8" t="n"/>
      <c r="V26" t="inlineStr">
        <is>
          <t>哚哚</t>
        </is>
      </c>
      <c r="W26">
        <f>COUNTIF(G:G,"*哚哚*")</f>
        <v/>
      </c>
      <c r="X26">
        <f>COUNTIF(I:I,"*哚哚*")</f>
        <v/>
      </c>
    </row>
    <row r="27">
      <c r="E27" s="7" t="n"/>
      <c r="G27" s="8" t="n"/>
      <c r="H27" s="7" t="n"/>
      <c r="I27" s="8" t="n"/>
      <c r="V27" t="inlineStr">
        <is>
          <t>多多</t>
        </is>
      </c>
      <c r="W27">
        <f>COUNTIF(G:G,"*多多*")</f>
        <v/>
      </c>
      <c r="X27">
        <f>COUNTIF(I:I,"*多多*")</f>
        <v/>
      </c>
    </row>
    <row r="28">
      <c r="E28" s="7" t="n"/>
      <c r="G28" s="8" t="n"/>
      <c r="H28" s="7" t="n"/>
      <c r="I28" s="8" t="n"/>
      <c r="V28" t="inlineStr">
        <is>
          <t>娜娜</t>
        </is>
      </c>
      <c r="W28">
        <f>COUNTIF(G:G,"*娜娜*")</f>
        <v/>
      </c>
      <c r="X28">
        <f>COUNTIF(I:I,"*娜娜*")</f>
        <v/>
      </c>
    </row>
    <row r="29">
      <c r="E29" s="7" t="n"/>
      <c r="G29" s="8" t="n"/>
      <c r="H29" s="7" t="n"/>
      <c r="I29" s="8" t="n"/>
      <c r="V29" t="inlineStr">
        <is>
          <t>小发发</t>
        </is>
      </c>
      <c r="W29">
        <f>COUNTIF(G:G,"*小发发*")</f>
        <v/>
      </c>
      <c r="X29">
        <f>COUNTIF(I:I,"*小发发*")</f>
        <v/>
      </c>
    </row>
    <row r="30">
      <c r="E30" s="7" t="n"/>
      <c r="G30" s="8" t="n"/>
      <c r="H30" s="7" t="n"/>
      <c r="I30" s="8" t="n"/>
      <c r="V30" t="inlineStr">
        <is>
          <t>小妤</t>
        </is>
      </c>
      <c r="W30">
        <f>COUNTIF(G:G,"*小妤*")</f>
        <v/>
      </c>
      <c r="X30">
        <f>COUNTIF(I:I,"*小妤*")</f>
        <v/>
      </c>
    </row>
    <row r="31">
      <c r="E31" s="7" t="n"/>
      <c r="G31" s="8" t="n"/>
      <c r="H31" s="7" t="n"/>
      <c r="I31" s="8" t="n"/>
      <c r="V31" t="inlineStr">
        <is>
          <t>小榆</t>
        </is>
      </c>
      <c r="W31">
        <f>COUNTIF(G:G,"*小榆*")</f>
        <v/>
      </c>
      <c r="X31">
        <f>COUNTIF(I:I,"*小榆*")</f>
        <v/>
      </c>
    </row>
    <row r="32">
      <c r="E32" s="7" t="n"/>
      <c r="G32" s="8" t="n"/>
      <c r="H32" s="7" t="n"/>
      <c r="I32" s="8" t="n"/>
      <c r="V32" t="inlineStr">
        <is>
          <t>小野猫</t>
        </is>
      </c>
      <c r="W32">
        <f>COUNTIF(G:G,"*小野猫*")</f>
        <v/>
      </c>
      <c r="X32">
        <f>COUNTIF(I:I,"*小野猫*")</f>
        <v/>
      </c>
    </row>
    <row r="33">
      <c r="E33" s="7" t="n"/>
      <c r="G33" s="8" t="n"/>
      <c r="H33" s="7" t="n"/>
      <c r="I33" s="8" t="n"/>
      <c r="V33" t="inlineStr">
        <is>
          <t>念念</t>
        </is>
      </c>
      <c r="W33">
        <f>COUNTIF(G:G,"*念念*")</f>
        <v/>
      </c>
      <c r="X33">
        <f>COUNTIF(I:I,"*念念*")</f>
        <v/>
      </c>
    </row>
    <row r="34">
      <c r="E34" s="7" t="n"/>
      <c r="G34" s="8" t="n"/>
      <c r="H34" s="7" t="n"/>
      <c r="I34" s="8" t="n"/>
      <c r="V34" t="inlineStr">
        <is>
          <t>懒懒兔</t>
        </is>
      </c>
      <c r="W34">
        <f>COUNTIF(G:G,"*懒懒兔*")</f>
        <v/>
      </c>
      <c r="X34">
        <f>COUNTIF(I:I,"*懒懒兔*")</f>
        <v/>
      </c>
    </row>
    <row r="35">
      <c r="E35" s="7" t="n"/>
      <c r="G35" s="8" t="n"/>
      <c r="H35" s="7" t="n"/>
      <c r="I35" s="8" t="n"/>
      <c r="V35" t="inlineStr">
        <is>
          <t>撒娇</t>
        </is>
      </c>
      <c r="W35">
        <f>COUNTIF(G:G,"*撒娇*")</f>
        <v/>
      </c>
      <c r="X35">
        <f>COUNTIF(I:I,"*撒娇*")</f>
        <v/>
      </c>
    </row>
    <row r="36">
      <c r="E36" s="7" t="n"/>
      <c r="G36" s="8" t="n"/>
      <c r="H36" s="7" t="n"/>
      <c r="I36" s="8" t="n"/>
      <c r="V36" t="inlineStr">
        <is>
          <t>撒娇-若可</t>
        </is>
      </c>
      <c r="W36">
        <f>COUNTIF(G:G,"*撒娇-若可*")</f>
        <v/>
      </c>
      <c r="X36">
        <f>COUNTIF(I:I,"*撒娇-若可*")</f>
        <v/>
      </c>
    </row>
    <row r="37">
      <c r="E37" s="7" t="n"/>
      <c r="G37" s="8" t="n"/>
      <c r="H37" s="7" t="n"/>
      <c r="I37" s="8" t="n"/>
      <c r="V37" t="inlineStr">
        <is>
          <t>晚晚</t>
        </is>
      </c>
      <c r="W37">
        <f>COUNTIF(G:G,"*晚晚*")</f>
        <v/>
      </c>
      <c r="X37">
        <f>COUNTIF(I:I,"*晚晚*")</f>
        <v/>
      </c>
    </row>
    <row r="38">
      <c r="E38" s="7" t="n"/>
      <c r="G38" s="8" t="n"/>
      <c r="H38" s="7" t="n"/>
      <c r="I38" s="8" t="n"/>
      <c r="V38" t="inlineStr">
        <is>
          <t>林绾绾</t>
        </is>
      </c>
      <c r="W38">
        <f>COUNTIF(G:G,"*林绾绾*")</f>
        <v/>
      </c>
      <c r="X38">
        <f>COUNTIF(I:I,"*林绾绾*")</f>
        <v/>
      </c>
    </row>
    <row r="39">
      <c r="E39" s="7" t="n"/>
      <c r="G39" s="8" t="n"/>
      <c r="H39" s="7" t="n"/>
      <c r="I39" s="8" t="n"/>
      <c r="V39" t="inlineStr">
        <is>
          <t>桃桃</t>
        </is>
      </c>
      <c r="W39">
        <f>COUNTIF(G:G,"*桃桃*")</f>
        <v/>
      </c>
      <c r="X39">
        <f>COUNTIF(I:I,"*桃桃*")</f>
        <v/>
      </c>
    </row>
    <row r="40">
      <c r="E40" s="7" t="n"/>
      <c r="G40" s="8" t="n"/>
      <c r="H40" s="7" t="n"/>
      <c r="I40" s="8" t="n"/>
      <c r="V40" t="inlineStr">
        <is>
          <t>沫沫</t>
        </is>
      </c>
      <c r="W40">
        <f>COUNTIF(G:G,"*沫沫*")</f>
        <v/>
      </c>
      <c r="X40">
        <f>COUNTIF(I:I,"*沫沫*")</f>
        <v/>
      </c>
    </row>
    <row r="41">
      <c r="E41" s="7" t="n"/>
      <c r="G41" s="8" t="n"/>
      <c r="H41" s="7" t="n"/>
      <c r="I41" s="8" t="n"/>
      <c r="V41" t="inlineStr">
        <is>
          <t>王摆摆</t>
        </is>
      </c>
      <c r="W41">
        <f>COUNTIF(G:G,"*王摆摆*")</f>
        <v/>
      </c>
      <c r="X41">
        <f>COUNTIF(I:I,"*王摆摆*")</f>
        <v/>
      </c>
    </row>
    <row r="42">
      <c r="E42" s="7" t="n"/>
      <c r="G42" s="8" t="n"/>
      <c r="H42" s="7" t="n"/>
      <c r="I42" s="8" t="n"/>
      <c r="V42" t="inlineStr">
        <is>
          <t>璐璐</t>
        </is>
      </c>
      <c r="W42">
        <f>COUNTIF(G:G,"*璐璐*")</f>
        <v/>
      </c>
      <c r="X42">
        <f>COUNTIF(I:I,"*璐璐*")</f>
        <v/>
      </c>
    </row>
    <row r="43">
      <c r="E43" s="7" t="n"/>
      <c r="G43" s="8" t="n"/>
      <c r="H43" s="7" t="n"/>
      <c r="I43" s="8" t="n"/>
      <c r="V43" t="inlineStr">
        <is>
          <t>田螺</t>
        </is>
      </c>
      <c r="W43">
        <f>COUNTIF(G:G,"*田螺*")</f>
        <v/>
      </c>
      <c r="X43">
        <f>COUNTIF(I:I,"*田螺*")</f>
        <v/>
      </c>
    </row>
    <row r="44">
      <c r="E44" s="7" t="n"/>
      <c r="G44" s="8" t="n"/>
      <c r="H44" s="7" t="n"/>
      <c r="I44" s="8" t="n"/>
      <c r="V44" t="inlineStr">
        <is>
          <t>米小米</t>
        </is>
      </c>
      <c r="W44">
        <f>COUNTIF(G:G,"*米小米*")</f>
        <v/>
      </c>
      <c r="X44">
        <f>COUNTIF(I:I,"*米小米*")</f>
        <v/>
      </c>
    </row>
    <row r="45">
      <c r="E45" s="7" t="n"/>
      <c r="G45" s="8" t="n"/>
      <c r="H45" s="7" t="n"/>
      <c r="I45" s="8" t="n"/>
      <c r="V45" t="inlineStr">
        <is>
          <t>红豆豆</t>
        </is>
      </c>
      <c r="W45">
        <f>COUNTIF(G:G,"*红豆豆*")</f>
        <v/>
      </c>
      <c r="X45">
        <f>COUNTIF(I:I,"*红豆豆*")</f>
        <v/>
      </c>
    </row>
    <row r="46">
      <c r="E46" s="7" t="n"/>
      <c r="G46" s="8" t="n"/>
      <c r="H46" s="7" t="n"/>
      <c r="I46" s="8" t="n"/>
      <c r="V46" t="inlineStr">
        <is>
          <t>若可</t>
        </is>
      </c>
      <c r="W46">
        <f>COUNTIF(G:G,"*若可*")</f>
        <v/>
      </c>
      <c r="X46">
        <f>COUNTIF(I:I,"*若可*")</f>
        <v/>
      </c>
    </row>
    <row r="47">
      <c r="E47" s="7" t="n"/>
      <c r="G47" s="8" t="n"/>
      <c r="H47" s="7" t="n"/>
      <c r="I47" s="8" t="n"/>
      <c r="V47" t="inlineStr">
        <is>
          <t>茗萱</t>
        </is>
      </c>
      <c r="W47">
        <f>COUNTIF(G:G,"*茗萱*")</f>
        <v/>
      </c>
      <c r="X47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2025-10-05T20:22:03Z</dcterms:created>
  <dcterms:modified xmlns:dcterms="http://purl.org/dc/terms/" xmlns:xsi="http://www.w3.org/2001/XMLSchema-instance" xsi:type="dcterms:W3CDTF">2025-10-05T20:22:03Z</dcterms:modified>
</cp:coreProperties>
</file>