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164" fontId="0" fillId="3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4"/>
  <sheetViews>
    <sheetView workbookViewId="0">
      <selection activeCell="A1" sqref="A1"/>
    </sheetView>
  </sheetViews>
  <sheetFormatPr baseColWidth="8" defaultRowHeight="15"/>
  <cols>
    <col width="20" customWidth="1" min="19" max="19"/>
    <col width="15" customWidth="1" min="20" max="20"/>
    <col width="15" customWidth="1" min="21" max="21"/>
  </cols>
  <sheetData>
    <row r="1">
      <c r="A1" s="1" t="inlineStr">
        <is>
          <t>提交者（自动）</t>
        </is>
      </c>
      <c r="B1" s="5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1" t="inlineStr">
        <is>
          <t>主持（必填）</t>
        </is>
      </c>
      <c r="F1" s="1" t="inlineStr">
        <is>
          <t>主持时间（必填）</t>
        </is>
      </c>
      <c r="G1" s="1" t="inlineStr">
        <is>
          <t>主持人员列表_AI解析</t>
        </is>
      </c>
      <c r="H1" s="1" t="inlineStr">
        <is>
          <t>排麦人员（必填）</t>
        </is>
      </c>
      <c r="I1" s="1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S1" s="3" t="inlineStr">
        <is>
          <t>人员姓名</t>
        </is>
      </c>
      <c r="T1" s="3" t="inlineStr">
        <is>
          <t>主持次数</t>
        </is>
      </c>
      <c r="U1" s="3" t="inlineStr">
        <is>
          <t>排麦次数</t>
        </is>
      </c>
    </row>
    <row r="2">
      <c r="A2" t="inlineStr">
        <is>
          <t>王摆摆</t>
        </is>
      </c>
      <c r="B2" s="6" t="n">
        <v>45930.310625</v>
      </c>
      <c r="C2" t="inlineStr">
        <is>
          <t>2025年9月29</t>
        </is>
      </c>
      <c r="D2" t="inlineStr">
        <is>
          <t>1242753醉春色</t>
        </is>
      </c>
      <c r="E2" t="inlineStr">
        <is>
          <t>王摆摆  九酱</t>
        </is>
      </c>
      <c r="F2" t="inlineStr">
        <is>
          <t>23：00-00：00</t>
        </is>
      </c>
      <c r="G2" t="inlineStr">
        <is>
          <t>王摆摆|九酱</t>
        </is>
      </c>
      <c r="H2" t="inlineStr">
        <is>
          <t>@zᶻ.呆呆ᕑᗢᓫ @ㅤzᶻ.撒娇ᕑᗢᓫ @zᶻ.懒懒兔ᕑᗢᓫ @zᶻ.小妤ᕑᗢᓫ @zᶻ.若可ᕑᗢᓫ @zᶻ.晚晚ᕑᗢᓫ @zᶻ.娜娜ᕑᗢᓫ 关门缺1</t>
        </is>
      </c>
      <c r="I2" t="inlineStr">
        <is>
          <t>呆呆|撒娇|懒懒兔|小妤|若可|晚晚|娜娜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S2" t="inlineStr">
        <is>
          <t>Siri</t>
        </is>
      </c>
      <c r="T2">
        <f>COUNTIF(G:G,"*Siri*")</f>
        <v/>
      </c>
      <c r="U2">
        <f>COUNTIF(I:I,"*Siri*")</f>
        <v/>
      </c>
    </row>
    <row r="3">
      <c r="A3" t="inlineStr">
        <is>
          <t>撒娇</t>
        </is>
      </c>
      <c r="B3" s="6" t="n">
        <v>45930.32223379629</v>
      </c>
      <c r="C3" t="inlineStr">
        <is>
          <t>2025年09月30号</t>
        </is>
      </c>
      <c r="D3" t="inlineStr">
        <is>
          <t>1242753醉春色</t>
        </is>
      </c>
      <c r="E3" t="inlineStr">
        <is>
          <t>撒娇-璐璐</t>
        </is>
      </c>
      <c r="F3" t="inlineStr">
        <is>
          <t>07：00-08：00</t>
        </is>
      </c>
      <c r="G3" t="inlineStr">
        <is>
          <t>撒娇-璐璐</t>
        </is>
      </c>
      <c r="H3" t="inlineStr">
        <is>
          <t>@zᶻ.桃桃ᕑᗢᓫ @zᶻ.九酱ᕑᗢᓫ 关门缺6</t>
        </is>
      </c>
      <c r="I3" t="inlineStr">
        <is>
          <t>桃桃|九酱</t>
        </is>
      </c>
      <c r="J3" t="n">
        <v>2</v>
      </c>
      <c r="K3" t="n">
        <v>6</v>
      </c>
      <c r="L3" t="inlineStr">
        <is>
          <t>high</t>
        </is>
      </c>
      <c r="M3" t="inlineStr">
        <is>
          <t>无</t>
        </is>
      </c>
      <c r="S3" t="inlineStr">
        <is>
          <t>九酱</t>
        </is>
      </c>
      <c r="T3">
        <f>COUNTIF(G:G,"*九酱*")</f>
        <v/>
      </c>
      <c r="U3">
        <f>COUNTIF(I:I,"*九酱*")</f>
        <v/>
      </c>
    </row>
    <row r="4">
      <c r="A4" t="inlineStr">
        <is>
          <t>撒娇</t>
        </is>
      </c>
      <c r="B4" s="6" t="n">
        <v>45930.36520833334</v>
      </c>
      <c r="C4" t="inlineStr">
        <is>
          <t>2025年09月30号</t>
        </is>
      </c>
      <c r="D4" t="inlineStr">
        <is>
          <t>1242753醉春色</t>
        </is>
      </c>
      <c r="E4" t="inlineStr">
        <is>
          <t>撒娇-璐璐</t>
        </is>
      </c>
      <c r="F4" t="inlineStr">
        <is>
          <t>08：00-09：00</t>
        </is>
      </c>
      <c r="G4" t="inlineStr">
        <is>
          <t>撒娇-璐璐</t>
        </is>
      </c>
      <c r="H4" t="inlineStr">
        <is>
          <t>@zᶻ.九酱ᕑᗢᓫ @zᶻ.娜娜ᕑᗢᓫ @zᶻ.呆呆ᕑᗢᓫ @zᶻ.卷柏ᕑᗢᓫ 关门缺4</t>
        </is>
      </c>
      <c r="I4" t="inlineStr">
        <is>
          <t>九酱|娜娜|呆呆|卷柏</t>
        </is>
      </c>
      <c r="J4" t="n">
        <v>4</v>
      </c>
      <c r="K4" t="n">
        <v>4</v>
      </c>
      <c r="L4" t="inlineStr">
        <is>
          <t>high</t>
        </is>
      </c>
      <c r="M4" t="inlineStr">
        <is>
          <t>无</t>
        </is>
      </c>
      <c r="S4" t="inlineStr">
        <is>
          <t>余欢</t>
        </is>
      </c>
      <c r="T4">
        <f>COUNTIF(G:G,"*余欢*")</f>
        <v/>
      </c>
      <c r="U4">
        <f>COUNTIF(I:I,"*余欢*")</f>
        <v/>
      </c>
    </row>
    <row r="5">
      <c r="A5" t="inlineStr">
        <is>
          <t>🐮梅🐮</t>
        </is>
      </c>
      <c r="B5" s="6" t="n">
        <v>45930.42075231481</v>
      </c>
      <c r="C5" t="inlineStr">
        <is>
          <t>20250930</t>
        </is>
      </c>
      <c r="D5" t="inlineStr">
        <is>
          <t>1242753醉春色</t>
        </is>
      </c>
      <c r="E5" t="inlineStr">
        <is>
          <t>璐璐 九酱</t>
        </is>
      </c>
      <c r="F5" t="inlineStr">
        <is>
          <t>9：00—10：00</t>
        </is>
      </c>
      <c r="G5" t="inlineStr">
        <is>
          <t>璐璐|九酱</t>
        </is>
      </c>
      <c r="H5" t="inlineStr">
        <is>
          <t>@zᶻ.猫与花恋ᕑᗢᓫ @zᶻ.撒娇ᕑᗢᓫ @zᶻ.娜娜ᕑᗢᓫ @zᶻ.呆呆ᕑᗢᓫ @zᶻ.桃桃ᕑᗢᓫ @zᶻ.卷柏ᕑᗢᓫ 关门缺二</t>
        </is>
      </c>
      <c r="I5" t="inlineStr">
        <is>
          <t>猫与花恋|撒娇|娜娜|呆呆|桃桃|卷柏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S5" t="inlineStr">
        <is>
          <t>余欢小野猫</t>
        </is>
      </c>
      <c r="T5">
        <f>COUNTIF(G:G,"*余欢小野猫*")</f>
        <v/>
      </c>
      <c r="U5">
        <f>COUNTIF(I:I,"*余欢小野猫*")</f>
        <v/>
      </c>
    </row>
    <row r="6">
      <c r="A6" t="inlineStr">
        <is>
          <t>🐮梅🐮</t>
        </is>
      </c>
      <c r="B6" s="6" t="n">
        <v>45930.42354166666</v>
      </c>
      <c r="C6" t="inlineStr">
        <is>
          <t>20250930</t>
        </is>
      </c>
      <c r="D6" t="inlineStr">
        <is>
          <t>1242753醉春色</t>
        </is>
      </c>
      <c r="E6" t="inlineStr">
        <is>
          <t>璐璐 九酱</t>
        </is>
      </c>
      <c r="F6" t="inlineStr">
        <is>
          <t>10：00—11：00</t>
        </is>
      </c>
      <c r="G6" t="inlineStr">
        <is>
          <t>璐璐|九酱</t>
        </is>
      </c>
      <c r="H6" t="inlineStr">
        <is>
          <t>@zᶻ.娜娜ᕑᗢᓫ @zᶻ.撒娇ᕑᗢᓫ @zᶻ.猫与花恋ᕑᗢᓫ @zᶻ.桃桃ᕑᗢᓫ @zᶻ.呆呆ᕑᗢᓫ @zᶻ.卷柏ᕑᗢᓫ 关门缺二</t>
        </is>
      </c>
      <c r="I6" t="inlineStr">
        <is>
          <t>娜娜|撒娇|猫与花恋|桃桃|呆呆|卷柏</t>
        </is>
      </c>
      <c r="J6" t="n">
        <v>6</v>
      </c>
      <c r="K6" t="n">
        <v>2</v>
      </c>
      <c r="L6" t="inlineStr">
        <is>
          <t>high</t>
        </is>
      </c>
      <c r="M6" t="inlineStr">
        <is>
          <t>无</t>
        </is>
      </c>
      <c r="S6" t="inlineStr">
        <is>
          <t>关关</t>
        </is>
      </c>
      <c r="T6">
        <f>COUNTIF(G:G,"*关关*")</f>
        <v/>
      </c>
      <c r="U6">
        <f>COUNTIF(I:I,"*关关*")</f>
        <v/>
      </c>
    </row>
    <row r="7">
      <c r="A7" t="inlineStr">
        <is>
          <t>🐮梅🐮</t>
        </is>
      </c>
      <c r="B7" s="6" t="n">
        <v>45930.46412037037</v>
      </c>
      <c r="C7" t="inlineStr">
        <is>
          <t>20250930</t>
        </is>
      </c>
      <c r="D7" t="inlineStr">
        <is>
          <t>1242753醉春色</t>
        </is>
      </c>
      <c r="E7" t="inlineStr">
        <is>
          <t>璐璐 九酱</t>
        </is>
      </c>
      <c r="F7" t="inlineStr">
        <is>
          <t>11：00—12：00</t>
        </is>
      </c>
      <c r="G7" t="inlineStr">
        <is>
          <t>璐璐|九酱</t>
        </is>
      </c>
      <c r="H7" t="inlineStr">
        <is>
          <t>@zᶻ.呆呆ᕑᗢᓫ @zᶻ.猫与花恋ᕑᗢᓫ @zᶻ.娜娜ᕑᗢᓫ @zᶻ.王摆摆ᕑᗢᓫ @zᶻ.撒娇ᕑᗢᓫ @zᶻ.卷柏ᕑᗢᓫ @zᶻ.若可ᕑᗢᓫ 关门缺一</t>
        </is>
      </c>
      <c r="I7" t="inlineStr">
        <is>
          <t>呆呆|猫与花恋|娜娜|王摆摆|撒娇|卷柏|若可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S7" t="inlineStr">
        <is>
          <t>十三娘</t>
        </is>
      </c>
      <c r="T7">
        <f>COUNTIF(G:G,"*十三娘*")</f>
        <v/>
      </c>
      <c r="U7">
        <f>COUNTIF(I:I,"*十三娘*")</f>
        <v/>
      </c>
    </row>
    <row r="8">
      <c r="A8" t="inlineStr">
        <is>
          <t>🐮梅🐮</t>
        </is>
      </c>
      <c r="B8" s="6" t="n">
        <v>45930.53549768519</v>
      </c>
      <c r="C8" t="inlineStr">
        <is>
          <t>20250930</t>
        </is>
      </c>
      <c r="D8" t="inlineStr">
        <is>
          <t>1242753醉春色</t>
        </is>
      </c>
      <c r="E8" t="inlineStr">
        <is>
          <t>璐璐 九酱</t>
        </is>
      </c>
      <c r="F8" t="inlineStr">
        <is>
          <t>12：00—13：00</t>
        </is>
      </c>
      <c r="G8" t="inlineStr">
        <is>
          <t>璐璐|九酱</t>
        </is>
      </c>
      <c r="H8" t="inlineStr">
        <is>
          <t>@zᶻ.猫与花恋ᕑᗢᓫ @zᶻ.王摆摆ᕑᗢᓫ @zᶻ.娜娜ᕑᗢᓫ @zᶻ.呆呆ᕑᗢᓫ @zᶻ.撒娇ᕑᗢᓫ @zᶻ.麻薯ᕑᗢᓫ @zᶻ.若可ᕑᗢᓫ 关门缺1</t>
        </is>
      </c>
      <c r="I8" t="inlineStr">
        <is>
          <t>猫与花恋|王摆摆|娜娜|呆呆|撒娇|麻薯|若可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S8" t="inlineStr">
        <is>
          <t>卷柏</t>
        </is>
      </c>
      <c r="T8">
        <f>COUNTIF(G:G,"*卷柏*")</f>
        <v/>
      </c>
      <c r="U8">
        <f>COUNTIF(I:I,"*卷柏*")</f>
        <v/>
      </c>
    </row>
    <row r="9">
      <c r="A9" t="inlineStr">
        <is>
          <t>穆♥翠翠╭(╯ε╰)╮</t>
        </is>
      </c>
      <c r="B9" s="6" t="n">
        <v>45930.54002314815</v>
      </c>
      <c r="C9" t="inlineStr">
        <is>
          <t>2025年9月30日</t>
        </is>
      </c>
      <c r="D9" t="inlineStr">
        <is>
          <t>1242753醉春色</t>
        </is>
      </c>
      <c r="E9" t="inlineStr">
        <is>
          <t>若可  撒娇</t>
        </is>
      </c>
      <c r="F9" t="inlineStr">
        <is>
          <t>13:00–14:00</t>
        </is>
      </c>
      <c r="G9" t="inlineStr">
        <is>
          <t>若可|撒娇</t>
        </is>
      </c>
      <c r="H9" t="inlineStr">
        <is>
          <t>@zᶻ.呆呆ᕑᗢᓫ @zᶻ.王摆摆ᕑᗢᓫ @zᶻ.麻薯ᕑᗢᓫ @zᶻ.娜娜ᕑᗢᓫ @zᶻ.九酱ᕑᗢᓫ @zᶻ.桃桃ᕑᗢᓫ @zᶻ.卷柏ᕑᗢᓫ 关门缺一</t>
        </is>
      </c>
      <c r="I9" t="inlineStr">
        <is>
          <t>呆呆|王摆摆|麻薯|娜娜|九酱|桃桃|卷柏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S9" t="inlineStr">
        <is>
          <t>呆呆</t>
        </is>
      </c>
      <c r="T9">
        <f>COUNTIF(G:G,"*呆呆*")</f>
        <v/>
      </c>
      <c r="U9">
        <f>COUNTIF(I:I,"*呆呆*")</f>
        <v/>
      </c>
    </row>
    <row r="10">
      <c r="A10" t="inlineStr">
        <is>
          <t>穆♥翠翠╭(╯ε╰)╮</t>
        </is>
      </c>
      <c r="B10" s="6" t="n">
        <v>45930.63525462963</v>
      </c>
      <c r="C10" t="inlineStr">
        <is>
          <t>2025年9月30日</t>
        </is>
      </c>
      <c r="D10" t="inlineStr">
        <is>
          <t>1242753醉春色</t>
        </is>
      </c>
      <c r="E10" t="inlineStr">
        <is>
          <t>九酱  若可</t>
        </is>
      </c>
      <c r="F10" t="inlineStr">
        <is>
          <t>15:00–16:00</t>
        </is>
      </c>
      <c r="G10" t="inlineStr">
        <is>
          <t>九酱|若可</t>
        </is>
      </c>
      <c r="H10" t="inlineStr">
        <is>
          <t>@zᶻ.娜娜ᕑᗢᓫ @zᶻ.璐璐ᕑᗢᓫ @zᶻ.撒娇ᕑᗢᓫ @zᶻ.麻薯ᕑᗢᓫ @zᶻ.桃桃ᕑᗢᓫ @zᶻ.咔咔ᕑᗢᓫ 关门缺二</t>
        </is>
      </c>
      <c r="I10" t="inlineStr">
        <is>
          <t>娜娜|璐璐|撒娇|麻薯|桃桃|咔咔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S10" t="inlineStr">
        <is>
          <t>咔咔</t>
        </is>
      </c>
      <c r="T10">
        <f>COUNTIF(G:G,"*咔咔*")</f>
        <v/>
      </c>
      <c r="U10">
        <f>COUNTIF(I:I,"*咔咔*")</f>
        <v/>
      </c>
    </row>
    <row r="11">
      <c r="A11" t="inlineStr">
        <is>
          <t>撒娇</t>
        </is>
      </c>
      <c r="B11" s="6" t="n">
        <v>45930.63645833333</v>
      </c>
      <c r="C11" t="inlineStr">
        <is>
          <t>2025年09月30号</t>
        </is>
      </c>
      <c r="D11" t="inlineStr">
        <is>
          <t>1242753醉春色</t>
        </is>
      </c>
      <c r="E11" t="inlineStr">
        <is>
          <t>撒娇-九酱</t>
        </is>
      </c>
      <c r="F11" t="inlineStr">
        <is>
          <t>15：00-16：00</t>
        </is>
      </c>
      <c r="G11" t="inlineStr">
        <is>
          <t>撒娇-九酱</t>
        </is>
      </c>
      <c r="H11" t="inlineStr">
        <is>
          <t>@zᶻ.璐璐ᕑᗢᓫ @zᶻ.呆呆ᕑᗢᓫ @zᶻ.娜娜ᕑᗢᓫ @zᶻ.麻薯ᕑᗢᓫ @zᶻ.若可ᕑᗢᓫ @zᶻ.桃桃ᕑᗢᓫ 关门缺2</t>
        </is>
      </c>
      <c r="I11" t="inlineStr">
        <is>
          <t>璐璐|呆呆|娜娜|麻薯|若可|桃桃</t>
        </is>
      </c>
      <c r="J11" t="n">
        <v>6</v>
      </c>
      <c r="K11" t="n">
        <v>2</v>
      </c>
      <c r="L11" t="inlineStr">
        <is>
          <t>high</t>
        </is>
      </c>
      <c r="M11" t="inlineStr">
        <is>
          <t>无</t>
        </is>
      </c>
      <c r="S11" t="inlineStr">
        <is>
          <t>咕噜</t>
        </is>
      </c>
      <c r="T11">
        <f>COUNTIF(G:G,"*咕噜*")</f>
        <v/>
      </c>
      <c r="U11">
        <f>COUNTIF(I:I,"*咕噜*")</f>
        <v/>
      </c>
    </row>
    <row r="12">
      <c r="A12" t="inlineStr">
        <is>
          <t>4ever</t>
        </is>
      </c>
      <c r="B12" s="6" t="n">
        <v>45930.81116898148</v>
      </c>
      <c r="C12" t="inlineStr">
        <is>
          <t>2025年09月30号</t>
        </is>
      </c>
      <c r="D12" t="inlineStr">
        <is>
          <t>1242753醉春色</t>
        </is>
      </c>
      <c r="E12" t="inlineStr">
        <is>
          <t>王摆摆 晚晚</t>
        </is>
      </c>
      <c r="F12" t="inlineStr">
        <is>
          <t>19：00-20：00</t>
        </is>
      </c>
      <c r="G12" t="inlineStr">
        <is>
          <t>王摆摆|晚晚</t>
        </is>
      </c>
      <c r="H12" t="inlineStr">
        <is>
          <t>@zᶻ.呆呆ᕑᗢᓫ @zᶻ.娜娜ᕑᗢᓫ @zᶻ.懒懒兔ᕑᗢᓫ @zᶻ.撒娇ᕑᗢᓫ @zᶻ.璐璐ᕑᗢᓫ @zᶻ.九酱ᕑᗢᓫ @zᶻ.九酱ᕑᗢᓫ @zᶻ.桃桃ᕑᗢᓫ 关门缺一</t>
        </is>
      </c>
      <c r="I12" t="inlineStr">
        <is>
          <t>呆呆|娜娜|懒懒兔|撒娇|璐璐|九酱|桃桃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S12" t="inlineStr">
        <is>
          <t>哚哚</t>
        </is>
      </c>
      <c r="T12">
        <f>COUNTIF(G:G,"*哚哚*")</f>
        <v/>
      </c>
      <c r="U12">
        <f>COUNTIF(I:I,"*哚哚*")</f>
        <v/>
      </c>
    </row>
    <row r="13">
      <c r="A13" t="inlineStr">
        <is>
          <t>海燕燕在发财中～</t>
        </is>
      </c>
      <c r="B13" s="6" t="n">
        <v>45930.83827546296</v>
      </c>
      <c r="C13" t="inlineStr">
        <is>
          <t>2025年09月30日</t>
        </is>
      </c>
      <c r="D13" t="inlineStr">
        <is>
          <t>1242753醉春色</t>
        </is>
      </c>
      <c r="E13" t="inlineStr">
        <is>
          <t>卷柏，娜娜</t>
        </is>
      </c>
      <c r="F13" t="inlineStr">
        <is>
          <t>20:00-21:00</t>
        </is>
      </c>
      <c r="G13" t="inlineStr">
        <is>
          <t>卷柏|娜娜</t>
        </is>
      </c>
      <c r="H13" t="inlineStr">
        <is>
          <t>@zᶻ.王摆摆ᕑᗢᓫ @zᶻ.九酱ᕑᗢᓫ @zᶻ.懒懒兔ᕑᗢᓫ @zᶻ.呆呆ᕑᗢᓫ @zᶻ.晚晚ᕑᗢᓫ @ㅤzᶻ.撒娇ᕑᗢᓫ @zᶻ.璐璐ᕑᗢᓫ 关门缺一</t>
        </is>
      </c>
      <c r="I13" t="inlineStr">
        <is>
          <t>王摆摆|九酱|懒懒兔|呆呆|晚晚|撒娇|璐璐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S13" t="inlineStr">
        <is>
          <t>哚哚我奶油</t>
        </is>
      </c>
      <c r="T13">
        <f>COUNTIF(G:G,"*哚哚我奶油*")</f>
        <v/>
      </c>
      <c r="U13">
        <f>COUNTIF(I:I,"*哚哚我奶油*")</f>
        <v/>
      </c>
    </row>
    <row r="14">
      <c r="A14" t="inlineStr">
        <is>
          <t>4ever</t>
        </is>
      </c>
      <c r="B14" s="6" t="n">
        <v>45930.92179398148</v>
      </c>
      <c r="C14" t="inlineStr">
        <is>
          <t>2025年09月30号</t>
        </is>
      </c>
      <c r="D14" t="inlineStr">
        <is>
          <t>1242753醉春色</t>
        </is>
      </c>
      <c r="E14" t="inlineStr">
        <is>
          <t>九酱 晚晚</t>
        </is>
      </c>
      <c r="F14" t="inlineStr">
        <is>
          <t>22:00-23:00</t>
        </is>
      </c>
      <c r="G14" t="inlineStr">
        <is>
          <t>九酱|晚晚</t>
        </is>
      </c>
      <c r="H14" t="inlineStr">
        <is>
          <t>@zᶻ.呆呆ᕑᗢᓫ @zᶻ.娜娜ᕑᗢᓫ @ㅤzᶻ.撒娇ᕑᗢᓫ @zᶻ.小妤ᕑᗢᓫ @zᶻ.若可ᕑᗢᓫ @zᶻ.知礼ᕑᗢᓫ @zᶻ.王摆摆ᕑᗢᓫ 关门缺1</t>
        </is>
      </c>
      <c r="I14" t="inlineStr">
        <is>
          <t>呆呆|娜娜|撒娇|小妤|若可|知礼|王摆摆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S14" t="inlineStr">
        <is>
          <t>嘉珩</t>
        </is>
      </c>
      <c r="T14">
        <f>COUNTIF(G:G,"*嘉珩*")</f>
        <v/>
      </c>
      <c r="U14">
        <f>COUNTIF(I:I,"*嘉珩*")</f>
        <v/>
      </c>
    </row>
    <row r="15">
      <c r="A15" t="inlineStr">
        <is>
          <t>撒娇</t>
        </is>
      </c>
      <c r="B15" s="6" t="n">
        <v>45930.9968287037</v>
      </c>
      <c r="C15" t="inlineStr">
        <is>
          <t>2025年09月30号</t>
        </is>
      </c>
      <c r="D15" t="inlineStr">
        <is>
          <t>1242753醉春色</t>
        </is>
      </c>
      <c r="E15" t="inlineStr">
        <is>
          <t>撒娇-王摆摆</t>
        </is>
      </c>
      <c r="F15" t="inlineStr">
        <is>
          <t>23：00-00：00</t>
        </is>
      </c>
      <c r="G15" t="inlineStr">
        <is>
          <t>撒娇|王摆摆</t>
        </is>
      </c>
      <c r="H15" t="inlineStr">
        <is>
          <t>@zᶻ.晚晚ᕑᗢᓫ @zᶻ.璐璐ᕑᗢᓫ @zᶻ.九酱ᕑᗢᓫ @zᶻ.呆呆ᕑᗢᓫ @zᶻ.若可ᕑᗢᓫ @zᶻ.小妤ᕑᗢᓫ @zᶻ.娜娜ᕑᗢᓫ 关门缺1</t>
        </is>
      </c>
      <c r="I15" t="inlineStr">
        <is>
          <t>晚晚|璐璐|九酱|呆呆|若可|小妤|娜娜</t>
        </is>
      </c>
      <c r="J15" t="n">
        <v>7</v>
      </c>
      <c r="K15" t="n">
        <v>1</v>
      </c>
      <c r="L15" t="inlineStr">
        <is>
          <t>high</t>
        </is>
      </c>
      <c r="M15" t="inlineStr">
        <is>
          <t>无</t>
        </is>
      </c>
      <c r="S15" t="inlineStr">
        <is>
          <t>奶油</t>
        </is>
      </c>
      <c r="T15">
        <f>COUNTIF(G:G,"*奶油*")</f>
        <v/>
      </c>
      <c r="U15">
        <f>COUNTIF(I:I,"*奶油*")</f>
        <v/>
      </c>
    </row>
    <row r="16">
      <c r="A16" t="inlineStr">
        <is>
          <t>撒娇</t>
        </is>
      </c>
      <c r="B16" s="6" t="n">
        <v>45931.05762731482</v>
      </c>
      <c r="C16" t="inlineStr">
        <is>
          <t>2025年10月1号</t>
        </is>
      </c>
      <c r="D16" t="inlineStr">
        <is>
          <t>1242753醉春色</t>
        </is>
      </c>
      <c r="E16" t="inlineStr">
        <is>
          <t>撒娇-九酱</t>
        </is>
      </c>
      <c r="F16" t="inlineStr">
        <is>
          <t>00：00-01：00</t>
        </is>
      </c>
      <c r="G16" t="inlineStr">
        <is>
          <t>撒娇|九酱</t>
        </is>
      </c>
      <c r="H16" t="inlineStr">
        <is>
          <t>@zᶻ.珊珊ᕑᗢᓫ ☘️ @zᶻ.璐璐ᕑᗢᓫ @zᶻ.晚晚ᕑᗢᓫ @zᶻ.娜娜ᕑᗢᓫ @zᶻ.小妤ᕑᗢᓫ @zᶻ.王摆摆ᕑᗢᓫ @zᶻ.若可ᕑᗢᓫ 关门缺1</t>
        </is>
      </c>
      <c r="I16" t="inlineStr">
        <is>
          <t>珊珊|璐璐|晚晚|娜娜|小妤|王摆摆|若可</t>
        </is>
      </c>
      <c r="J16" t="n">
        <v>7</v>
      </c>
      <c r="K16" t="n">
        <v>1</v>
      </c>
      <c r="L16" t="inlineStr">
        <is>
          <t>high</t>
        </is>
      </c>
      <c r="M16" t="inlineStr">
        <is>
          <t>无</t>
        </is>
      </c>
      <c r="S16" t="inlineStr">
        <is>
          <t>娜娜</t>
        </is>
      </c>
      <c r="T16">
        <f>COUNTIF(G:G,"*娜娜*")</f>
        <v/>
      </c>
      <c r="U16">
        <f>COUNTIF(I:I,"*娜娜*")</f>
        <v/>
      </c>
    </row>
    <row r="17">
      <c r="A17" t="inlineStr">
        <is>
          <t>撒娇</t>
        </is>
      </c>
      <c r="B17" s="6" t="n">
        <v>45931.058125</v>
      </c>
      <c r="C17" t="inlineStr">
        <is>
          <t>2025年10月1号</t>
        </is>
      </c>
      <c r="D17" t="inlineStr">
        <is>
          <t>1242753醉春色</t>
        </is>
      </c>
      <c r="E17" t="inlineStr">
        <is>
          <t>撒娇-九酱</t>
        </is>
      </c>
      <c r="F17" t="inlineStr">
        <is>
          <t>01：00-02：00</t>
        </is>
      </c>
      <c r="G17" t="inlineStr">
        <is>
          <t>撒娇|九酱</t>
        </is>
      </c>
      <c r="H17" t="inlineStr">
        <is>
          <t>@zᶻ.娜娜ᕑᗢᓫ @zᶻ.晚晚ᕑᗢᓫ @zᶻ.璐璐ᕑᗢᓫ @zᶻ.王摆摆ᕑᗢᓫ @zᶻ.珊珊ᕑᗢᓫ  关门缺3</t>
        </is>
      </c>
      <c r="I17" t="inlineStr">
        <is>
          <t>娜娜|晚晚|璐璐|王摆摆|珊珊</t>
        </is>
      </c>
      <c r="J17" t="n">
        <v>5</v>
      </c>
      <c r="K17" t="n">
        <v>3</v>
      </c>
      <c r="L17" t="inlineStr">
        <is>
          <t>high</t>
        </is>
      </c>
      <c r="M17" t="inlineStr">
        <is>
          <t>无</t>
        </is>
      </c>
      <c r="S17" t="inlineStr">
        <is>
          <t>小发发</t>
        </is>
      </c>
      <c r="T17">
        <f>COUNTIF(G:G,"*小发发*")</f>
        <v/>
      </c>
      <c r="U17">
        <f>COUNTIF(I:I,"*小发发*")</f>
        <v/>
      </c>
    </row>
    <row r="18">
      <c r="A18" t="inlineStr">
        <is>
          <t>撒娇</t>
        </is>
      </c>
      <c r="B18" s="6" t="n">
        <v>45931.38498842593</v>
      </c>
      <c r="C18" t="inlineStr">
        <is>
          <t>2025年10月1号</t>
        </is>
      </c>
      <c r="D18" t="inlineStr">
        <is>
          <t>1242753醉春色</t>
        </is>
      </c>
      <c r="E18" t="inlineStr">
        <is>
          <t>撒娇-珊珊</t>
        </is>
      </c>
      <c r="F18" t="inlineStr">
        <is>
          <t>07：00-08：00</t>
        </is>
      </c>
      <c r="G18" t="inlineStr">
        <is>
          <t>撒娇|珊珊</t>
        </is>
      </c>
      <c r="H18" t="inlineStr">
        <is>
          <t>@zᶻ.璐璐ᕑᗢᓫ @zᶻ.九酱ᕑᗢᓫ @zᶻ.桃桃ᕑᗢᓫ @zᶻ.米小米ᕑᗢᓫ 关门缺4</t>
        </is>
      </c>
      <c r="I18" t="inlineStr">
        <is>
          <t>璐璐|九酱|桃桃|米小米</t>
        </is>
      </c>
      <c r="J18" t="n">
        <v>4</v>
      </c>
      <c r="K18" t="n">
        <v>4</v>
      </c>
      <c r="L18" t="inlineStr">
        <is>
          <t>high</t>
        </is>
      </c>
      <c r="M18" t="inlineStr">
        <is>
          <t>无</t>
        </is>
      </c>
      <c r="S18" t="inlineStr">
        <is>
          <t>小妤</t>
        </is>
      </c>
      <c r="T18">
        <f>COUNTIF(G:G,"*小妤*")</f>
        <v/>
      </c>
      <c r="U18">
        <f>COUNTIF(I:I,"*小妤*")</f>
        <v/>
      </c>
    </row>
    <row r="19">
      <c r="A19" t="inlineStr">
        <is>
          <t>撒娇</t>
        </is>
      </c>
      <c r="B19" s="6" t="n">
        <v>45931.38576388889</v>
      </c>
      <c r="C19" t="inlineStr">
        <is>
          <t>2025年10月1号</t>
        </is>
      </c>
      <c r="D19" t="inlineStr">
        <is>
          <t>1242753醉春色</t>
        </is>
      </c>
      <c r="E19" t="inlineStr">
        <is>
          <t>撒娇-九酱</t>
        </is>
      </c>
      <c r="F19" t="inlineStr">
        <is>
          <t>08：00-09：00</t>
        </is>
      </c>
      <c r="G19" t="inlineStr">
        <is>
          <t>撒娇|九酱</t>
        </is>
      </c>
      <c r="H19" t="inlineStr">
        <is>
          <t>@zᶻ.珊珊ᕑᗢᓫ  @zᶻ.璐璐ᕑᗢᓫ @zᶻ.米小米ᕑᗢᓫ @zᶻ.晚晚ᕑᗢᓫ @zᶻ.桃桃ᕑᗢᓫ @十三娘 关门缺2</t>
        </is>
      </c>
      <c r="I19" t="inlineStr">
        <is>
          <t>珊珊|璐璐|米小米|晚晚|桃桃|十三娘</t>
        </is>
      </c>
      <c r="J19" t="n">
        <v>6</v>
      </c>
      <c r="K19" t="n">
        <v>2</v>
      </c>
      <c r="L19" t="inlineStr">
        <is>
          <t>high</t>
        </is>
      </c>
      <c r="M19" t="inlineStr">
        <is>
          <t>无</t>
        </is>
      </c>
      <c r="S19" t="inlineStr">
        <is>
          <t>小榆</t>
        </is>
      </c>
      <c r="T19">
        <f>COUNTIF(G:G,"*小榆*")</f>
        <v/>
      </c>
      <c r="U19">
        <f>COUNTIF(I:I,"*小榆*")</f>
        <v/>
      </c>
    </row>
    <row r="20">
      <c r="A20" t="inlineStr">
        <is>
          <t>撒娇</t>
        </is>
      </c>
      <c r="B20" s="6" t="n">
        <v>45931.3864699074</v>
      </c>
      <c r="C20" t="inlineStr">
        <is>
          <t>2025年10月1号</t>
        </is>
      </c>
      <c r="D20" t="inlineStr">
        <is>
          <t>1242753醉春色</t>
        </is>
      </c>
      <c r="E20" t="inlineStr">
        <is>
          <t>撒娇-九酱</t>
        </is>
      </c>
      <c r="F20" t="inlineStr">
        <is>
          <t>09：00-10：00</t>
        </is>
      </c>
      <c r="G20" t="inlineStr">
        <is>
          <t>撒娇|九酱</t>
        </is>
      </c>
      <c r="H20" t="inlineStr">
        <is>
          <t>@zᶻ.珊珊ᕑᗢᓫ  @zᶻ.晚晚ᕑᗢᓫ @十三娘 @zᶻ.娜娜ᕑᗢᓫ @zᶻ.桃桃ᕑᗢᓫ @zᶻ.璐璐ᕑᗢᓫ @zᶻ.咔咔ᕑᗢᓫ 关门缺1</t>
        </is>
      </c>
      <c r="I20" t="inlineStr">
        <is>
          <t>珊珊|晚晚|十三娘|娜娜|桃桃|璐璐|咔咔</t>
        </is>
      </c>
      <c r="J20" t="n">
        <v>7</v>
      </c>
      <c r="K20" t="n">
        <v>1</v>
      </c>
      <c r="L20" t="inlineStr">
        <is>
          <t>high</t>
        </is>
      </c>
      <c r="M20" t="inlineStr">
        <is>
          <t>无</t>
        </is>
      </c>
      <c r="S20" t="inlineStr">
        <is>
          <t>小野猫</t>
        </is>
      </c>
      <c r="T20">
        <f>COUNTIF(G:G,"*小野猫*")</f>
        <v/>
      </c>
      <c r="U20">
        <f>COUNTIF(I:I,"*小野猫*")</f>
        <v/>
      </c>
    </row>
    <row r="21">
      <c r="A21" t="inlineStr">
        <is>
          <t>4ever</t>
        </is>
      </c>
      <c r="B21" s="6" t="n">
        <v>45931.42009259259</v>
      </c>
      <c r="C21" t="inlineStr">
        <is>
          <t>2025年10月1号</t>
        </is>
      </c>
      <c r="D21" t="inlineStr">
        <is>
          <t>1242753醉春色</t>
        </is>
      </c>
      <c r="E21" t="inlineStr">
        <is>
          <t xml:space="preserve">晚晚 咔咔 </t>
        </is>
      </c>
      <c r="F21" t="inlineStr">
        <is>
          <t>10:00-11:00</t>
        </is>
      </c>
      <c r="G21" t="inlineStr">
        <is>
          <t>晚晚|咔咔</t>
        </is>
      </c>
      <c r="H21" t="inlineStr">
        <is>
          <t>@zᶻ.九酱ᕑᗢᓫ @ㅤzᶻ.撒娇ᕑᗢᓫ @zᶻ.珊珊ᕑᗢᓫ  @zᶻ.娜娜ᕑᗢᓫ @zᶻ.璐璐ᕑᗢᓫ @zᶻ.懒懒兔ᕑᗢᓫ @zᶻ.卷柏ᕑᗢᓫ 关门缺一</t>
        </is>
      </c>
      <c r="I21" t="inlineStr">
        <is>
          <t>九酱|撒娇|珊珊|娜娜|璐璐|懒懒兔|卷柏</t>
        </is>
      </c>
      <c r="J21" t="n">
        <v>7</v>
      </c>
      <c r="K21" t="n">
        <v>1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S21" t="inlineStr">
        <is>
          <t>念念</t>
        </is>
      </c>
      <c r="T21">
        <f>COUNTIF(G:G,"*念念*")</f>
        <v/>
      </c>
      <c r="U21">
        <f>COUNTIF(I:I,"*念念*")</f>
        <v/>
      </c>
    </row>
    <row r="22">
      <c r="A22" t="inlineStr">
        <is>
          <t>ིྀ🧸ིྀ</t>
        </is>
      </c>
      <c r="B22" s="6" t="n">
        <v>45931.49</v>
      </c>
      <c r="C22" t="inlineStr">
        <is>
          <t>2025年10月1日</t>
        </is>
      </c>
      <c r="D22" t="inlineStr">
        <is>
          <t>1242753醉春色</t>
        </is>
      </c>
      <c r="E22" t="inlineStr">
        <is>
          <t>卷柏 懒懒兔</t>
        </is>
      </c>
      <c r="F22" t="inlineStr">
        <is>
          <t>11:00-12:00</t>
        </is>
      </c>
      <c r="G22" t="inlineStr">
        <is>
          <t>卷柏|懒懒兔</t>
        </is>
      </c>
      <c r="H22" t="inlineStr">
        <is>
          <t>@zᶻ.娜娜ᕑᗢᓫ @ㅤzᶻ.撒娇ᕑᗢᓫ @zᶻ.晚晚ᕑᗢᓫ @zᶻ.咔咔ᕑᗢᓫ @十三娘 @zᶻ.珊珊ᕑᗢᓫ  @zᶻ.九酱ᕑᗢᓫ 关门缺一</t>
        </is>
      </c>
      <c r="I22" t="inlineStr">
        <is>
          <t>娜娜|撒娇|晚晚|咔咔|十三娘|珊珊|九酱</t>
        </is>
      </c>
      <c r="J22" t="n">
        <v>7</v>
      </c>
      <c r="K22" t="n">
        <v>1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S22" t="inlineStr">
        <is>
          <t>懒懒兔</t>
        </is>
      </c>
      <c r="T22">
        <f>COUNTIF(G:G,"*懒懒兔*")</f>
        <v/>
      </c>
      <c r="U22">
        <f>COUNTIF(I:I,"*懒懒兔*")</f>
        <v/>
      </c>
    </row>
    <row r="23">
      <c r="A23" t="inlineStr">
        <is>
          <t>ིྀ🧸ིྀ</t>
        </is>
      </c>
      <c r="B23" s="6" t="n">
        <v>45931.53828703704</v>
      </c>
      <c r="C23" t="inlineStr">
        <is>
          <t>2025年10月1日</t>
        </is>
      </c>
      <c r="D23" t="inlineStr">
        <is>
          <t>1242753醉春色</t>
        </is>
      </c>
      <c r="E23" t="inlineStr">
        <is>
          <t>卷柏 懒懒兔</t>
        </is>
      </c>
      <c r="F23" t="inlineStr">
        <is>
          <t>12:00-13:00</t>
        </is>
      </c>
      <c r="G23" t="inlineStr">
        <is>
          <t>卷柏|懒懒兔</t>
        </is>
      </c>
      <c r="H23" t="inlineStr">
        <is>
          <t>@zᶻ.九酱ᕑᗢᓫ @zᶻ.晚晚ᕑᗢᓫ @ㅤzᶻ.撒娇ᕑᗢᓫ @zᶻ.娜娜ᕑᗢᓫ @zᶻ.珊珊ᕑᗢᓫ  @zᶻ.咕噜ᕑᗢᓫ @zᶻ.桃桃ᕑᗢᓫ 关门缺一</t>
        </is>
      </c>
      <c r="I23" t="inlineStr">
        <is>
          <t>九酱|晚晚|撒娇|娜娜|珊珊|咕噜|桃桃</t>
        </is>
      </c>
      <c r="J23" t="n">
        <v>7</v>
      </c>
      <c r="K23" t="n">
        <v>1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S23" t="inlineStr">
        <is>
          <t>撒娇</t>
        </is>
      </c>
      <c r="T23">
        <f>COUNTIF(G:G,"*撒娇*")</f>
        <v/>
      </c>
      <c r="U23">
        <f>COUNTIF(I:I,"*撒娇*")</f>
        <v/>
      </c>
    </row>
    <row r="24">
      <c r="A24" t="inlineStr">
        <is>
          <t>苏苏。          ✩</t>
        </is>
      </c>
      <c r="B24" s="6" t="n">
        <v>45931.62534722222</v>
      </c>
      <c r="C24" t="inlineStr">
        <is>
          <t>2028年10月1日</t>
        </is>
      </c>
      <c r="D24" t="inlineStr">
        <is>
          <t>1242753醉春色</t>
        </is>
      </c>
      <c r="E24" t="inlineStr">
        <is>
          <t>九酱，撒娇</t>
        </is>
      </c>
      <c r="F24" t="inlineStr">
        <is>
          <t>14:00-15:00</t>
        </is>
      </c>
      <c r="G24" t="inlineStr">
        <is>
          <t>九酱|撒娇</t>
        </is>
      </c>
      <c r="H24" t="inlineStr">
        <is>
          <t>@zᶻ.桃桃ᕑᗢᓫ @zᶻ.娜娜ᕑᗢᓫ @zᶻ.咕噜ᕑᗢᓫ @zᶻ.卷柏ᕑᗢᓫ @zᶻ.晚晚ᕑᗢᓫ  @zᶻ.咔咔ᕑᗢᓫ 关门缺二</t>
        </is>
      </c>
      <c r="I24" t="inlineStr">
        <is>
          <t>桃桃|娜娜|咕噜|卷柏|晚晚|咔咔</t>
        </is>
      </c>
      <c r="J24" t="n">
        <v>6</v>
      </c>
      <c r="K24" t="n">
        <v>2</v>
      </c>
      <c r="L24" t="inlineStr">
        <is>
          <t>high</t>
        </is>
      </c>
      <c r="M24" t="inlineStr">
        <is>
          <t>无</t>
        </is>
      </c>
      <c r="S24" t="inlineStr">
        <is>
          <t>撒娇-九酱</t>
        </is>
      </c>
      <c r="T24">
        <f>COUNTIF(G:G,"*撒娇-九酱*")</f>
        <v/>
      </c>
      <c r="U24">
        <f>COUNTIF(I:I,"*撒娇-九酱*")</f>
        <v/>
      </c>
    </row>
    <row r="25">
      <c r="A25" t="inlineStr">
        <is>
          <t>苏苏。          ✩</t>
        </is>
      </c>
      <c r="B25" s="6" t="n">
        <v>45931.64702546296</v>
      </c>
      <c r="C25" t="inlineStr">
        <is>
          <t>2028年10月1日</t>
        </is>
      </c>
      <c r="D25" t="inlineStr">
        <is>
          <t>1242753醉春色</t>
        </is>
      </c>
      <c r="E25" t="inlineStr">
        <is>
          <t>九酱，</t>
        </is>
      </c>
      <c r="F25" t="inlineStr">
        <is>
          <t>15:00-16:00</t>
        </is>
      </c>
      <c r="G25" t="inlineStr">
        <is>
          <t>九酱</t>
        </is>
      </c>
      <c r="H25" t="inlineStr">
        <is>
          <t>@zᶻ.王摆摆ᕑᗢᓫ @zᶻ.咕噜ᕑᗢᓫ @zᶻ.卷柏ᕑᗢᓫ @zᶻ.晚晚ᕑᗢᓫ @zᶻ.桃桃ᕑᗢᓫ @zᶻ.娜娜ᕑᗢᓫ @zᶻ.咔咔ᕑᗢᓫ 关门缺一</t>
        </is>
      </c>
      <c r="I25" t="inlineStr">
        <is>
          <t>王摆摆|咕噜|卷柏|晚晚|桃桃|娜娜|咔咔</t>
        </is>
      </c>
      <c r="J25" t="n">
        <v>7</v>
      </c>
      <c r="K25" t="n">
        <v>1</v>
      </c>
      <c r="L25" t="inlineStr">
        <is>
          <t>high</t>
        </is>
      </c>
      <c r="M25" t="inlineStr">
        <is>
          <t>无</t>
        </is>
      </c>
      <c r="S25" t="inlineStr">
        <is>
          <t>撒娇-璐璐</t>
        </is>
      </c>
      <c r="T25">
        <f>COUNTIF(G:G,"*撒娇-璐璐*")</f>
        <v/>
      </c>
      <c r="U25">
        <f>COUNTIF(I:I,"*撒娇-璐璐*")</f>
        <v/>
      </c>
    </row>
    <row r="26">
      <c r="A26" t="inlineStr">
        <is>
          <t>Elena Guo</t>
        </is>
      </c>
      <c r="B26" s="6" t="n">
        <v>45930.00633101852</v>
      </c>
      <c r="C26" t="inlineStr">
        <is>
          <t>2025年9月29日</t>
        </is>
      </c>
      <c r="D26" t="inlineStr">
        <is>
          <t>1332846百媚生</t>
        </is>
      </c>
      <c r="E26" t="inlineStr">
        <is>
          <t>哚哚 小发发</t>
        </is>
      </c>
      <c r="F26" t="inlineStr">
        <is>
          <t>23.00-24.00</t>
        </is>
      </c>
      <c r="G26" t="inlineStr">
        <is>
          <t>哚哚|小发发</t>
        </is>
      </c>
      <c r="H26" t="inlineStr">
        <is>
          <t>@~ᰔᩚ田螺ఌ @ᰔᩚ 关关 ఌ @ᰔᩚ 泡芙 ఌ @ᰔᩚ小榆ఌ @ᰔᩚ 念念 ఌ @ᰔᩚ清清ఌ 关门缺1</t>
        </is>
      </c>
      <c r="I26" t="inlineStr">
        <is>
          <t>田螺|关关|泡芙|小榆|念念|清清</t>
        </is>
      </c>
      <c r="J26" t="n">
        <v>6</v>
      </c>
      <c r="K26" t="n">
        <v>1</v>
      </c>
      <c r="L26" t="inlineStr">
        <is>
          <t>high</t>
        </is>
      </c>
      <c r="M26" t="inlineStr">
        <is>
          <t>无</t>
        </is>
      </c>
      <c r="S26" t="inlineStr">
        <is>
          <t>晚晚</t>
        </is>
      </c>
      <c r="T26">
        <f>COUNTIF(G:G,"*晚晚*")</f>
        <v/>
      </c>
      <c r="U26">
        <f>COUNTIF(I:I,"*晚晚*")</f>
        <v/>
      </c>
    </row>
    <row r="27">
      <c r="A27" t="inlineStr">
        <is>
          <t>Elena Guo</t>
        </is>
      </c>
      <c r="B27" s="6" t="n">
        <v>45930.01457175926</v>
      </c>
      <c r="C27" t="inlineStr">
        <is>
          <t>2025年9月30日</t>
        </is>
      </c>
      <c r="D27" t="inlineStr">
        <is>
          <t>1332846百媚生</t>
        </is>
      </c>
      <c r="E27" t="inlineStr">
        <is>
          <t>哚哚 小发发</t>
        </is>
      </c>
      <c r="F27" t="inlineStr">
        <is>
          <t>00.00-01.00</t>
        </is>
      </c>
      <c r="G27" t="inlineStr">
        <is>
          <t>哚哚|小发发</t>
        </is>
      </c>
      <c r="H27" t="inlineStr">
        <is>
          <t>@ᰔᩚ清清ఌ @ᰔᩚ 余欢 ఌ @~ᰔᩚ田螺ఌ @ᰔᩚ小榆ఌ 关门缺3</t>
        </is>
      </c>
      <c r="I27" t="inlineStr">
        <is>
          <t>清清|余欢|田螺|小榆</t>
        </is>
      </c>
      <c r="J27" t="n">
        <v>4</v>
      </c>
      <c r="K27" t="n">
        <v>3</v>
      </c>
      <c r="L27" t="inlineStr">
        <is>
          <t>high</t>
        </is>
      </c>
      <c r="M27" t="inlineStr">
        <is>
          <t>无</t>
        </is>
      </c>
      <c r="S27" t="inlineStr">
        <is>
          <t>林绾绾</t>
        </is>
      </c>
      <c r="T27">
        <f>COUNTIF(G:G,"*林绾绾*")</f>
        <v/>
      </c>
      <c r="U27">
        <f>COUNTIF(I:I,"*林绾绾*")</f>
        <v/>
      </c>
    </row>
    <row r="28">
      <c r="A28" t="inlineStr">
        <is>
          <t>Elena Guo</t>
        </is>
      </c>
      <c r="B28" s="6" t="n">
        <v>45930.01608796296</v>
      </c>
      <c r="C28" t="inlineStr">
        <is>
          <t>2025年9月29日</t>
        </is>
      </c>
      <c r="D28" t="inlineStr">
        <is>
          <t>1332846百媚生</t>
        </is>
      </c>
      <c r="E28" t="inlineStr">
        <is>
          <t>哚哚 小发发</t>
        </is>
      </c>
      <c r="F28" t="inlineStr">
        <is>
          <t>00.00-01.00</t>
        </is>
      </c>
      <c r="G28" t="inlineStr">
        <is>
          <t>哚哚|小发发</t>
        </is>
      </c>
      <c r="H28" t="inlineStr">
        <is>
          <t>@ᰔᩚ清清ఌ @ᰔᩚ小榆ఌ @~ᰔᩚ田螺ఌ @ᰔᩚ 泡芙 ఌ @ᰔᩚ红豆豆ఌ 关门缺2</t>
        </is>
      </c>
      <c r="I28" t="inlineStr">
        <is>
          <t>清清|小榆|田螺|泡芙|红豆豆</t>
        </is>
      </c>
      <c r="J28" t="n">
        <v>5</v>
      </c>
      <c r="K28" t="n">
        <v>2</v>
      </c>
      <c r="L28" t="inlineStr">
        <is>
          <t>high</t>
        </is>
      </c>
      <c r="M28" t="inlineStr">
        <is>
          <t>无</t>
        </is>
      </c>
      <c r="S28" t="inlineStr">
        <is>
          <t>柒柒</t>
        </is>
      </c>
      <c r="T28">
        <f>COUNTIF(G:G,"*柒柒*")</f>
        <v/>
      </c>
      <c r="U28">
        <f>COUNTIF(I:I,"*柒柒*")</f>
        <v/>
      </c>
    </row>
    <row r="29">
      <c r="A29" t="inlineStr">
        <is>
          <t>暴富萌主</t>
        </is>
      </c>
      <c r="B29" s="6" t="n">
        <v>45930.41596064815</v>
      </c>
      <c r="C29" t="inlineStr">
        <is>
          <t>2025.9.30</t>
        </is>
      </c>
      <c r="D29" t="inlineStr">
        <is>
          <t>1332846百媚生</t>
        </is>
      </c>
      <c r="E29" t="inlineStr">
        <is>
          <t>余欢小野猫</t>
        </is>
      </c>
      <c r="F29" t="inlineStr">
        <is>
          <t>9.00-10.00</t>
        </is>
      </c>
      <c r="G29" t="inlineStr">
        <is>
          <t>余欢小野猫</t>
        </is>
      </c>
      <c r="H29" t="inlineStr">
        <is>
          <t>@~ᰔᩚ田螺ఌ @ᰔᩚ 哚哚ఌ  @ᰔᩚ嘉珩 ఌ @ᰔᩚ Siri ఌ @ᰔᩚ 林绾绾 ఌ 缺二关门</t>
        </is>
      </c>
      <c r="I29" t="inlineStr">
        <is>
          <t>田螺|哚哚|嘉珩|Siri|林绾绾</t>
        </is>
      </c>
      <c r="J29" t="n">
        <v>5</v>
      </c>
      <c r="K29" t="n">
        <v>2</v>
      </c>
      <c r="L29" t="inlineStr">
        <is>
          <t>high</t>
        </is>
      </c>
      <c r="M29" t="inlineStr">
        <is>
          <t>无</t>
        </is>
      </c>
      <c r="S29" t="inlineStr">
        <is>
          <t>桃桃</t>
        </is>
      </c>
      <c r="T29">
        <f>COUNTIF(G:G,"*桃桃*")</f>
        <v/>
      </c>
      <c r="U29">
        <f>COUNTIF(I:I,"*桃桃*")</f>
        <v/>
      </c>
    </row>
    <row r="30">
      <c r="A30" t="inlineStr">
        <is>
          <t>Elena Guo</t>
        </is>
      </c>
      <c r="B30" s="6" t="n">
        <v>45930.48335648148</v>
      </c>
      <c r="C30" t="inlineStr">
        <is>
          <t>2025年9月30日</t>
        </is>
      </c>
      <c r="D30" t="inlineStr">
        <is>
          <t>1332846百媚生</t>
        </is>
      </c>
      <c r="E30" t="inlineStr">
        <is>
          <t>哚哚我奶油</t>
        </is>
      </c>
      <c r="F30" t="inlineStr">
        <is>
          <t>11.00-12.00</t>
        </is>
      </c>
      <c r="G30" t="inlineStr">
        <is>
          <t>哚哚我奶油</t>
        </is>
      </c>
      <c r="H30" t="inlineStr">
        <is>
          <t>@~ᰔᩚ田螺ఌ @ᰔᩚ 余欢 ఌ @ᰔᩚ 林绾绾 ఌ @ᰔᩚ 小野猫 ఌ @ᰔᩚ 小发发ఌ 关门缺2</t>
        </is>
      </c>
      <c r="I30" t="inlineStr">
        <is>
          <t>田螺|余欢|林绾绾|小野猫|小发发</t>
        </is>
      </c>
      <c r="J30" t="n">
        <v>5</v>
      </c>
      <c r="K30" t="n">
        <v>2</v>
      </c>
      <c r="L30" t="inlineStr">
        <is>
          <t>high</t>
        </is>
      </c>
      <c r="M30" t="inlineStr">
        <is>
          <t>无</t>
        </is>
      </c>
      <c r="S30" t="inlineStr">
        <is>
          <t>泡芙</t>
        </is>
      </c>
      <c r="T30">
        <f>COUNTIF(G:G,"*泡芙*")</f>
        <v/>
      </c>
      <c r="U30">
        <f>COUNTIF(I:I,"*泡芙*")</f>
        <v/>
      </c>
    </row>
    <row r="31">
      <c r="A31" t="inlineStr">
        <is>
          <t>叶子</t>
        </is>
      </c>
      <c r="B31" s="6" t="n">
        <v>45930.57717592592</v>
      </c>
      <c r="C31" t="inlineStr">
        <is>
          <t>2025年9月30号</t>
        </is>
      </c>
      <c r="D31" t="inlineStr">
        <is>
          <t>1332846百媚生</t>
        </is>
      </c>
      <c r="E31" t="inlineStr">
        <is>
          <t>奶油  红豆豆</t>
        </is>
      </c>
      <c r="F31" t="inlineStr">
        <is>
          <t>13:00-14:00</t>
        </is>
      </c>
      <c r="G31" t="inlineStr">
        <is>
          <t>奶油|红豆豆</t>
        </is>
      </c>
      <c r="H31" t="inlineStr">
        <is>
          <t>田螺ఌ @ᰔᩚ 哚哚ఌ @ᰔᩚ 余欢 ఌ @ᰔᩚ 小野猫 ఌ</t>
        </is>
      </c>
      <c r="I31" t="inlineStr">
        <is>
          <t>田螺|哚哚|余欢|小野猫</t>
        </is>
      </c>
      <c r="J31" t="n">
        <v>4</v>
      </c>
      <c r="K31" t="n">
        <v>0</v>
      </c>
      <c r="L31" t="inlineStr">
        <is>
          <t>high</t>
        </is>
      </c>
      <c r="M31" t="inlineStr">
        <is>
          <t>无</t>
        </is>
      </c>
      <c r="N31" t="inlineStr">
        <is>
          <t>无</t>
        </is>
      </c>
      <c r="S31" t="inlineStr">
        <is>
          <t>清清</t>
        </is>
      </c>
      <c r="T31">
        <f>COUNTIF(G:G,"*清清*")</f>
        <v/>
      </c>
      <c r="U31">
        <f>COUNTIF(I:I,"*清清*")</f>
        <v/>
      </c>
    </row>
    <row r="32">
      <c r="A32" t="inlineStr">
        <is>
          <t>她</t>
        </is>
      </c>
      <c r="B32" s="6" t="n">
        <v>45930.75141203704</v>
      </c>
      <c r="C32" t="inlineStr">
        <is>
          <t>2025年09月30日</t>
        </is>
      </c>
      <c r="D32" t="inlineStr">
        <is>
          <t>1332846百媚生</t>
        </is>
      </c>
      <c r="E32" t="inlineStr">
        <is>
          <t>花花 十三娘</t>
        </is>
      </c>
      <c r="F32" t="inlineStr">
        <is>
          <t>17:00—18:00</t>
        </is>
      </c>
      <c r="G32" t="inlineStr">
        <is>
          <t>花花|十三娘</t>
        </is>
      </c>
      <c r="H32" t="inlineStr">
        <is>
          <t>@ᰔᩚ 茗萱ఌ @ᰔᩚ 小野猫 ఌ @ᰔᩚ柒柒ఌ @~ᰔᩚ田螺ఌ   @ᰔᩚ 余欢 ఌ @ᰔᩚ 哚哚ఌ @ᰔᩚ 念念 ఌ 关门满</t>
        </is>
      </c>
      <c r="I32" t="inlineStr">
        <is>
          <t>茗萱|小野猫|柒柒|田螺|余欢|哚哚|念念</t>
        </is>
      </c>
      <c r="J32" t="n">
        <v>7</v>
      </c>
      <c r="K32" t="n">
        <v>0</v>
      </c>
      <c r="L32" t="inlineStr">
        <is>
          <t>high</t>
        </is>
      </c>
      <c r="M32" t="inlineStr">
        <is>
          <t>无</t>
        </is>
      </c>
      <c r="N32" t="inlineStr">
        <is>
          <t>无</t>
        </is>
      </c>
      <c r="S32" t="inlineStr">
        <is>
          <t>猫与花恋</t>
        </is>
      </c>
      <c r="T32">
        <f>COUNTIF(G:G,"*猫与花恋*")</f>
        <v/>
      </c>
      <c r="U32">
        <f>COUNTIF(I:I,"*猫与花恋*")</f>
        <v/>
      </c>
    </row>
    <row r="33">
      <c r="A33" t="inlineStr">
        <is>
          <t>雪儿不被爱</t>
        </is>
      </c>
      <c r="B33" s="6" t="n">
        <v>45930.85207175926</v>
      </c>
      <c r="C33" t="inlineStr">
        <is>
          <t>2025.9.30</t>
        </is>
      </c>
      <c r="D33" t="inlineStr">
        <is>
          <t>1332846百媚生</t>
        </is>
      </c>
      <c r="E33" t="inlineStr">
        <is>
          <t>念念</t>
        </is>
      </c>
      <c r="F33" t="inlineStr">
        <is>
          <t>20.00——21.00</t>
        </is>
      </c>
      <c r="G33" t="inlineStr">
        <is>
          <t>念念</t>
        </is>
      </c>
      <c r="H33" t="inlineStr">
        <is>
          <t>@ᰔᩚ清清ఌ @~ᰔᩚ田螺ఌ @ᰔᩚ 缘筱 ఌ @ᰔᩚ 哚哚ఌ   @ᰔᩚ柒柒ఌ 关门缺2</t>
        </is>
      </c>
      <c r="I33" t="inlineStr">
        <is>
          <t>清清|田螺|缘筱|哚哚|柒柒</t>
        </is>
      </c>
      <c r="J33" t="n">
        <v>5</v>
      </c>
      <c r="K33" t="n">
        <v>2</v>
      </c>
      <c r="L33" t="inlineStr">
        <is>
          <t>high</t>
        </is>
      </c>
      <c r="M33" t="inlineStr">
        <is>
          <t>无</t>
        </is>
      </c>
      <c r="N33" t="inlineStr">
        <is>
          <t>无</t>
        </is>
      </c>
      <c r="S33" t="inlineStr">
        <is>
          <t>王摆摆</t>
        </is>
      </c>
      <c r="T33">
        <f>COUNTIF(G:G,"*王摆摆*")</f>
        <v/>
      </c>
      <c r="U33">
        <f>COUNTIF(I:I,"*王摆摆*")</f>
        <v/>
      </c>
    </row>
    <row r="34">
      <c r="A34" t="inlineStr">
        <is>
          <t>她</t>
        </is>
      </c>
      <c r="B34" s="6" t="n">
        <v>45931.46321759259</v>
      </c>
      <c r="C34" t="inlineStr">
        <is>
          <t>2025年10月1日</t>
        </is>
      </c>
      <c r="D34" t="inlineStr">
        <is>
          <t>1332846百媚生</t>
        </is>
      </c>
      <c r="E34" t="inlineStr">
        <is>
          <t>花花 小野猫</t>
        </is>
      </c>
      <c r="F34" t="inlineStr">
        <is>
          <t>10:00_11:00</t>
        </is>
      </c>
      <c r="G34" t="inlineStr">
        <is>
          <t>花花|小野猫</t>
        </is>
      </c>
      <c r="H34" t="inlineStr">
        <is>
          <t>@ᰔᩚ 余欢 ఌ @ᰔᩚ 茗萱ఌ @~ᰔᩚ田螺ఌ @ᰔᩚ奶油ఌ  @ᰔᩚ 林绾绾 ఌ @ᰔᩚ Siri ఌ @ᰔᩚ柒柒ఌ  关门🈵</t>
        </is>
      </c>
      <c r="I34" t="inlineStr">
        <is>
          <t>余欢|茗萱|田螺|奶油|林绾绾|Siri|柒柒</t>
        </is>
      </c>
      <c r="J34" t="n">
        <v>7</v>
      </c>
      <c r="K34" t="n">
        <v>0</v>
      </c>
      <c r="L34" t="inlineStr">
        <is>
          <t>high</t>
        </is>
      </c>
      <c r="M34" t="inlineStr">
        <is>
          <t>无</t>
        </is>
      </c>
      <c r="N34" t="inlineStr">
        <is>
          <t>无</t>
        </is>
      </c>
      <c r="S34" t="inlineStr">
        <is>
          <t>珊珊</t>
        </is>
      </c>
      <c r="T34">
        <f>COUNTIF(G:G,"*珊珊*")</f>
        <v/>
      </c>
      <c r="U34">
        <f>COUNTIF(I:I,"*珊珊*")</f>
        <v/>
      </c>
    </row>
    <row r="35">
      <c r="A35" t="inlineStr">
        <is>
          <t>我就是你的糖</t>
        </is>
      </c>
      <c r="B35" s="6" t="n">
        <v>45931.47025462963</v>
      </c>
      <c r="C35" t="inlineStr">
        <is>
          <t>2025年10月1日</t>
        </is>
      </c>
      <c r="D35" t="inlineStr">
        <is>
          <t>1332846百媚生</t>
        </is>
      </c>
      <c r="E35" t="inlineStr">
        <is>
          <t>余欢  小野猫</t>
        </is>
      </c>
      <c r="F35" t="inlineStr">
        <is>
          <t>9.00-10.00</t>
        </is>
      </c>
      <c r="G35" t="inlineStr">
        <is>
          <t>余欢|小野猫</t>
        </is>
      </c>
      <c r="H35" t="inlineStr">
        <is>
          <t>@~ᰔᩚ田螺ఌ @ᰔᩚ 茗萱ఌ @ᰔᩚ 哚哚ఌ @ᰔᩚ红豆豆ఌ @ᰔᩚ小榆ఌ @ᰔᩚ 花花 ఌ  @ᰔᩚ Siri ఌ 不缺关门</t>
        </is>
      </c>
      <c r="I35" t="inlineStr">
        <is>
          <t>田螺|茗萱|哚哚|红豆豆|小榆|花花|Siri</t>
        </is>
      </c>
      <c r="J35" t="n">
        <v>7</v>
      </c>
      <c r="K35" t="n">
        <v>0</v>
      </c>
      <c r="L35" t="inlineStr">
        <is>
          <t>high</t>
        </is>
      </c>
      <c r="M35" t="inlineStr">
        <is>
          <t>无</t>
        </is>
      </c>
      <c r="S35" t="inlineStr">
        <is>
          <t>璐璐</t>
        </is>
      </c>
      <c r="T35">
        <f>COUNTIF(G:G,"*璐璐*")</f>
        <v/>
      </c>
      <c r="U35">
        <f>COUNTIF(I:I,"*璐璐*")</f>
        <v/>
      </c>
    </row>
    <row r="36">
      <c r="A36" t="inlineStr">
        <is>
          <t>Ayn</t>
        </is>
      </c>
      <c r="B36" s="6" t="n">
        <v>45931.47782407407</v>
      </c>
      <c r="C36" t="inlineStr">
        <is>
          <t>2025年09月29号</t>
        </is>
      </c>
      <c r="D36" t="inlineStr">
        <is>
          <t>1332846百媚生</t>
        </is>
      </c>
      <c r="E36" t="inlineStr">
        <is>
          <t>ᰔᩚ 林绾绾 ఌ</t>
        </is>
      </c>
      <c r="F36" t="inlineStr">
        <is>
          <t>12.00-13.00</t>
        </is>
      </c>
      <c r="G36" t="inlineStr">
        <is>
          <t>林绾绾</t>
        </is>
      </c>
      <c r="H36" t="inlineStr">
        <is>
          <t>@~ᰔᩚ田螺ఌ @ᰔᩚ 泡芙 ఌ @ᰔᩚ 哚哚ఌ @ᰔᩚ Siri ఌ @ᰔᩚ 关关 ఌ @ᰔᩚ 茗萱ఌ @ᰔᩚ 余欢 ఌ 关门不缺</t>
        </is>
      </c>
      <c r="I36" t="inlineStr">
        <is>
          <t>田螺|泡芙|哚哚|Siri|关关|茗萱|余欢</t>
        </is>
      </c>
      <c r="J36" t="n">
        <v>7</v>
      </c>
      <c r="K36" t="n">
        <v>0</v>
      </c>
      <c r="L36" t="inlineStr">
        <is>
          <t>high</t>
        </is>
      </c>
      <c r="M36" t="inlineStr">
        <is>
          <t>无</t>
        </is>
      </c>
      <c r="N36" t="inlineStr">
        <is>
          <t>无</t>
        </is>
      </c>
      <c r="S36" t="inlineStr">
        <is>
          <t>田螺</t>
        </is>
      </c>
      <c r="T36">
        <f>COUNTIF(G:G,"*田螺*")</f>
        <v/>
      </c>
      <c r="U36">
        <f>COUNTIF(I:I,"*田螺*")</f>
        <v/>
      </c>
    </row>
    <row r="37">
      <c r="A37" t="inlineStr">
        <is>
          <t>Ayn</t>
        </is>
      </c>
      <c r="B37" s="6" t="n">
        <v>45931.47824074074</v>
      </c>
      <c r="C37" t="inlineStr">
        <is>
          <t>2025年09月30号</t>
        </is>
      </c>
      <c r="D37" t="inlineStr">
        <is>
          <t>1332846百媚生</t>
        </is>
      </c>
      <c r="E37" t="inlineStr">
        <is>
          <t>ᰔᩚ 林绾绾 ఌᰔᩚ 奶油 ఌ</t>
        </is>
      </c>
      <c r="F37" t="inlineStr">
        <is>
          <t>12.00-13.00</t>
        </is>
      </c>
      <c r="G37" t="inlineStr">
        <is>
          <t>林绾绾|奶油</t>
        </is>
      </c>
      <c r="H37" t="inlineStr">
        <is>
          <t>@~ᰔᩚ田螺ఌ @ᰔᩚ 哚哚ఌ @ᰔᩚ 小野猫 ఌ @ᰔᩚ 余欢 ఌ @ᰔᩚ 泡芙 ఌ 关门缺二</t>
        </is>
      </c>
      <c r="I37" t="inlineStr">
        <is>
          <t>田螺|哚哚|小野猫|余欢|泡芙</t>
        </is>
      </c>
      <c r="J37" t="n">
        <v>5</v>
      </c>
      <c r="K37" t="n">
        <v>2</v>
      </c>
      <c r="L37" t="inlineStr">
        <is>
          <t>high</t>
        </is>
      </c>
      <c r="M37" t="inlineStr">
        <is>
          <t>无</t>
        </is>
      </c>
      <c r="N37" t="inlineStr">
        <is>
          <t>无</t>
        </is>
      </c>
      <c r="S37" t="inlineStr">
        <is>
          <t>知礼</t>
        </is>
      </c>
      <c r="T37">
        <f>COUNTIF(G:G,"*知礼*")</f>
        <v/>
      </c>
      <c r="U37">
        <f>COUNTIF(I:I,"*知礼*")</f>
        <v/>
      </c>
    </row>
    <row r="38">
      <c r="A38" t="inlineStr">
        <is>
          <t>Ayn</t>
        </is>
      </c>
      <c r="B38" s="6" t="n">
        <v>45931.54400462963</v>
      </c>
      <c r="C38" t="inlineStr">
        <is>
          <t>2025年10月01号</t>
        </is>
      </c>
      <c r="D38" t="inlineStr">
        <is>
          <t>1332846百媚生</t>
        </is>
      </c>
      <c r="E38" t="inlineStr">
        <is>
          <t>ᰔᩚ 林绾绾 ఌ</t>
        </is>
      </c>
      <c r="F38" t="inlineStr">
        <is>
          <t>12.00-13.00</t>
        </is>
      </c>
      <c r="G38" t="inlineStr">
        <is>
          <t>林绾绾</t>
        </is>
      </c>
      <c r="H38" t="inlineStr">
        <is>
          <t xml:space="preserve"> @~ᰔᩚ田螺ఌ @ᰔᩚ Siri ఌ @ᰔᩚ 余欢 ఌ @ᰔᩚ 小野猫 ఌ @十三娘 @ᰔᩚ 哚哚ఌ @ᰔᩚ 茗萱ఌ 关门缺一</t>
        </is>
      </c>
      <c r="I38" t="inlineStr">
        <is>
          <t>田螺|Siri|余欢|小野猫|十三娘|哚哚|茗萱</t>
        </is>
      </c>
      <c r="J38" t="n">
        <v>7</v>
      </c>
      <c r="K38" t="n">
        <v>1</v>
      </c>
      <c r="L38" t="inlineStr">
        <is>
          <t>high</t>
        </is>
      </c>
      <c r="M38" t="inlineStr">
        <is>
          <t>无</t>
        </is>
      </c>
      <c r="N38" t="inlineStr">
        <is>
          <t>无</t>
        </is>
      </c>
      <c r="S38" t="inlineStr">
        <is>
          <t>米小米</t>
        </is>
      </c>
      <c r="T38">
        <f>COUNTIF(G:G,"*米小米*")</f>
        <v/>
      </c>
      <c r="U38">
        <f>COUNTIF(I:I,"*米小米*")</f>
        <v/>
      </c>
    </row>
    <row r="39">
      <c r="A39" t="inlineStr">
        <is>
          <t>Ayn</t>
        </is>
      </c>
      <c r="B39" s="6" t="n">
        <v>45931.62255787037</v>
      </c>
      <c r="C39" t="inlineStr">
        <is>
          <t>2025年10月01号</t>
        </is>
      </c>
      <c r="D39" t="inlineStr">
        <is>
          <t>1332846百媚生</t>
        </is>
      </c>
      <c r="E39" t="inlineStr">
        <is>
          <t>ᰔᩚ 林绾绾 ఌ</t>
        </is>
      </c>
      <c r="F39" t="inlineStr">
        <is>
          <t>13.00-14.00</t>
        </is>
      </c>
      <c r="G39" t="inlineStr">
        <is>
          <t>林绾绾</t>
        </is>
      </c>
      <c r="H39" t="inlineStr">
        <is>
          <t>@ᰔᩚ奶油ఌ  @ᰔᩚ 茗萱ఌ @ᰔᩚ 余欢 ఌ @ᰔᩚ 关关 ఌ @ᰔᩚ Siri ఌ @ᰔᩚ 泡芙 ఌ 关门缺二</t>
        </is>
      </c>
      <c r="I39" t="inlineStr">
        <is>
          <t>奶油|茗萱|余欢|关关|Siri|泡芙</t>
        </is>
      </c>
      <c r="J39" t="n">
        <v>6</v>
      </c>
      <c r="K39" t="n">
        <v>2</v>
      </c>
      <c r="L39" t="inlineStr">
        <is>
          <t>high</t>
        </is>
      </c>
      <c r="M39" t="inlineStr">
        <is>
          <t>无</t>
        </is>
      </c>
      <c r="N39" t="inlineStr">
        <is>
          <t>无</t>
        </is>
      </c>
      <c r="S39" t="inlineStr">
        <is>
          <t>红豆豆</t>
        </is>
      </c>
      <c r="T39">
        <f>COUNTIF(G:G,"*红豆豆*")</f>
        <v/>
      </c>
      <c r="U39">
        <f>COUNTIF(I:I,"*红豆豆*")</f>
        <v/>
      </c>
    </row>
    <row r="40">
      <c r="A40" t="inlineStr">
        <is>
          <t>AiL</t>
        </is>
      </c>
      <c r="B40" s="6" t="n">
        <v>45930.89677083334</v>
      </c>
      <c r="C40" t="inlineStr">
        <is>
          <t>2025.09.30</t>
        </is>
      </c>
      <c r="D40" t="inlineStr">
        <is>
          <t>醉春色</t>
        </is>
      </c>
      <c r="E40" t="inlineStr">
        <is>
          <t>娜娜，知礼</t>
        </is>
      </c>
      <c r="F40" t="inlineStr">
        <is>
          <t>21.00-22.00</t>
        </is>
      </c>
      <c r="G40" t="inlineStr">
        <is>
          <t>娜娜|知礼</t>
        </is>
      </c>
      <c r="H40" t="inlineStr">
        <is>
          <t>@zᶻ.九酱ᕑᗢᓫ @zᶻ.懒懒兔ᕑᗢᓫ @zᶻ.晚晚ᕑᗢᓫ @zᶻ.呆呆ᕑᗢᓫ @zᶻ.桃桃ᕑᗢᓫ @ㅤzᶻ.撒娇ᕑᗢᓫ @zᶻ.璐璐ᕑᗢᓫ 关门缺一</t>
        </is>
      </c>
      <c r="I40" t="inlineStr">
        <is>
          <t>九酱|懒懒兔|晚晚|呆呆|桃桃|撒娇|璐璐</t>
        </is>
      </c>
      <c r="J40" t="n">
        <v>7</v>
      </c>
      <c r="K40" t="n">
        <v>1</v>
      </c>
      <c r="L40" t="inlineStr">
        <is>
          <t>high</t>
        </is>
      </c>
      <c r="M40" t="inlineStr">
        <is>
          <t>无</t>
        </is>
      </c>
      <c r="N40" t="inlineStr">
        <is>
          <t>无</t>
        </is>
      </c>
      <c r="S40" t="inlineStr">
        <is>
          <t>缘筱</t>
        </is>
      </c>
      <c r="T40">
        <f>COUNTIF(G:G,"*缘筱*")</f>
        <v/>
      </c>
      <c r="U40">
        <f>COUNTIF(I:I,"*缘筱*")</f>
        <v/>
      </c>
    </row>
    <row r="41">
      <c r="B41" s="7" t="n"/>
      <c r="S41" t="inlineStr">
        <is>
          <t>花花</t>
        </is>
      </c>
      <c r="T41">
        <f>COUNTIF(G:G,"*花花*")</f>
        <v/>
      </c>
      <c r="U41">
        <f>COUNTIF(I:I,"*花花*")</f>
        <v/>
      </c>
    </row>
    <row r="42">
      <c r="B42" s="7" t="n"/>
      <c r="S42" t="inlineStr">
        <is>
          <t>若可</t>
        </is>
      </c>
      <c r="T42">
        <f>COUNTIF(G:G,"*若可*")</f>
        <v/>
      </c>
      <c r="U42">
        <f>COUNTIF(I:I,"*若可*")</f>
        <v/>
      </c>
    </row>
    <row r="43">
      <c r="B43" s="7" t="n"/>
      <c r="S43" t="inlineStr">
        <is>
          <t>茗萱</t>
        </is>
      </c>
      <c r="T43">
        <f>COUNTIF(G:G,"*茗萱*")</f>
        <v/>
      </c>
      <c r="U43">
        <f>COUNTIF(I:I,"*茗萱*")</f>
        <v/>
      </c>
    </row>
    <row r="44">
      <c r="B44" s="7" t="n"/>
      <c r="S44" t="inlineStr">
        <is>
          <t>麻薯</t>
        </is>
      </c>
      <c r="T44">
        <f>COUNTIF(G:G,"*麻薯*")</f>
        <v/>
      </c>
      <c r="U44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2025-10-05T12:57:20Z</dcterms:created>
  <dcterms:modified xmlns:dcterms="http://purl.org/dc/terms/" xmlns:xsi="http://www.w3.org/2001/XMLSchema-instance" xsi:type="dcterms:W3CDTF">2025-10-05T13:15:29Z</dcterms:modified>
</cp:coreProperties>
</file>