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"/>
    </mc:Choice>
  </mc:AlternateContent>
  <xr:revisionPtr revIDLastSave="0" documentId="8_{ED260416-4A09-4331-B1B1-D177D1E4B48D}" xr6:coauthVersionLast="47" xr6:coauthVersionMax="47" xr10:uidLastSave="{00000000-0000-0000-0000-000000000000}"/>
  <bookViews>
    <workbookView xWindow="-120" yWindow="-120" windowWidth="29040" windowHeight="15840" xr2:uid="{9FBB120A-5DE4-4E9B-A059-8041F43FE7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1" i="1" l="1"/>
  <c r="K11" i="1"/>
  <c r="L18" i="1"/>
  <c r="C23" i="1"/>
  <c r="C24" i="1" s="1"/>
  <c r="C25" i="1" s="1"/>
  <c r="J11" i="1"/>
  <c r="I11" i="1"/>
  <c r="L6" i="1"/>
  <c r="K5" i="1"/>
  <c r="K3" i="1"/>
  <c r="C20" i="1"/>
  <c r="L16" i="1"/>
  <c r="L12" i="1"/>
  <c r="L13" i="1"/>
  <c r="L14" i="1"/>
  <c r="L15" i="1"/>
  <c r="L17" i="1"/>
  <c r="K12" i="1"/>
  <c r="K13" i="1"/>
  <c r="K14" i="1"/>
  <c r="K15" i="1"/>
  <c r="K16" i="1"/>
  <c r="K17" i="1"/>
  <c r="J17" i="1"/>
  <c r="J12" i="1"/>
  <c r="J13" i="1"/>
  <c r="J14" i="1"/>
  <c r="J15" i="1"/>
  <c r="J16" i="1"/>
  <c r="I12" i="1"/>
  <c r="I13" i="1"/>
  <c r="I14" i="1"/>
  <c r="I15" i="1"/>
  <c r="I16" i="1"/>
  <c r="H17" i="1"/>
  <c r="H12" i="1"/>
  <c r="H13" i="1"/>
  <c r="H14" i="1"/>
  <c r="H15" i="1"/>
  <c r="H16" i="1"/>
  <c r="H11" i="1"/>
  <c r="D11" i="1" a="1"/>
  <c r="D13" i="1" s="1"/>
  <c r="B13" i="1"/>
  <c r="B14" i="1"/>
  <c r="B12" i="1"/>
  <c r="C12" i="1"/>
  <c r="C13" i="1"/>
  <c r="C14" i="1"/>
  <c r="B15" i="1" s="1"/>
  <c r="C15" i="1" s="1"/>
  <c r="B16" i="1" s="1"/>
  <c r="C16" i="1" s="1"/>
  <c r="C11" i="1"/>
  <c r="L7" i="1"/>
  <c r="K4" i="1"/>
  <c r="D11" i="1" l="1"/>
  <c r="D15" i="1"/>
  <c r="D14" i="1"/>
  <c r="D12" i="1"/>
  <c r="D16" i="1"/>
  <c r="E11" i="1" l="1"/>
  <c r="D17" i="1"/>
  <c r="E12" i="1" l="1"/>
  <c r="F11" i="1"/>
  <c r="G11" i="1" s="1"/>
  <c r="F12" i="1" l="1"/>
  <c r="G12" i="1" s="1"/>
  <c r="E13" i="1"/>
  <c r="G13" i="1" l="1"/>
  <c r="E14" i="1"/>
  <c r="F13" i="1"/>
  <c r="G14" i="1" l="1"/>
  <c r="E15" i="1"/>
  <c r="F14" i="1"/>
  <c r="E16" i="1" l="1"/>
  <c r="F16" i="1" s="1"/>
  <c r="F15" i="1"/>
  <c r="G15" i="1" s="1"/>
  <c r="G16" i="1" s="1"/>
</calcChain>
</file>

<file path=xl/sharedStrings.xml><?xml version="1.0" encoding="utf-8"?>
<sst xmlns="http://schemas.openxmlformats.org/spreadsheetml/2006/main" count="27" uniqueCount="27">
  <si>
    <t>Limite Inferior</t>
  </si>
  <si>
    <t>Limite Superior</t>
  </si>
  <si>
    <t>Frecuencia Absoluta acumulada(F)</t>
  </si>
  <si>
    <t>Frecuencia relativa(h)</t>
  </si>
  <si>
    <t>Frecuencia relativa acumulada(H)</t>
  </si>
  <si>
    <t>%</t>
  </si>
  <si>
    <t>Numero de datos</t>
  </si>
  <si>
    <t>Calculo de intervalos</t>
  </si>
  <si>
    <t>Valor maximo</t>
  </si>
  <si>
    <t>Valor minimo</t>
  </si>
  <si>
    <t>Rango</t>
  </si>
  <si>
    <t>Numero de intervalos</t>
  </si>
  <si>
    <t>Amplitud</t>
  </si>
  <si>
    <t>Total</t>
  </si>
  <si>
    <t>Marca de clase(x)</t>
  </si>
  <si>
    <t>Media(x*f)</t>
  </si>
  <si>
    <t>Media(promedio)</t>
  </si>
  <si>
    <t>Mediana</t>
  </si>
  <si>
    <t>Frecuencia Absoluta(f)</t>
  </si>
  <si>
    <t>Varianza</t>
  </si>
  <si>
    <t>Moda(Mo)</t>
  </si>
  <si>
    <t>(x-X)^2</t>
  </si>
  <si>
    <t>(x-X)^2*f</t>
  </si>
  <si>
    <t>desviación estándar</t>
  </si>
  <si>
    <t>coeficiente de variación</t>
  </si>
  <si>
    <t>Media(promedia)</t>
  </si>
  <si>
    <t>¿Qué porcentaje de alumnos utilizaron entre 16 y 23 minutos en realizar la tarea?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</si>
</sst>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Arial"/>
      <family val="2"/>
    </font>
    <font>
      <b/>
      <sz val="11"/>
      <color rgb="FF3C40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indexed="64"/>
      </left>
      <right/>
      <top/>
      <bottom/>
      <diagonal/>
    </border>
    <border>
      <left style="thin">
        <color rgb="FF00B050"/>
      </left>
      <right style="thin">
        <color indexed="64"/>
      </right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6" xfId="0" applyFill="1" applyBorder="1" applyAlignment="1">
      <alignment horizontal="center" vertical="center" wrapText="1"/>
    </xf>
    <xf numFmtId="0" fontId="0" fillId="0" borderId="10" xfId="0" applyBorder="1"/>
    <xf numFmtId="0" fontId="0" fillId="0" borderId="11" xfId="0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/>
    <xf numFmtId="10" fontId="0" fillId="0" borderId="0" xfId="0" applyNumberFormat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6" xfId="0" applyFont="1" applyFill="1" applyBorder="1"/>
    <xf numFmtId="0" fontId="1" fillId="2" borderId="5" xfId="0" applyFont="1" applyFill="1" applyBorder="1"/>
    <xf numFmtId="0" fontId="0" fillId="3" borderId="14" xfId="0" applyFont="1" applyFill="1" applyBorder="1" applyAlignment="1">
      <alignment horizontal="center" vertical="center" wrapText="1"/>
    </xf>
    <xf numFmtId="0" fontId="0" fillId="3" borderId="13" xfId="0" applyFont="1" applyFill="1" applyBorder="1"/>
    <xf numFmtId="0" fontId="0" fillId="3" borderId="13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E3A6-BE16-4FBC-88F5-E882F612DDEA}">
  <dimension ref="B1:L29"/>
  <sheetViews>
    <sheetView tabSelected="1" workbookViewId="0">
      <selection activeCell="H21" sqref="H21"/>
    </sheetView>
  </sheetViews>
  <sheetFormatPr baseColWidth="10" defaultRowHeight="15" x14ac:dyDescent="0.25"/>
  <cols>
    <col min="2" max="2" width="16.28515625" customWidth="1"/>
    <col min="4" max="4" width="13" customWidth="1"/>
    <col min="5" max="5" width="13.85546875" customWidth="1"/>
    <col min="7" max="7" width="13.5703125" customWidth="1"/>
    <col min="8" max="8" width="11.85546875" bestFit="1" customWidth="1"/>
    <col min="10" max="10" width="20.5703125" customWidth="1"/>
    <col min="11" max="11" width="11.85546875" bestFit="1" customWidth="1"/>
  </cols>
  <sheetData>
    <row r="1" spans="2:12" x14ac:dyDescent="0.25">
      <c r="J1" s="20" t="s">
        <v>7</v>
      </c>
      <c r="K1" s="20"/>
      <c r="L1" s="3"/>
    </row>
    <row r="2" spans="2:12" x14ac:dyDescent="0.25">
      <c r="B2" s="1">
        <v>21.3</v>
      </c>
      <c r="C2" s="1">
        <v>21.9</v>
      </c>
      <c r="D2" s="1">
        <v>20.5</v>
      </c>
      <c r="E2" s="1">
        <v>15.8</v>
      </c>
      <c r="F2" s="1">
        <v>12.2</v>
      </c>
      <c r="G2" s="1">
        <v>20.5</v>
      </c>
      <c r="H2" s="1">
        <v>19.7</v>
      </c>
      <c r="J2" s="1" t="s">
        <v>6</v>
      </c>
      <c r="K2" s="1">
        <v>32</v>
      </c>
      <c r="L2" s="4"/>
    </row>
    <row r="3" spans="2:12" x14ac:dyDescent="0.25">
      <c r="B3" s="7">
        <v>26.8</v>
      </c>
      <c r="C3" s="1">
        <v>18.399999999999999</v>
      </c>
      <c r="D3" s="1">
        <v>22.3</v>
      </c>
      <c r="E3" s="1">
        <v>18.5</v>
      </c>
      <c r="F3" s="1">
        <v>17.3</v>
      </c>
      <c r="G3" s="1">
        <v>15.1</v>
      </c>
      <c r="H3" s="1">
        <v>22.8</v>
      </c>
      <c r="J3" s="1" t="s">
        <v>8</v>
      </c>
      <c r="K3" s="1">
        <f>+MAX(B2:H6)</f>
        <v>26.8</v>
      </c>
      <c r="L3" s="4"/>
    </row>
    <row r="4" spans="2:12" x14ac:dyDescent="0.25">
      <c r="B4" s="6">
        <v>8.3000000000000007</v>
      </c>
      <c r="C4" s="1">
        <v>18</v>
      </c>
      <c r="D4" s="1">
        <v>19.600000000000001</v>
      </c>
      <c r="E4" s="1">
        <v>17.899999999999999</v>
      </c>
      <c r="F4" s="1">
        <v>24.6</v>
      </c>
      <c r="G4" s="1">
        <v>23.9</v>
      </c>
      <c r="H4" s="1"/>
      <c r="J4" s="1" t="s">
        <v>9</v>
      </c>
      <c r="K4" s="1">
        <f>+MIN(B2:H6)</f>
        <v>8.3000000000000007</v>
      </c>
      <c r="L4" s="4"/>
    </row>
    <row r="5" spans="2:12" x14ac:dyDescent="0.25">
      <c r="B5" s="1">
        <v>15.8</v>
      </c>
      <c r="C5" s="1">
        <v>12.3</v>
      </c>
      <c r="D5" s="1">
        <v>11</v>
      </c>
      <c r="E5" s="1">
        <v>26.4</v>
      </c>
      <c r="F5" s="1">
        <v>13.4</v>
      </c>
      <c r="G5" s="1">
        <v>16.2</v>
      </c>
      <c r="H5" s="1"/>
      <c r="J5" s="1" t="s">
        <v>10</v>
      </c>
      <c r="K5" s="1">
        <f>+K3-K4</f>
        <v>18.5</v>
      </c>
      <c r="L5" s="4"/>
    </row>
    <row r="6" spans="2:12" x14ac:dyDescent="0.25">
      <c r="B6" s="1">
        <v>22.7</v>
      </c>
      <c r="C6" s="1">
        <v>22.7</v>
      </c>
      <c r="D6" s="1">
        <v>13.14</v>
      </c>
      <c r="E6" s="1">
        <v>23</v>
      </c>
      <c r="F6" s="1">
        <v>11.2</v>
      </c>
      <c r="G6" s="1">
        <v>19.100000000000001</v>
      </c>
      <c r="H6" s="1"/>
      <c r="J6" s="1" t="s">
        <v>11</v>
      </c>
      <c r="K6" s="1">
        <v>6</v>
      </c>
      <c r="L6" s="4">
        <f>1+3.322*LOG(K2)</f>
        <v>6.0001082279787283</v>
      </c>
    </row>
    <row r="7" spans="2:12" ht="15.75" thickBot="1" x14ac:dyDescent="0.3">
      <c r="J7" s="1" t="s">
        <v>12</v>
      </c>
      <c r="K7" s="1">
        <v>3</v>
      </c>
      <c r="L7" s="5">
        <f>+K5/K6</f>
        <v>3.0833333333333335</v>
      </c>
    </row>
    <row r="10" spans="2:12" ht="45" x14ac:dyDescent="0.25">
      <c r="B10" s="2" t="s">
        <v>0</v>
      </c>
      <c r="C10" s="2" t="s">
        <v>1</v>
      </c>
      <c r="D10" s="2" t="s">
        <v>18</v>
      </c>
      <c r="E10" s="2" t="s">
        <v>2</v>
      </c>
      <c r="F10" s="2" t="s">
        <v>3</v>
      </c>
      <c r="G10" s="2" t="s">
        <v>4</v>
      </c>
      <c r="H10" s="2" t="s">
        <v>5</v>
      </c>
      <c r="I10" s="13" t="s">
        <v>14</v>
      </c>
      <c r="J10" s="15" t="s">
        <v>15</v>
      </c>
      <c r="K10" s="16" t="s">
        <v>21</v>
      </c>
      <c r="L10" s="17" t="s">
        <v>22</v>
      </c>
    </row>
    <row r="11" spans="2:12" x14ac:dyDescent="0.25">
      <c r="B11" s="1">
        <v>8.3000000000000007</v>
      </c>
      <c r="C11" s="1">
        <f>+B11+$K$7</f>
        <v>11.3</v>
      </c>
      <c r="D11" s="1">
        <f t="array" ref="D11:D16">FREQUENCY(B2:H6, C11:C16)</f>
        <v>3</v>
      </c>
      <c r="E11" s="1">
        <f>+D11</f>
        <v>3</v>
      </c>
      <c r="F11" s="1">
        <f>+E11/$D$17</f>
        <v>9.375E-2</v>
      </c>
      <c r="G11" s="1">
        <f>+F11</f>
        <v>9.375E-2</v>
      </c>
      <c r="H11" s="1">
        <f>+(D11/$D$17)*100</f>
        <v>9.375</v>
      </c>
      <c r="I11" s="1">
        <f>(B11+C11)/2</f>
        <v>9.8000000000000007</v>
      </c>
      <c r="J11" s="14">
        <f>+I11*D11</f>
        <v>29.400000000000002</v>
      </c>
      <c r="K11">
        <f>(I11-$C$21)^2</f>
        <v>15910.382323140497</v>
      </c>
      <c r="L11">
        <f>K11*D11</f>
        <v>47731.14696942149</v>
      </c>
    </row>
    <row r="12" spans="2:12" x14ac:dyDescent="0.25">
      <c r="B12" s="1">
        <f>+C11+1</f>
        <v>12.3</v>
      </c>
      <c r="C12" s="1">
        <f t="shared" ref="C12:C16" si="0">+B12+$K$7</f>
        <v>15.3</v>
      </c>
      <c r="D12" s="1">
        <v>5</v>
      </c>
      <c r="E12" s="1">
        <f>+E11+D12</f>
        <v>8</v>
      </c>
      <c r="F12" s="1">
        <f t="shared" ref="F12:F16" si="1">+E12/$D$17</f>
        <v>0.25</v>
      </c>
      <c r="G12" s="1">
        <f>+G11+F12</f>
        <v>0.34375</v>
      </c>
      <c r="H12" s="1">
        <f t="shared" ref="H12:H16" si="2">+(D12/$D$17)*100</f>
        <v>15.625</v>
      </c>
      <c r="I12" s="8">
        <f t="shared" ref="I12:I16" si="3">(B12+C12)/2</f>
        <v>13.8</v>
      </c>
      <c r="J12" s="9">
        <f t="shared" ref="J12:J16" si="4">+I12*D12</f>
        <v>69</v>
      </c>
      <c r="K12">
        <f t="shared" ref="K12:K17" si="5">(I12-$C$21)^2</f>
        <v>14917.291411140495</v>
      </c>
      <c r="L12">
        <f t="shared" ref="L12:L17" si="6">K12*D12</f>
        <v>74586.457055702471</v>
      </c>
    </row>
    <row r="13" spans="2:12" x14ac:dyDescent="0.25">
      <c r="B13" s="1">
        <f t="shared" ref="B13:B16" si="7">+C12+1</f>
        <v>16.3</v>
      </c>
      <c r="C13" s="1">
        <f t="shared" si="0"/>
        <v>19.3</v>
      </c>
      <c r="D13" s="1">
        <v>9</v>
      </c>
      <c r="E13" s="1">
        <f t="shared" ref="E13:G16" si="8">+E12+D13</f>
        <v>17</v>
      </c>
      <c r="F13" s="1">
        <f t="shared" si="1"/>
        <v>0.53125</v>
      </c>
      <c r="G13" s="1">
        <f t="shared" si="8"/>
        <v>0.875</v>
      </c>
      <c r="H13" s="1">
        <f t="shared" si="2"/>
        <v>28.125</v>
      </c>
      <c r="I13" s="8">
        <f t="shared" si="3"/>
        <v>17.8</v>
      </c>
      <c r="J13" s="12">
        <f t="shared" si="4"/>
        <v>160.20000000000002</v>
      </c>
      <c r="K13">
        <f t="shared" si="5"/>
        <v>13956.200499140496</v>
      </c>
      <c r="L13">
        <f t="shared" si="6"/>
        <v>125605.80449226446</v>
      </c>
    </row>
    <row r="14" spans="2:12" x14ac:dyDescent="0.25">
      <c r="B14" s="22">
        <f t="shared" si="7"/>
        <v>20.3</v>
      </c>
      <c r="C14" s="22">
        <f t="shared" si="0"/>
        <v>23.3</v>
      </c>
      <c r="D14" s="22">
        <v>11</v>
      </c>
      <c r="E14" s="22">
        <f t="shared" si="8"/>
        <v>28</v>
      </c>
      <c r="F14" s="22">
        <f t="shared" si="1"/>
        <v>0.875</v>
      </c>
      <c r="G14" s="22">
        <f t="shared" si="8"/>
        <v>1.75</v>
      </c>
      <c r="H14" s="22">
        <f t="shared" si="2"/>
        <v>34.375</v>
      </c>
      <c r="I14" s="23">
        <f t="shared" si="3"/>
        <v>21.8</v>
      </c>
      <c r="J14" s="24">
        <f t="shared" si="4"/>
        <v>239.8</v>
      </c>
      <c r="K14">
        <f t="shared" si="5"/>
        <v>13027.109587140496</v>
      </c>
      <c r="L14">
        <f t="shared" si="6"/>
        <v>143298.20545854545</v>
      </c>
    </row>
    <row r="15" spans="2:12" x14ac:dyDescent="0.25">
      <c r="B15" s="1">
        <f t="shared" si="7"/>
        <v>24.3</v>
      </c>
      <c r="C15" s="1">
        <f t="shared" si="0"/>
        <v>27.3</v>
      </c>
      <c r="D15" s="1">
        <v>4</v>
      </c>
      <c r="E15" s="1">
        <f t="shared" si="8"/>
        <v>32</v>
      </c>
      <c r="F15" s="1">
        <f t="shared" si="1"/>
        <v>1</v>
      </c>
      <c r="G15" s="1">
        <f t="shared" si="8"/>
        <v>2.75</v>
      </c>
      <c r="H15" s="1">
        <f t="shared" si="2"/>
        <v>12.5</v>
      </c>
      <c r="I15" s="8">
        <f t="shared" si="3"/>
        <v>25.8</v>
      </c>
      <c r="J15" s="12">
        <f t="shared" si="4"/>
        <v>103.2</v>
      </c>
      <c r="K15">
        <f t="shared" si="5"/>
        <v>12130.018675140496</v>
      </c>
      <c r="L15">
        <f t="shared" si="6"/>
        <v>48520.074700561985</v>
      </c>
    </row>
    <row r="16" spans="2:12" x14ac:dyDescent="0.25">
      <c r="B16" s="1">
        <f t="shared" si="7"/>
        <v>28.3</v>
      </c>
      <c r="C16" s="1">
        <f t="shared" si="0"/>
        <v>31.3</v>
      </c>
      <c r="D16" s="1">
        <v>0</v>
      </c>
      <c r="E16" s="1">
        <f t="shared" si="8"/>
        <v>32</v>
      </c>
      <c r="F16" s="1">
        <f t="shared" si="1"/>
        <v>1</v>
      </c>
      <c r="G16" s="1">
        <f t="shared" si="8"/>
        <v>3.75</v>
      </c>
      <c r="H16" s="1">
        <f t="shared" si="2"/>
        <v>0</v>
      </c>
      <c r="I16" s="8">
        <f t="shared" si="3"/>
        <v>29.8</v>
      </c>
      <c r="J16" s="10">
        <f t="shared" si="4"/>
        <v>0</v>
      </c>
      <c r="K16">
        <f t="shared" si="5"/>
        <v>11264.927763140497</v>
      </c>
      <c r="L16">
        <f>K16*D16</f>
        <v>0</v>
      </c>
    </row>
    <row r="17" spans="2:12" x14ac:dyDescent="0.25">
      <c r="B17" s="20" t="s">
        <v>13</v>
      </c>
      <c r="C17" s="20"/>
      <c r="D17" s="1">
        <f>+SUM(D11:D16)</f>
        <v>32</v>
      </c>
      <c r="E17" s="1"/>
      <c r="F17" s="1"/>
      <c r="G17" s="1"/>
      <c r="H17" s="1">
        <f>SUM(H11:H16)</f>
        <v>100</v>
      </c>
      <c r="I17" s="8"/>
      <c r="J17" s="12">
        <f>+SUM(J11:J16)</f>
        <v>601.6</v>
      </c>
      <c r="K17">
        <f t="shared" si="5"/>
        <v>18478.695057540495</v>
      </c>
      <c r="L17">
        <f t="shared" si="6"/>
        <v>591318.24184129585</v>
      </c>
    </row>
    <row r="18" spans="2:12" x14ac:dyDescent="0.25">
      <c r="J18" s="11" t="s">
        <v>16</v>
      </c>
      <c r="L18">
        <f>SUM(L11:L17)</f>
        <v>1031059.9305177918</v>
      </c>
    </row>
    <row r="19" spans="2:12" x14ac:dyDescent="0.25">
      <c r="J19" s="11"/>
    </row>
    <row r="20" spans="2:12" ht="30" x14ac:dyDescent="0.25">
      <c r="B20" s="25" t="s">
        <v>25</v>
      </c>
      <c r="C20" s="26">
        <f>J17/D17</f>
        <v>18.8</v>
      </c>
    </row>
    <row r="21" spans="2:12" x14ac:dyDescent="0.25">
      <c r="B21" s="27" t="s">
        <v>17</v>
      </c>
      <c r="C21" s="26">
        <v>135.936364</v>
      </c>
      <c r="E21" s="18"/>
    </row>
    <row r="22" spans="2:12" x14ac:dyDescent="0.25">
      <c r="B22" s="27" t="s">
        <v>20</v>
      </c>
      <c r="C22" s="26">
        <v>60.8</v>
      </c>
    </row>
    <row r="23" spans="2:12" x14ac:dyDescent="0.25">
      <c r="B23" s="28" t="s">
        <v>19</v>
      </c>
      <c r="C23" s="26">
        <f>L18/D17</f>
        <v>32220.622828680993</v>
      </c>
    </row>
    <row r="24" spans="2:12" ht="28.5" x14ac:dyDescent="0.25">
      <c r="B24" s="29" t="s">
        <v>23</v>
      </c>
      <c r="C24" s="26">
        <f>SQRT(C23)</f>
        <v>179.50103851699853</v>
      </c>
    </row>
    <row r="25" spans="2:12" ht="28.5" x14ac:dyDescent="0.25">
      <c r="B25" s="29" t="s">
        <v>24</v>
      </c>
      <c r="C25" s="26">
        <f>(C24/C20)*100</f>
        <v>954.79275806914109</v>
      </c>
    </row>
    <row r="28" spans="2:12" x14ac:dyDescent="0.25">
      <c r="B28" s="21" t="s">
        <v>26</v>
      </c>
      <c r="C28" s="21"/>
      <c r="D28" s="21"/>
      <c r="E28" s="21"/>
      <c r="F28" s="21"/>
      <c r="G28" s="21"/>
    </row>
    <row r="29" spans="2:12" x14ac:dyDescent="0.25">
      <c r="B29" s="19">
        <v>0.34375</v>
      </c>
    </row>
  </sheetData>
  <mergeCells count="3">
    <mergeCell ref="J1:K1"/>
    <mergeCell ref="B17:C17"/>
    <mergeCell ref="B28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Hiro</cp:lastModifiedBy>
  <dcterms:created xsi:type="dcterms:W3CDTF">2022-01-25T00:29:35Z</dcterms:created>
  <dcterms:modified xsi:type="dcterms:W3CDTF">2022-01-25T03:07:07Z</dcterms:modified>
</cp:coreProperties>
</file>