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ffice\Documents\myProjects\Data_Analytics\Excel\Assignments\"/>
    </mc:Choice>
  </mc:AlternateContent>
  <xr:revisionPtr revIDLastSave="0" documentId="13_ncr:1_{67E23E9A-C3A7-4103-811A-6551FA3D1F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nested'!$A$10:$P$48</definedName>
    <definedName name="Basic_Salary">Source!$F$5:$F$40</definedName>
    <definedName name="Department">Source!$D$5:$D$40</definedName>
    <definedName name="Region">Source!$E$5:$E$40</definedName>
    <definedName name="Source_Table">Source!$C$5:$F$40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8" i="4" l="1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K7" i="6"/>
  <c r="J7" i="6"/>
  <c r="I7" i="6"/>
  <c r="N11" i="5"/>
  <c r="N10" i="5"/>
</calcChain>
</file>

<file path=xl/sharedStrings.xml><?xml version="1.0" encoding="utf-8"?>
<sst xmlns="http://schemas.openxmlformats.org/spreadsheetml/2006/main" count="731" uniqueCount="118">
  <si>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</si>
  <si>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</si>
  <si>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</si>
  <si>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</si>
  <si>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</si>
  <si>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</si>
  <si>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</si>
  <si>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</si>
  <si>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</si>
  <si>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</si>
  <si>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</si>
  <si>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</si>
  <si>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</si>
  <si>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</si>
  <si>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</si>
  <si>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</si>
  <si>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</si>
  <si>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</si>
  <si>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</si>
  <si>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</si>
  <si>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</si>
  <si>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</si>
  <si>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</si>
  <si>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</si>
  <si>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</si>
  <si>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</si>
  <si>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</si>
  <si>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</si>
  <si>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</si>
  <si>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</si>
  <si>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</si>
  <si>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</si>
  <si>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</si>
  <si>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</si>
  <si>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</si>
  <si>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</si>
  <si>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</si>
  <si>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</si>
  <si>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</si>
  <si>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</si>
  <si>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</si>
  <si>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</si>
  <si>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</si>
  <si>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</si>
  <si>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</si>
  <si>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</si>
  <si>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</si>
  <si>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</si>
  <si>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</si>
  <si>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</si>
  <si>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</si>
  <si>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</si>
  <si>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</si>
  <si>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</si>
  <si>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</si>
  <si>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</si>
  <si>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</si>
  <si>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</si>
  <si>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</si>
  <si>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</si>
  <si>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</si>
  <si>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</si>
  <si>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</si>
  <si>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</si>
  <si>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</si>
  <si>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</si>
  <si>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</si>
  <si>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</si>
  <si>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</si>
  <si>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</si>
  <si>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</si>
  <si>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</si>
  <si>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</si>
  <si>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</si>
  <si>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</si>
  <si>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</si>
  <si>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</si>
  <si>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</si>
  <si>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</si>
  <si>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</si>
  <si>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</si>
  <si>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</si>
  <si>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</si>
  <si>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</si>
  <si>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</si>
  <si>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</si>
  <si>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</si>
  <si>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</si>
  <si>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</si>
  <si>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</si>
  <si>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</si>
  <si>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</si>
  <si>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</si>
  <si>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</si>
  <si>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</si>
  <si>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</si>
  <si>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</si>
  <si>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</si>
  <si>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</si>
  <si>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</si>
  <si>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</si>
  <si>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</si>
  <si>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</si>
  <si>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</si>
  <si>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</si>
  <si>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</si>
  <si>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</si>
  <si>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</si>
  <si>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</si>
  <si>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</si>
  <si>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</si>
  <si>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</si>
  <si>
    <t>Amazon Vouchers</t>
  </si>
  <si>
    <t>Bonus</t>
  </si>
  <si>
    <t>Status</t>
  </si>
  <si>
    <t>Gift</t>
  </si>
  <si>
    <t>TA-DA</t>
  </si>
  <si>
    <r>
      <rPr>
        <b/>
        <sz val="14"/>
        <color theme="1"/>
        <rFont val="Calibri"/>
        <family val="2"/>
        <scheme val="minor"/>
      </rPr>
      <t xml:space="preserve">Answer: </t>
    </r>
    <r>
      <rPr>
        <sz val="11"/>
        <color rgb="FF7030A0"/>
        <rFont val="Calibri"/>
        <family val="2"/>
        <scheme val="minor"/>
      </rPr>
      <t xml:space="preserve">We </t>
    </r>
    <r>
      <rPr>
        <b/>
        <sz val="14"/>
        <color rgb="FFFF0000"/>
        <rFont val="Calibri"/>
        <family val="2"/>
        <scheme val="minor"/>
      </rPr>
      <t>cannot</t>
    </r>
    <r>
      <rPr>
        <sz val="11"/>
        <color rgb="FF7030A0"/>
        <rFont val="Calibri"/>
        <family val="2"/>
        <scheme val="minor"/>
      </rPr>
      <t xml:space="preserve"> do it via Vlookup (as it cannot get data on the left side) but we can achieve the result using </t>
    </r>
    <r>
      <rPr>
        <b/>
        <sz val="14"/>
        <color rgb="FFFF0000"/>
        <rFont val="Calibri"/>
        <family val="2"/>
        <scheme val="minor"/>
      </rPr>
      <t>Index</t>
    </r>
    <r>
      <rPr>
        <sz val="11"/>
        <color rgb="FF7030A0"/>
        <rFont val="Calibri"/>
        <family val="2"/>
        <scheme val="minor"/>
      </rPr>
      <t xml:space="preserve"> as shown below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</si>
</sst>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0" xfId="0" applyFont="1"/>
    <xf numFmtId="0" fontId="7" fillId="5" borderId="0" xfId="0" applyFont="1" applyFill="1" applyAlignment="1">
      <alignment horizontal="center"/>
    </xf>
    <xf numFmtId="0" fontId="8" fillId="0" borderId="0" xfId="0" applyFont="1"/>
    <xf numFmtId="0" fontId="6" fillId="4" borderId="1" xfId="0" applyFont="1" applyFill="1" applyBorder="1" applyAlignment="1">
      <alignment horizontal="left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showGridLines="0" tabSelected="1" workbookViewId="0"/>
  </sheetViews>
  <sheetFormatPr defaultRowHeight="15" x14ac:dyDescent="0.25"/>
  <cols>
    <col min="4" max="4" width="10.7109375" bestFit="1" customWidth="1"/>
    <col min="6" max="6" width="10.85546875" bestFit="1" customWidth="1"/>
    <col min="7" max="7" width="23.42578125" bestFit="1" customWidth="1"/>
    <col min="8" max="8" width="14.140625" bestFit="1" customWidth="1"/>
    <col min="10" max="10" width="18.28515625" bestFit="1" customWidth="1"/>
    <col min="12" max="12" width="11.28515625" bestFit="1" customWidth="1"/>
    <col min="13" max="13" width="8.42578125" bestFit="1" customWidth="1"/>
    <col min="14" max="14" width="17" bestFit="1" customWidth="1"/>
  </cols>
  <sheetData>
    <row r="1" spans="1:15" ht="15.75" x14ac:dyDescent="0.25">
      <c r="C1" s="5" t="s">
        <v>79</v>
      </c>
    </row>
    <row r="2" spans="1:15" x14ac:dyDescent="0.25">
      <c r="B2" s="11">
        <v>1</v>
      </c>
      <c r="C2" s="11" t="s">
        <v>108</v>
      </c>
    </row>
    <row r="3" spans="1:15" x14ac:dyDescent="0.25">
      <c r="B3" s="11">
        <v>2</v>
      </c>
      <c r="C3" s="11" t="s">
        <v>109</v>
      </c>
    </row>
    <row r="4" spans="1:15" x14ac:dyDescent="0.25">
      <c r="B4" s="11">
        <v>3</v>
      </c>
      <c r="C4" s="11" t="s">
        <v>110</v>
      </c>
    </row>
    <row r="5" spans="1:15" x14ac:dyDescent="0.25">
      <c r="B5" s="11">
        <v>4</v>
      </c>
      <c r="C5" s="11" t="s">
        <v>111</v>
      </c>
    </row>
    <row r="6" spans="1:15" x14ac:dyDescent="0.25">
      <c r="B6" s="11">
        <v>5</v>
      </c>
      <c r="C6" s="11" t="s">
        <v>89</v>
      </c>
    </row>
    <row r="7" spans="1:15" x14ac:dyDescent="0.25">
      <c r="B7" s="11">
        <v>6</v>
      </c>
      <c r="C7" s="11" t="s">
        <v>93</v>
      </c>
    </row>
    <row r="8" spans="1:15" x14ac:dyDescent="0.25">
      <c r="B8" s="11"/>
      <c r="C8" s="11"/>
    </row>
    <row r="9" spans="1:15" x14ac:dyDescent="0.25">
      <c r="J9" s="14" t="s">
        <v>115</v>
      </c>
      <c r="K9" s="14" t="s">
        <v>113</v>
      </c>
      <c r="L9" s="14" t="s">
        <v>114</v>
      </c>
      <c r="M9" s="14" t="s">
        <v>113</v>
      </c>
      <c r="N9" s="14" t="s">
        <v>112</v>
      </c>
      <c r="O9" s="14" t="s">
        <v>116</v>
      </c>
    </row>
    <row r="10" spans="1:15" s="1" customFormat="1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9">
        <v>6</v>
      </c>
    </row>
    <row r="11" spans="1:15" x14ac:dyDescent="0.25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IF(AND($E11="Female",$H11&lt;50000),"Eligible for Gift","Not Eligible for Gift")</f>
        <v>Not Eligible for Gift</v>
      </c>
      <c r="K11" s="10">
        <f>IF(AND($H11&lt;30000,$G11="CCD"),9000,0)</f>
        <v>0</v>
      </c>
      <c r="L11" s="10" t="str">
        <f>IF(YEAR($D11)&lt;YEAR(DATEVALUE("02/01/1980")),"Retired","Not Retired")</f>
        <v>Retired</v>
      </c>
      <c r="M11" s="10">
        <f>IF(AND(OR(ISNUMBER(SEARCH("*Sales*",G11)),ISNUMBER(SEARCH("*Marketing*",G11))),$H11&lt;45000),25000,10000)</f>
        <v>10000</v>
      </c>
      <c r="N11" s="10">
        <f>IF(OR($G11="Director",$G11="CEO"),0,1500)</f>
        <v>1500</v>
      </c>
      <c r="O11" s="10">
        <f>IF($I11="North",5000,IF($I11="South",4000,IF($I11="East",4200,3800)))</f>
        <v>5000</v>
      </c>
    </row>
    <row r="12" spans="1:15" x14ac:dyDescent="0.25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 t="shared" ref="J12:J48" si="0">IF(AND($E12="Female",$H12&lt;50000),"Eligible for Gift","Not Eligible for Gift")</f>
        <v>Not Eligible for Gift</v>
      </c>
      <c r="K12" s="10">
        <f t="shared" ref="K12:K48" si="1">IF(AND($H12&lt;30000,$G12="CCD"),9000,0)</f>
        <v>0</v>
      </c>
      <c r="L12" s="10" t="str">
        <f t="shared" ref="L12:L48" si="2">IF(YEAR($D12)&lt;YEAR(DATEVALUE("02/01/1980")),"Retired","Not Retired")</f>
        <v>Retired</v>
      </c>
      <c r="M12" s="10">
        <f t="shared" ref="M12:M48" si="3">IF(AND(OR(ISNUMBER(SEARCH("*Sales*",G12)),ISNUMBER(SEARCH("*Marketing*",G12))),$H12&lt;45000),25000,10000)</f>
        <v>25000</v>
      </c>
      <c r="N12" s="10">
        <f t="shared" ref="N12:N48" si="4">IF(OR($G12="Director",$G12="CEO"),0,1500)</f>
        <v>1500</v>
      </c>
      <c r="O12" s="10">
        <f t="shared" ref="O12:O48" si="5">IF($I12="North",5000,IF($I12="South",4000,IF($I12="East",4200,3800)))</f>
        <v>5000</v>
      </c>
    </row>
    <row r="13" spans="1:15" x14ac:dyDescent="0.25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si="0"/>
        <v>Eligible for Gift</v>
      </c>
      <c r="K13" s="10">
        <f t="shared" si="1"/>
        <v>0</v>
      </c>
      <c r="L13" s="10" t="str">
        <f t="shared" si="2"/>
        <v>Retired</v>
      </c>
      <c r="M13" s="10">
        <f t="shared" si="3"/>
        <v>25000</v>
      </c>
      <c r="N13" s="10">
        <f t="shared" si="4"/>
        <v>1500</v>
      </c>
      <c r="O13" s="10">
        <f t="shared" si="5"/>
        <v>5000</v>
      </c>
    </row>
    <row r="14" spans="1:15" x14ac:dyDescent="0.25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0"/>
        <v>Not Eligible for Gift</v>
      </c>
      <c r="K14" s="10">
        <f t="shared" si="1"/>
        <v>0</v>
      </c>
      <c r="L14" s="10" t="str">
        <f t="shared" si="2"/>
        <v>Retired</v>
      </c>
      <c r="M14" s="10">
        <f t="shared" si="3"/>
        <v>10000</v>
      </c>
      <c r="N14" s="10">
        <f t="shared" si="4"/>
        <v>1500</v>
      </c>
      <c r="O14" s="10">
        <f t="shared" si="5"/>
        <v>4000</v>
      </c>
    </row>
    <row r="15" spans="1:15" x14ac:dyDescent="0.25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0"/>
        <v>Not Eligible for Gift</v>
      </c>
      <c r="K15" s="10">
        <f t="shared" si="1"/>
        <v>0</v>
      </c>
      <c r="L15" s="10" t="str">
        <f t="shared" si="2"/>
        <v>Retired</v>
      </c>
      <c r="M15" s="10">
        <f t="shared" si="3"/>
        <v>10000</v>
      </c>
      <c r="N15" s="10">
        <f t="shared" si="4"/>
        <v>1500</v>
      </c>
      <c r="O15" s="10">
        <f t="shared" si="5"/>
        <v>5000</v>
      </c>
    </row>
    <row r="16" spans="1:15" x14ac:dyDescent="0.25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0"/>
        <v>Not Eligible for Gift</v>
      </c>
      <c r="K16" s="10">
        <f t="shared" si="1"/>
        <v>0</v>
      </c>
      <c r="L16" s="10" t="str">
        <f t="shared" si="2"/>
        <v>Retired</v>
      </c>
      <c r="M16" s="10">
        <f t="shared" si="3"/>
        <v>10000</v>
      </c>
      <c r="N16" s="10">
        <f t="shared" si="4"/>
        <v>0</v>
      </c>
      <c r="O16" s="10">
        <f t="shared" si="5"/>
        <v>5000</v>
      </c>
    </row>
    <row r="17" spans="1:15" x14ac:dyDescent="0.25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0"/>
        <v>Not Eligible for Gift</v>
      </c>
      <c r="K17" s="10">
        <f t="shared" si="1"/>
        <v>0</v>
      </c>
      <c r="L17" s="10" t="str">
        <f t="shared" si="2"/>
        <v>Retired</v>
      </c>
      <c r="M17" s="10">
        <f t="shared" si="3"/>
        <v>10000</v>
      </c>
      <c r="N17" s="10">
        <f t="shared" si="4"/>
        <v>1500</v>
      </c>
      <c r="O17" s="10">
        <f t="shared" si="5"/>
        <v>3800</v>
      </c>
    </row>
    <row r="18" spans="1:15" x14ac:dyDescent="0.25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0"/>
        <v>Not Eligible for Gift</v>
      </c>
      <c r="K18" s="10">
        <f t="shared" si="1"/>
        <v>9000</v>
      </c>
      <c r="L18" s="10" t="str">
        <f t="shared" si="2"/>
        <v>Not Retired</v>
      </c>
      <c r="M18" s="10">
        <f t="shared" si="3"/>
        <v>10000</v>
      </c>
      <c r="N18" s="10">
        <f t="shared" si="4"/>
        <v>1500</v>
      </c>
      <c r="O18" s="10">
        <f t="shared" si="5"/>
        <v>3800</v>
      </c>
    </row>
    <row r="19" spans="1:15" x14ac:dyDescent="0.25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0"/>
        <v>Not Eligible for Gift</v>
      </c>
      <c r="K19" s="10">
        <f t="shared" si="1"/>
        <v>0</v>
      </c>
      <c r="L19" s="10" t="str">
        <f t="shared" si="2"/>
        <v>Retired</v>
      </c>
      <c r="M19" s="10">
        <f t="shared" si="3"/>
        <v>10000</v>
      </c>
      <c r="N19" s="10">
        <f t="shared" si="4"/>
        <v>1500</v>
      </c>
      <c r="O19" s="10">
        <f t="shared" si="5"/>
        <v>4200</v>
      </c>
    </row>
    <row r="20" spans="1:15" x14ac:dyDescent="0.25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0"/>
        <v>Eligible for Gift</v>
      </c>
      <c r="K20" s="10">
        <f t="shared" si="1"/>
        <v>0</v>
      </c>
      <c r="L20" s="10" t="str">
        <f t="shared" si="2"/>
        <v>Not Retired</v>
      </c>
      <c r="M20" s="10">
        <f t="shared" si="3"/>
        <v>10000</v>
      </c>
      <c r="N20" s="10">
        <f t="shared" si="4"/>
        <v>1500</v>
      </c>
      <c r="O20" s="10">
        <f t="shared" si="5"/>
        <v>5000</v>
      </c>
    </row>
    <row r="21" spans="1:15" x14ac:dyDescent="0.25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 t="shared" si="0"/>
        <v>Eligible for Gift</v>
      </c>
      <c r="K21" s="10">
        <f t="shared" si="1"/>
        <v>0</v>
      </c>
      <c r="L21" s="10" t="str">
        <f t="shared" si="2"/>
        <v>Retired</v>
      </c>
      <c r="M21" s="10">
        <f t="shared" si="3"/>
        <v>25000</v>
      </c>
      <c r="N21" s="10">
        <f t="shared" si="4"/>
        <v>1500</v>
      </c>
      <c r="O21" s="10">
        <f t="shared" si="5"/>
        <v>4000</v>
      </c>
    </row>
    <row r="22" spans="1:15" x14ac:dyDescent="0.25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0"/>
        <v>Not Eligible for Gift</v>
      </c>
      <c r="K22" s="10">
        <f t="shared" si="1"/>
        <v>0</v>
      </c>
      <c r="L22" s="10" t="str">
        <f t="shared" si="2"/>
        <v>Not Retired</v>
      </c>
      <c r="M22" s="10">
        <f t="shared" si="3"/>
        <v>10000</v>
      </c>
      <c r="N22" s="10">
        <f t="shared" si="4"/>
        <v>1500</v>
      </c>
      <c r="O22" s="10">
        <f t="shared" si="5"/>
        <v>4200</v>
      </c>
    </row>
    <row r="23" spans="1:15" x14ac:dyDescent="0.25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0"/>
        <v>Not Eligible for Gift</v>
      </c>
      <c r="K23" s="10">
        <f t="shared" si="1"/>
        <v>0</v>
      </c>
      <c r="L23" s="10" t="str">
        <f t="shared" si="2"/>
        <v>Not Retired</v>
      </c>
      <c r="M23" s="10">
        <f t="shared" si="3"/>
        <v>10000</v>
      </c>
      <c r="N23" s="10">
        <f t="shared" si="4"/>
        <v>1500</v>
      </c>
      <c r="O23" s="10">
        <f t="shared" si="5"/>
        <v>4200</v>
      </c>
    </row>
    <row r="24" spans="1:15" x14ac:dyDescent="0.25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0"/>
        <v>Not Eligible for Gift</v>
      </c>
      <c r="K24" s="10">
        <f t="shared" si="1"/>
        <v>0</v>
      </c>
      <c r="L24" s="10" t="str">
        <f t="shared" si="2"/>
        <v>Not Retired</v>
      </c>
      <c r="M24" s="10">
        <f t="shared" si="3"/>
        <v>10000</v>
      </c>
      <c r="N24" s="10">
        <f t="shared" si="4"/>
        <v>1500</v>
      </c>
      <c r="O24" s="10">
        <f t="shared" si="5"/>
        <v>4200</v>
      </c>
    </row>
    <row r="25" spans="1:15" x14ac:dyDescent="0.25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0"/>
        <v>Not Eligible for Gift</v>
      </c>
      <c r="K25" s="10">
        <f t="shared" si="1"/>
        <v>0</v>
      </c>
      <c r="L25" s="10" t="str">
        <f t="shared" si="2"/>
        <v>Not Retired</v>
      </c>
      <c r="M25" s="10">
        <f t="shared" si="3"/>
        <v>10000</v>
      </c>
      <c r="N25" s="10">
        <f t="shared" si="4"/>
        <v>0</v>
      </c>
      <c r="O25" s="10">
        <f t="shared" si="5"/>
        <v>4000</v>
      </c>
    </row>
    <row r="26" spans="1:15" x14ac:dyDescent="0.25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0"/>
        <v>Eligible for Gift</v>
      </c>
      <c r="K26" s="10">
        <f t="shared" si="1"/>
        <v>0</v>
      </c>
      <c r="L26" s="10" t="str">
        <f t="shared" si="2"/>
        <v>Retired</v>
      </c>
      <c r="M26" s="10">
        <f t="shared" si="3"/>
        <v>10000</v>
      </c>
      <c r="N26" s="10">
        <f t="shared" si="4"/>
        <v>1500</v>
      </c>
      <c r="O26" s="10">
        <f t="shared" si="5"/>
        <v>4000</v>
      </c>
    </row>
    <row r="27" spans="1:15" x14ac:dyDescent="0.25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0"/>
        <v>Eligible for Gift</v>
      </c>
      <c r="K27" s="10">
        <f t="shared" si="1"/>
        <v>0</v>
      </c>
      <c r="L27" s="10" t="str">
        <f t="shared" si="2"/>
        <v>Not Retired</v>
      </c>
      <c r="M27" s="10">
        <f t="shared" si="3"/>
        <v>25000</v>
      </c>
      <c r="N27" s="10">
        <f t="shared" si="4"/>
        <v>1500</v>
      </c>
      <c r="O27" s="10">
        <f t="shared" si="5"/>
        <v>4000</v>
      </c>
    </row>
    <row r="28" spans="1:15" x14ac:dyDescent="0.25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0"/>
        <v>Not Eligible for Gift</v>
      </c>
      <c r="K28" s="10">
        <f t="shared" si="1"/>
        <v>0</v>
      </c>
      <c r="L28" s="10" t="str">
        <f t="shared" si="2"/>
        <v>Not Retired</v>
      </c>
      <c r="M28" s="10">
        <f t="shared" si="3"/>
        <v>10000</v>
      </c>
      <c r="N28" s="10">
        <f t="shared" si="4"/>
        <v>1500</v>
      </c>
      <c r="O28" s="10">
        <f t="shared" si="5"/>
        <v>4000</v>
      </c>
    </row>
    <row r="29" spans="1:15" x14ac:dyDescent="0.25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0"/>
        <v>Not Eligible for Gift</v>
      </c>
      <c r="K29" s="10">
        <f t="shared" si="1"/>
        <v>0</v>
      </c>
      <c r="L29" s="10" t="str">
        <f t="shared" si="2"/>
        <v>Not Retired</v>
      </c>
      <c r="M29" s="10">
        <f t="shared" si="3"/>
        <v>10000</v>
      </c>
      <c r="N29" s="10">
        <f t="shared" si="4"/>
        <v>1500</v>
      </c>
      <c r="O29" s="10">
        <f t="shared" si="5"/>
        <v>3800</v>
      </c>
    </row>
    <row r="30" spans="1:15" x14ac:dyDescent="0.25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0"/>
        <v>Not Eligible for Gift</v>
      </c>
      <c r="K30" s="10">
        <f t="shared" si="1"/>
        <v>0</v>
      </c>
      <c r="L30" s="10" t="str">
        <f t="shared" si="2"/>
        <v>Not Retired</v>
      </c>
      <c r="M30" s="10">
        <f t="shared" si="3"/>
        <v>10000</v>
      </c>
      <c r="N30" s="10">
        <f t="shared" si="4"/>
        <v>1500</v>
      </c>
      <c r="O30" s="10">
        <f t="shared" si="5"/>
        <v>4000</v>
      </c>
    </row>
    <row r="31" spans="1:15" x14ac:dyDescent="0.25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0"/>
        <v>Not Eligible for Gift</v>
      </c>
      <c r="K31" s="10">
        <f t="shared" si="1"/>
        <v>0</v>
      </c>
      <c r="L31" s="10" t="str">
        <f t="shared" si="2"/>
        <v>Not Retired</v>
      </c>
      <c r="M31" s="10">
        <f t="shared" si="3"/>
        <v>10000</v>
      </c>
      <c r="N31" s="10">
        <f t="shared" si="4"/>
        <v>1500</v>
      </c>
      <c r="O31" s="10">
        <f t="shared" si="5"/>
        <v>4000</v>
      </c>
    </row>
    <row r="32" spans="1:15" x14ac:dyDescent="0.25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0"/>
        <v>Not Eligible for Gift</v>
      </c>
      <c r="K32" s="10">
        <f t="shared" si="1"/>
        <v>0</v>
      </c>
      <c r="L32" s="10" t="str">
        <f t="shared" si="2"/>
        <v>Not Retired</v>
      </c>
      <c r="M32" s="10">
        <f t="shared" si="3"/>
        <v>10000</v>
      </c>
      <c r="N32" s="10">
        <f t="shared" si="4"/>
        <v>1500</v>
      </c>
      <c r="O32" s="10">
        <f t="shared" si="5"/>
        <v>4200</v>
      </c>
    </row>
    <row r="33" spans="1:15" x14ac:dyDescent="0.25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0"/>
        <v>Not Eligible for Gift</v>
      </c>
      <c r="K33" s="10">
        <f t="shared" si="1"/>
        <v>0</v>
      </c>
      <c r="L33" s="10" t="str">
        <f t="shared" si="2"/>
        <v>Not Retired</v>
      </c>
      <c r="M33" s="10">
        <f t="shared" si="3"/>
        <v>10000</v>
      </c>
      <c r="N33" s="10">
        <f t="shared" si="4"/>
        <v>1500</v>
      </c>
      <c r="O33" s="10">
        <f t="shared" si="5"/>
        <v>4200</v>
      </c>
    </row>
    <row r="34" spans="1:15" x14ac:dyDescent="0.25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0"/>
        <v>Not Eligible for Gift</v>
      </c>
      <c r="K34" s="10">
        <f t="shared" si="1"/>
        <v>0</v>
      </c>
      <c r="L34" s="10" t="str">
        <f t="shared" si="2"/>
        <v>Not Retired</v>
      </c>
      <c r="M34" s="10">
        <f t="shared" si="3"/>
        <v>10000</v>
      </c>
      <c r="N34" s="10">
        <f t="shared" si="4"/>
        <v>1500</v>
      </c>
      <c r="O34" s="10">
        <f t="shared" si="5"/>
        <v>4000</v>
      </c>
    </row>
    <row r="35" spans="1:15" x14ac:dyDescent="0.25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0"/>
        <v>Not Eligible for Gift</v>
      </c>
      <c r="K35" s="10">
        <f t="shared" si="1"/>
        <v>0</v>
      </c>
      <c r="L35" s="10" t="str">
        <f t="shared" si="2"/>
        <v>Not Retired</v>
      </c>
      <c r="M35" s="10">
        <f t="shared" si="3"/>
        <v>10000</v>
      </c>
      <c r="N35" s="10">
        <f t="shared" si="4"/>
        <v>1500</v>
      </c>
      <c r="O35" s="10">
        <f t="shared" si="5"/>
        <v>3800</v>
      </c>
    </row>
    <row r="36" spans="1:15" x14ac:dyDescent="0.25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0"/>
        <v>Not Eligible for Gift</v>
      </c>
      <c r="K36" s="10">
        <f t="shared" si="1"/>
        <v>0</v>
      </c>
      <c r="L36" s="10" t="str">
        <f t="shared" si="2"/>
        <v>Retired</v>
      </c>
      <c r="M36" s="10">
        <f t="shared" si="3"/>
        <v>10000</v>
      </c>
      <c r="N36" s="10">
        <f t="shared" si="4"/>
        <v>1500</v>
      </c>
      <c r="O36" s="10">
        <f t="shared" si="5"/>
        <v>4000</v>
      </c>
    </row>
    <row r="37" spans="1:15" x14ac:dyDescent="0.25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0"/>
        <v>Not Eligible for Gift</v>
      </c>
      <c r="K37" s="10">
        <f t="shared" si="1"/>
        <v>0</v>
      </c>
      <c r="L37" s="10" t="str">
        <f t="shared" si="2"/>
        <v>Not Retired</v>
      </c>
      <c r="M37" s="10">
        <f t="shared" si="3"/>
        <v>10000</v>
      </c>
      <c r="N37" s="10">
        <f t="shared" si="4"/>
        <v>1500</v>
      </c>
      <c r="O37" s="10">
        <f t="shared" si="5"/>
        <v>4000</v>
      </c>
    </row>
    <row r="38" spans="1:15" x14ac:dyDescent="0.25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0"/>
        <v>Not Eligible for Gift</v>
      </c>
      <c r="K38" s="10">
        <f t="shared" si="1"/>
        <v>0</v>
      </c>
      <c r="L38" s="10" t="str">
        <f t="shared" si="2"/>
        <v>Retired</v>
      </c>
      <c r="M38" s="10">
        <f t="shared" si="3"/>
        <v>10000</v>
      </c>
      <c r="N38" s="10">
        <f t="shared" si="4"/>
        <v>1500</v>
      </c>
      <c r="O38" s="10">
        <f t="shared" si="5"/>
        <v>5000</v>
      </c>
    </row>
    <row r="39" spans="1:15" x14ac:dyDescent="0.25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0"/>
        <v>Not Eligible for Gift</v>
      </c>
      <c r="K39" s="10">
        <f t="shared" si="1"/>
        <v>0</v>
      </c>
      <c r="L39" s="10" t="str">
        <f t="shared" si="2"/>
        <v>Retired</v>
      </c>
      <c r="M39" s="10">
        <f t="shared" si="3"/>
        <v>10000</v>
      </c>
      <c r="N39" s="10">
        <f t="shared" si="4"/>
        <v>1500</v>
      </c>
      <c r="O39" s="10">
        <f t="shared" si="5"/>
        <v>4200</v>
      </c>
    </row>
    <row r="40" spans="1:15" x14ac:dyDescent="0.25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0"/>
        <v>Not Eligible for Gift</v>
      </c>
      <c r="K40" s="10">
        <f t="shared" si="1"/>
        <v>0</v>
      </c>
      <c r="L40" s="10" t="str">
        <f t="shared" si="2"/>
        <v>Not Retired</v>
      </c>
      <c r="M40" s="10">
        <f t="shared" si="3"/>
        <v>10000</v>
      </c>
      <c r="N40" s="10">
        <f t="shared" si="4"/>
        <v>1500</v>
      </c>
      <c r="O40" s="10">
        <f t="shared" si="5"/>
        <v>4200</v>
      </c>
    </row>
    <row r="41" spans="1:15" x14ac:dyDescent="0.25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0"/>
        <v>Not Eligible for Gift</v>
      </c>
      <c r="K41" s="10">
        <f t="shared" si="1"/>
        <v>0</v>
      </c>
      <c r="L41" s="10" t="str">
        <f t="shared" si="2"/>
        <v>Not Retired</v>
      </c>
      <c r="M41" s="10">
        <f t="shared" si="3"/>
        <v>10000</v>
      </c>
      <c r="N41" s="10">
        <f t="shared" si="4"/>
        <v>1500</v>
      </c>
      <c r="O41" s="10">
        <f t="shared" si="5"/>
        <v>4000</v>
      </c>
    </row>
    <row r="42" spans="1:15" x14ac:dyDescent="0.25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0"/>
        <v>Not Eligible for Gift</v>
      </c>
      <c r="K42" s="10">
        <f t="shared" si="1"/>
        <v>0</v>
      </c>
      <c r="L42" s="10" t="str">
        <f t="shared" si="2"/>
        <v>Not Retired</v>
      </c>
      <c r="M42" s="10">
        <f t="shared" si="3"/>
        <v>10000</v>
      </c>
      <c r="N42" s="10">
        <f t="shared" si="4"/>
        <v>0</v>
      </c>
      <c r="O42" s="10">
        <f t="shared" si="5"/>
        <v>4000</v>
      </c>
    </row>
    <row r="43" spans="1:15" x14ac:dyDescent="0.25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0"/>
        <v>Not Eligible for Gift</v>
      </c>
      <c r="K43" s="10">
        <f t="shared" si="1"/>
        <v>0</v>
      </c>
      <c r="L43" s="10" t="str">
        <f t="shared" si="2"/>
        <v>Not Retired</v>
      </c>
      <c r="M43" s="10">
        <f t="shared" si="3"/>
        <v>10000</v>
      </c>
      <c r="N43" s="10">
        <f t="shared" si="4"/>
        <v>1500</v>
      </c>
      <c r="O43" s="10">
        <f t="shared" si="5"/>
        <v>4200</v>
      </c>
    </row>
    <row r="44" spans="1:15" x14ac:dyDescent="0.25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0"/>
        <v>Not Eligible for Gift</v>
      </c>
      <c r="K44" s="10">
        <f t="shared" si="1"/>
        <v>0</v>
      </c>
      <c r="L44" s="10" t="str">
        <f t="shared" si="2"/>
        <v>Not Retired</v>
      </c>
      <c r="M44" s="10">
        <f t="shared" si="3"/>
        <v>10000</v>
      </c>
      <c r="N44" s="10">
        <f t="shared" si="4"/>
        <v>1500</v>
      </c>
      <c r="O44" s="10">
        <f t="shared" si="5"/>
        <v>5000</v>
      </c>
    </row>
    <row r="45" spans="1:15" x14ac:dyDescent="0.25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0"/>
        <v>Not Eligible for Gift</v>
      </c>
      <c r="K45" s="10">
        <f t="shared" si="1"/>
        <v>0</v>
      </c>
      <c r="L45" s="10" t="str">
        <f t="shared" si="2"/>
        <v>Not Retired</v>
      </c>
      <c r="M45" s="10">
        <f t="shared" si="3"/>
        <v>10000</v>
      </c>
      <c r="N45" s="10">
        <f t="shared" si="4"/>
        <v>1500</v>
      </c>
      <c r="O45" s="10">
        <f t="shared" si="5"/>
        <v>5000</v>
      </c>
    </row>
    <row r="46" spans="1:15" x14ac:dyDescent="0.25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0"/>
        <v>Not Eligible for Gift</v>
      </c>
      <c r="K46" s="10">
        <f t="shared" si="1"/>
        <v>0</v>
      </c>
      <c r="L46" s="10" t="str">
        <f t="shared" si="2"/>
        <v>Not Retired</v>
      </c>
      <c r="M46" s="10">
        <f t="shared" si="3"/>
        <v>10000</v>
      </c>
      <c r="N46" s="10">
        <f t="shared" si="4"/>
        <v>1500</v>
      </c>
      <c r="O46" s="10">
        <f t="shared" si="5"/>
        <v>4000</v>
      </c>
    </row>
    <row r="47" spans="1:15" x14ac:dyDescent="0.25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0"/>
        <v>Not Eligible for Gift</v>
      </c>
      <c r="K47" s="10">
        <f t="shared" si="1"/>
        <v>0</v>
      </c>
      <c r="L47" s="10" t="str">
        <f t="shared" si="2"/>
        <v>Not Retired</v>
      </c>
      <c r="M47" s="10">
        <f t="shared" si="3"/>
        <v>10000</v>
      </c>
      <c r="N47" s="10">
        <f t="shared" si="4"/>
        <v>1500</v>
      </c>
      <c r="O47" s="10">
        <f t="shared" si="5"/>
        <v>3800</v>
      </c>
    </row>
    <row r="48" spans="1:15" x14ac:dyDescent="0.25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 t="shared" si="0"/>
        <v>Not Eligible for Gift</v>
      </c>
      <c r="K48" s="10">
        <f t="shared" si="1"/>
        <v>0</v>
      </c>
      <c r="L48" s="10" t="str">
        <f t="shared" si="2"/>
        <v>Not Retired</v>
      </c>
      <c r="M48" s="10">
        <f t="shared" si="3"/>
        <v>25000</v>
      </c>
      <c r="N48" s="10">
        <f t="shared" si="4"/>
        <v>1500</v>
      </c>
      <c r="O48" s="10">
        <f t="shared" si="5"/>
        <v>5000</v>
      </c>
    </row>
    <row r="49" spans="7:7" x14ac:dyDescent="0.25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showGridLines="0" workbookViewId="0"/>
  </sheetViews>
  <sheetFormatPr defaultRowHeight="15" x14ac:dyDescent="0.25"/>
  <cols>
    <col min="6" max="6" width="9.85546875" bestFit="1" customWidth="1"/>
    <col min="11" max="11" width="10.7109375" bestFit="1" customWidth="1"/>
    <col min="13" max="13" width="38" bestFit="1" customWidth="1"/>
    <col min="14" max="14" width="17.28515625" bestFit="1" customWidth="1"/>
  </cols>
  <sheetData>
    <row r="4" spans="3:14" x14ac:dyDescent="0.25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4" x14ac:dyDescent="0.25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4" x14ac:dyDescent="0.25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4" x14ac:dyDescent="0.25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4" ht="18.75" x14ac:dyDescent="0.3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  <c r="M8" s="15" t="s">
        <v>117</v>
      </c>
    </row>
    <row r="9" spans="3:14" x14ac:dyDescent="0.25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6" t="s">
        <v>100</v>
      </c>
      <c r="N9" s="2" t="s">
        <v>101</v>
      </c>
    </row>
    <row r="10" spans="3:14" x14ac:dyDescent="0.25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 t="str">
        <f>INDEX($C$4:$K$42,MATCH(MAX($K$5:$K$42),$K$4:$K$42,0),MATCH("FirstName",$C$4:$K$4,0))</f>
        <v>Dinesh</v>
      </c>
    </row>
    <row r="11" spans="3:14" x14ac:dyDescent="0.25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 t="str">
        <f>INDEX($C$4:$K$42,MATCH(MIN($K$5:$K$42),$K$4:$K$42,0),MATCH("FirstName",$C$4:$K$4,0))</f>
        <v>Satish</v>
      </c>
    </row>
    <row r="12" spans="3:14" x14ac:dyDescent="0.25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4" x14ac:dyDescent="0.25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4" x14ac:dyDescent="0.25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25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4" x14ac:dyDescent="0.25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25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25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25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25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25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25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25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25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25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25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25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25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25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25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25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25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25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25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25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25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25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25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25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25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25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25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showGridLines="0" workbookViewId="0"/>
  </sheetViews>
  <sheetFormatPr defaultRowHeight="15" x14ac:dyDescent="0.25"/>
  <cols>
    <col min="6" max="6" width="9.85546875" bestFit="1" customWidth="1"/>
    <col min="10" max="10" width="23.42578125" bestFit="1" customWidth="1"/>
  </cols>
  <sheetData>
    <row r="2" spans="3:11" x14ac:dyDescent="0.25">
      <c r="D2" s="13" t="s">
        <v>104</v>
      </c>
    </row>
    <row r="3" spans="3:11" x14ac:dyDescent="0.25">
      <c r="D3" s="13" t="s">
        <v>105</v>
      </c>
    </row>
    <row r="4" spans="3:11" x14ac:dyDescent="0.25">
      <c r="D4" s="13" t="s">
        <v>106</v>
      </c>
    </row>
    <row r="6" spans="3:11" x14ac:dyDescent="0.25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25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>IFERROR(VLOOKUP($C7,Source_Table,MATCH(I$6,Source!$C$5:$F$5,1),0),"Retired")</f>
        <v>North</v>
      </c>
      <c r="J7" s="3" t="str">
        <f>IFERROR(VLOOKUP($C7,Source_Table,MATCH(J$6,Source!$C$5:$F$5,1),0),"Retired")</f>
        <v>FLM</v>
      </c>
      <c r="K7" s="3">
        <f>IFERROR(VLOOKUP($C7,Source_Table,MATCH(K$6,Source!$C$5:$F$5,1),0),"Retired")</f>
        <v>48000</v>
      </c>
    </row>
    <row r="8" spans="3:11" x14ac:dyDescent="0.25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>IFERROR(VLOOKUP($C8,Source_Table,MATCH(I$6,Source!$C$5:$F$5,1),0),"Retired")</f>
        <v>North</v>
      </c>
      <c r="J8" s="3" t="str">
        <f>IFERROR(VLOOKUP($C8,Source_Table,MATCH(J$6,Source!$C$5:$F$5,1),0),"Retired")</f>
        <v>Digital Marketing</v>
      </c>
      <c r="K8" s="3">
        <f>IFERROR(VLOOKUP($C8,Source_Table,MATCH(K$6,Source!$C$5:$F$5,1),0),"Retired")</f>
        <v>35000</v>
      </c>
    </row>
    <row r="9" spans="3:11" x14ac:dyDescent="0.25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>IFERROR(VLOOKUP($C9,Source_Table,MATCH(I$6,Source!$C$5:$F$5,1),0),"Retired")</f>
        <v>North</v>
      </c>
      <c r="J9" s="3" t="str">
        <f>IFERROR(VLOOKUP($C9,Source_Table,MATCH(J$6,Source!$C$5:$F$5,1),0),"Retired")</f>
        <v>Digital Marketing</v>
      </c>
      <c r="K9" s="3">
        <f>IFERROR(VLOOKUP($C9,Source_Table,MATCH(K$6,Source!$C$5:$F$5,1),0),"Retired")</f>
        <v>67000</v>
      </c>
    </row>
    <row r="10" spans="3:11" x14ac:dyDescent="0.25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>IFERROR(VLOOKUP($C10,Source_Table,MATCH(I$6,Source!$C$5:$F$5,1),0),"Retired")</f>
        <v>South</v>
      </c>
      <c r="J10" s="3" t="str">
        <f>IFERROR(VLOOKUP($C10,Source_Table,MATCH(J$6,Source!$C$5:$F$5,1),0),"Retired")</f>
        <v>Inside Sales</v>
      </c>
      <c r="K10" s="3">
        <f>IFERROR(VLOOKUP($C10,Source_Table,MATCH(K$6,Source!$C$5:$F$5,1),0),"Retired")</f>
        <v>87000</v>
      </c>
    </row>
    <row r="11" spans="3:11" x14ac:dyDescent="0.25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>IFERROR(VLOOKUP($C11,Source_Table,MATCH(I$6,Source!$C$5:$F$5,1),0),"Retired")</f>
        <v>North</v>
      </c>
      <c r="J11" s="3" t="str">
        <f>IFERROR(VLOOKUP($C11,Source_Table,MATCH(J$6,Source!$C$5:$F$5,1),0),"Retired")</f>
        <v>Marketing</v>
      </c>
      <c r="K11" s="3">
        <f>IFERROR(VLOOKUP($C11,Source_Table,MATCH(K$6,Source!$C$5:$F$5,1),0),"Retired")</f>
        <v>22000</v>
      </c>
    </row>
    <row r="12" spans="3:11" x14ac:dyDescent="0.25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>IFERROR(VLOOKUP($C12,Source_Table,MATCH(I$6,Source!$C$5:$F$5,1),0),"Retired")</f>
        <v>North</v>
      </c>
      <c r="J12" s="3" t="str">
        <f>IFERROR(VLOOKUP($C12,Source_Table,MATCH(J$6,Source!$C$5:$F$5,1),0),"Retired")</f>
        <v>Director</v>
      </c>
      <c r="K12" s="3">
        <f>IFERROR(VLOOKUP($C12,Source_Table,MATCH(K$6,Source!$C$5:$F$5,1),0),"Retired")</f>
        <v>91000</v>
      </c>
    </row>
    <row r="13" spans="3:11" x14ac:dyDescent="0.25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>IFERROR(VLOOKUP($C13,Source_Table,MATCH(I$6,Source!$C$5:$F$5,1),0),"Retired")</f>
        <v>Mid West</v>
      </c>
      <c r="J13" s="3" t="str">
        <f>IFERROR(VLOOKUP($C13,Source_Table,MATCH(J$6,Source!$C$5:$F$5,1),0),"Retired")</f>
        <v>Learning &amp; Development</v>
      </c>
      <c r="K13" s="3">
        <f>IFERROR(VLOOKUP($C13,Source_Table,MATCH(K$6,Source!$C$5:$F$5,1),0),"Retired")</f>
        <v>77000</v>
      </c>
    </row>
    <row r="14" spans="3:11" x14ac:dyDescent="0.25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>IFERROR(VLOOKUP($C14,Source_Table,MATCH(I$6,Source!$C$5:$F$5,1),0),"Retired")</f>
        <v>Mid West</v>
      </c>
      <c r="J14" s="3" t="str">
        <f>IFERROR(VLOOKUP($C14,Source_Table,MATCH(J$6,Source!$C$5:$F$5,1),0),"Retired")</f>
        <v>Digital Marketing</v>
      </c>
      <c r="K14" s="3">
        <f>IFERROR(VLOOKUP($C14,Source_Table,MATCH(K$6,Source!$C$5:$F$5,1),0),"Retired")</f>
        <v>45000</v>
      </c>
    </row>
    <row r="15" spans="3:11" x14ac:dyDescent="0.25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>IFERROR(VLOOKUP($C15,Source_Table,MATCH(I$6,Source!$C$5:$F$5,1),0),"Retired")</f>
        <v>East</v>
      </c>
      <c r="J15" s="3" t="str">
        <f>IFERROR(VLOOKUP($C15,Source_Table,MATCH(J$6,Source!$C$5:$F$5,1),0),"Retired")</f>
        <v>Digital Marketing</v>
      </c>
      <c r="K15" s="3">
        <f>IFERROR(VLOOKUP($C15,Source_Table,MATCH(K$6,Source!$C$5:$F$5,1),0),"Retired")</f>
        <v>92000</v>
      </c>
    </row>
    <row r="16" spans="3:11" x14ac:dyDescent="0.25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>IFERROR(VLOOKUP($C16,Source_Table,MATCH(I$6,Source!$C$5:$F$5,1),0),"Retired")</f>
        <v>North</v>
      </c>
      <c r="J16" s="3" t="str">
        <f>IFERROR(VLOOKUP($C16,Source_Table,MATCH(J$6,Source!$C$5:$F$5,1),0),"Retired")</f>
        <v>Inside Sales</v>
      </c>
      <c r="K16" s="3">
        <f>IFERROR(VLOOKUP($C16,Source_Table,MATCH(K$6,Source!$C$5:$F$5,1),0),"Retired")</f>
        <v>50000</v>
      </c>
    </row>
    <row r="17" spans="3:11" x14ac:dyDescent="0.25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>IFERROR(VLOOKUP($C17,Source_Table,MATCH(I$6,Source!$C$5:$F$5,1),0),"Retired")</f>
        <v>South</v>
      </c>
      <c r="J17" s="3" t="str">
        <f>IFERROR(VLOOKUP($C17,Source_Table,MATCH(J$6,Source!$C$5:$F$5,1),0),"Retired")</f>
        <v>Learning &amp; Development</v>
      </c>
      <c r="K17" s="3">
        <f>IFERROR(VLOOKUP($C17,Source_Table,MATCH(K$6,Source!$C$5:$F$5,1),0),"Retired")</f>
        <v>37000</v>
      </c>
    </row>
    <row r="18" spans="3:11" x14ac:dyDescent="0.25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>IFERROR(VLOOKUP($C18,Source_Table,MATCH(I$6,Source!$C$5:$F$5,1),0),"Retired")</f>
        <v>East</v>
      </c>
      <c r="J18" s="3" t="str">
        <f>IFERROR(VLOOKUP($C18,Source_Table,MATCH(J$6,Source!$C$5:$F$5,1),0),"Retired")</f>
        <v>Learning &amp; Development</v>
      </c>
      <c r="K18" s="3">
        <f>IFERROR(VLOOKUP($C18,Source_Table,MATCH(K$6,Source!$C$5:$F$5,1),0),"Retired")</f>
        <v>43000</v>
      </c>
    </row>
    <row r="19" spans="3:11" x14ac:dyDescent="0.25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>IFERROR(VLOOKUP($C19,Source_Table,MATCH(I$6,Source!$C$5:$F$5,1),0),"Retired")</f>
        <v>East</v>
      </c>
      <c r="J19" s="3" t="str">
        <f>IFERROR(VLOOKUP($C19,Source_Table,MATCH(J$6,Source!$C$5:$F$5,1),0),"Retired")</f>
        <v>CEO</v>
      </c>
      <c r="K19" s="3">
        <f>IFERROR(VLOOKUP($C19,Source_Table,MATCH(K$6,Source!$C$5:$F$5,1),0),"Retired")</f>
        <v>90000</v>
      </c>
    </row>
    <row r="20" spans="3:11" x14ac:dyDescent="0.25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>IFERROR(VLOOKUP($C20,Source_Table,MATCH(I$6,Source!$C$5:$F$5,1),0),"Retired")</f>
        <v>Retired</v>
      </c>
      <c r="J20" s="3" t="str">
        <f>IFERROR(VLOOKUP($C20,Source_Table,MATCH(J$6,Source!$C$5:$F$5,1),0),"Retired")</f>
        <v>Retired</v>
      </c>
      <c r="K20" s="3" t="str">
        <f>IFERROR(VLOOKUP($C20,Source_Table,MATCH(K$6,Source!$C$5:$F$5,1),0),"Retired")</f>
        <v>Retired</v>
      </c>
    </row>
    <row r="21" spans="3:11" x14ac:dyDescent="0.25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>IFERROR(VLOOKUP($C21,Source_Table,MATCH(I$6,Source!$C$5:$F$5,1),0),"Retired")</f>
        <v>South</v>
      </c>
      <c r="J21" s="3" t="str">
        <f>IFERROR(VLOOKUP($C21,Source_Table,MATCH(J$6,Source!$C$5:$F$5,1),0),"Retired")</f>
        <v>Digital Marketing</v>
      </c>
      <c r="K21" s="3">
        <f>IFERROR(VLOOKUP($C21,Source_Table,MATCH(K$6,Source!$C$5:$F$5,1),0),"Retired")</f>
        <v>82000</v>
      </c>
    </row>
    <row r="22" spans="3:11" x14ac:dyDescent="0.25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>IFERROR(VLOOKUP($C22,Source_Table,MATCH(I$6,Source!$C$5:$F$5,1),0),"Retired")</f>
        <v>South</v>
      </c>
      <c r="J22" s="3" t="str">
        <f>IFERROR(VLOOKUP($C22,Source_Table,MATCH(J$6,Source!$C$5:$F$5,1),0),"Retired")</f>
        <v>Inside Sales</v>
      </c>
      <c r="K22" s="3">
        <f>IFERROR(VLOOKUP($C22,Source_Table,MATCH(K$6,Source!$C$5:$F$5,1),0),"Retired")</f>
        <v>67000</v>
      </c>
    </row>
    <row r="23" spans="3:11" x14ac:dyDescent="0.25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>IFERROR(VLOOKUP($C23,Source_Table,MATCH(I$6,Source!$C$5:$F$5,1),0),"Retired")</f>
        <v>South</v>
      </c>
      <c r="J23" s="3" t="str">
        <f>IFERROR(VLOOKUP($C23,Source_Table,MATCH(J$6,Source!$C$5:$F$5,1),0),"Retired")</f>
        <v>CCD</v>
      </c>
      <c r="K23" s="3">
        <f>IFERROR(VLOOKUP($C23,Source_Table,MATCH(K$6,Source!$C$5:$F$5,1),0),"Retired")</f>
        <v>85000</v>
      </c>
    </row>
    <row r="24" spans="3:11" x14ac:dyDescent="0.25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>IFERROR(VLOOKUP($C24,Source_Table,MATCH(I$6,Source!$C$5:$F$5,1),0),"Retired")</f>
        <v>South</v>
      </c>
      <c r="J24" s="3" t="str">
        <f>IFERROR(VLOOKUP($C24,Source_Table,MATCH(J$6,Source!$C$5:$F$5,1),0),"Retired")</f>
        <v>FLM</v>
      </c>
      <c r="K24" s="3">
        <f>IFERROR(VLOOKUP($C24,Source_Table,MATCH(K$6,Source!$C$5:$F$5,1),0),"Retired")</f>
        <v>62000</v>
      </c>
    </row>
    <row r="25" spans="3:11" x14ac:dyDescent="0.25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>IFERROR(VLOOKUP($C25,Source_Table,MATCH(I$6,Source!$C$5:$F$5,1),0),"Retired")</f>
        <v>Mid West</v>
      </c>
      <c r="J25" s="3" t="str">
        <f>IFERROR(VLOOKUP($C25,Source_Table,MATCH(J$6,Source!$C$5:$F$5,1),0),"Retired")</f>
        <v>Inside Sales</v>
      </c>
      <c r="K25" s="3">
        <f>IFERROR(VLOOKUP($C25,Source_Table,MATCH(K$6,Source!$C$5:$F$5,1),0),"Retired")</f>
        <v>15000</v>
      </c>
    </row>
    <row r="26" spans="3:11" x14ac:dyDescent="0.25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>IFERROR(VLOOKUP($C26,Source_Table,MATCH(I$6,Source!$C$5:$F$5,1),0),"Retired")</f>
        <v>South</v>
      </c>
      <c r="J26" s="3" t="str">
        <f>IFERROR(VLOOKUP($C26,Source_Table,MATCH(J$6,Source!$C$5:$F$5,1),0),"Retired")</f>
        <v>Operations</v>
      </c>
      <c r="K26" s="3">
        <f>IFERROR(VLOOKUP($C26,Source_Table,MATCH(K$6,Source!$C$5:$F$5,1),0),"Retired")</f>
        <v>81000</v>
      </c>
    </row>
    <row r="27" spans="3:11" x14ac:dyDescent="0.25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>IFERROR(VLOOKUP($C27,Source_Table,MATCH(I$6,Source!$C$5:$F$5,1),0),"Retired")</f>
        <v>South</v>
      </c>
      <c r="J27" s="3" t="str">
        <f>IFERROR(VLOOKUP($C27,Source_Table,MATCH(J$6,Source!$C$5:$F$5,1),0),"Retired")</f>
        <v>Finance</v>
      </c>
      <c r="K27" s="3">
        <f>IFERROR(VLOOKUP($C27,Source_Table,MATCH(K$6,Source!$C$5:$F$5,1),0),"Retired")</f>
        <v>19000</v>
      </c>
    </row>
    <row r="28" spans="3:11" x14ac:dyDescent="0.25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>IFERROR(VLOOKUP($C28,Source_Table,MATCH(I$6,Source!$C$5:$F$5,1),0),"Retired")</f>
        <v>East</v>
      </c>
      <c r="J28" s="3" t="str">
        <f>IFERROR(VLOOKUP($C28,Source_Table,MATCH(J$6,Source!$C$5:$F$5,1),0),"Retired")</f>
        <v>Inside Sales</v>
      </c>
      <c r="K28" s="3">
        <f>IFERROR(VLOOKUP($C28,Source_Table,MATCH(K$6,Source!$C$5:$F$5,1),0),"Retired")</f>
        <v>75000</v>
      </c>
    </row>
    <row r="29" spans="3:11" x14ac:dyDescent="0.25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>IFERROR(VLOOKUP($C29,Source_Table,MATCH(I$6,Source!$C$5:$F$5,1),0),"Retired")</f>
        <v>East</v>
      </c>
      <c r="J29" s="3" t="str">
        <f>IFERROR(VLOOKUP($C29,Source_Table,MATCH(J$6,Source!$C$5:$F$5,1),0),"Retired")</f>
        <v>Finance</v>
      </c>
      <c r="K29" s="3">
        <f>IFERROR(VLOOKUP($C29,Source_Table,MATCH(K$6,Source!$C$5:$F$5,1),0),"Retired")</f>
        <v>49000</v>
      </c>
    </row>
    <row r="30" spans="3:11" x14ac:dyDescent="0.25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>IFERROR(VLOOKUP($C30,Source_Table,MATCH(I$6,Source!$C$5:$F$5,1),0),"Retired")</f>
        <v>Retired</v>
      </c>
      <c r="J30" s="3" t="str">
        <f>IFERROR(VLOOKUP($C30,Source_Table,MATCH(J$6,Source!$C$5:$F$5,1),0),"Retired")</f>
        <v>Retired</v>
      </c>
      <c r="K30" s="3" t="str">
        <f>IFERROR(VLOOKUP($C30,Source_Table,MATCH(K$6,Source!$C$5:$F$5,1),0),"Retired")</f>
        <v>Retired</v>
      </c>
    </row>
    <row r="31" spans="3:11" x14ac:dyDescent="0.25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>IFERROR(VLOOKUP($C31,Source_Table,MATCH(I$6,Source!$C$5:$F$5,1),0),"Retired")</f>
        <v>Mid West</v>
      </c>
      <c r="J31" s="3" t="str">
        <f>IFERROR(VLOOKUP($C31,Source_Table,MATCH(J$6,Source!$C$5:$F$5,1),0),"Retired")</f>
        <v>Finance</v>
      </c>
      <c r="K31" s="3">
        <f>IFERROR(VLOOKUP($C31,Source_Table,MATCH(K$6,Source!$C$5:$F$5,1),0),"Retired")</f>
        <v>83000</v>
      </c>
    </row>
    <row r="32" spans="3:11" x14ac:dyDescent="0.25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>IFERROR(VLOOKUP($C32,Source_Table,MATCH(I$6,Source!$C$5:$F$5,1),0),"Retired")</f>
        <v>South</v>
      </c>
      <c r="J32" s="3" t="str">
        <f>IFERROR(VLOOKUP($C32,Source_Table,MATCH(J$6,Source!$C$5:$F$5,1),0),"Retired")</f>
        <v>Sales</v>
      </c>
      <c r="K32" s="3">
        <f>IFERROR(VLOOKUP($C32,Source_Table,MATCH(K$6,Source!$C$5:$F$5,1),0),"Retired")</f>
        <v>53000</v>
      </c>
    </row>
    <row r="33" spans="3:11" x14ac:dyDescent="0.25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>IFERROR(VLOOKUP($C33,Source_Table,MATCH(I$6,Source!$C$5:$F$5,1),0),"Retired")</f>
        <v>South</v>
      </c>
      <c r="J33" s="3" t="str">
        <f>IFERROR(VLOOKUP($C33,Source_Table,MATCH(J$6,Source!$C$5:$F$5,1),0),"Retired")</f>
        <v>Operations</v>
      </c>
      <c r="K33" s="3">
        <f>IFERROR(VLOOKUP($C33,Source_Table,MATCH(K$6,Source!$C$5:$F$5,1),0),"Retired")</f>
        <v>65000</v>
      </c>
    </row>
    <row r="34" spans="3:11" x14ac:dyDescent="0.25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>IFERROR(VLOOKUP($C34,Source_Table,MATCH(I$6,Source!$C$5:$F$5,1),0),"Retired")</f>
        <v>North</v>
      </c>
      <c r="J34" s="3" t="str">
        <f>IFERROR(VLOOKUP($C34,Source_Table,MATCH(J$6,Source!$C$5:$F$5,1),0),"Retired")</f>
        <v>Finance</v>
      </c>
      <c r="K34" s="3">
        <f>IFERROR(VLOOKUP($C34,Source_Table,MATCH(K$6,Source!$C$5:$F$5,1),0),"Retired")</f>
        <v>85000</v>
      </c>
    </row>
    <row r="35" spans="3:11" x14ac:dyDescent="0.25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>IFERROR(VLOOKUP($C35,Source_Table,MATCH(I$6,Source!$C$5:$F$5,1),0),"Retired")</f>
        <v>East</v>
      </c>
      <c r="J35" s="3" t="str">
        <f>IFERROR(VLOOKUP($C35,Source_Table,MATCH(J$6,Source!$C$5:$F$5,1),0),"Retired")</f>
        <v>Inside Sales</v>
      </c>
      <c r="K35" s="3">
        <f>IFERROR(VLOOKUP($C35,Source_Table,MATCH(K$6,Source!$C$5:$F$5,1),0),"Retired")</f>
        <v>20000</v>
      </c>
    </row>
    <row r="36" spans="3:11" x14ac:dyDescent="0.25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>IFERROR(VLOOKUP($C36,Source_Table,MATCH(I$6,Source!$C$5:$F$5,1),0),"Retired")</f>
        <v>East</v>
      </c>
      <c r="J36" s="3" t="str">
        <f>IFERROR(VLOOKUP($C36,Source_Table,MATCH(J$6,Source!$C$5:$F$5,1),0),"Retired")</f>
        <v>CCD</v>
      </c>
      <c r="K36" s="3">
        <f>IFERROR(VLOOKUP($C36,Source_Table,MATCH(K$6,Source!$C$5:$F$5,1),0),"Retired")</f>
        <v>47000</v>
      </c>
    </row>
    <row r="37" spans="3:11" x14ac:dyDescent="0.25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>IFERROR(VLOOKUP($C37,Source_Table,MATCH(I$6,Source!$C$5:$F$5,1),0),"Retired")</f>
        <v>South</v>
      </c>
      <c r="J37" s="3" t="str">
        <f>IFERROR(VLOOKUP($C37,Source_Table,MATCH(J$6,Source!$C$5:$F$5,1),0),"Retired")</f>
        <v>Director</v>
      </c>
      <c r="K37" s="3">
        <f>IFERROR(VLOOKUP($C37,Source_Table,MATCH(K$6,Source!$C$5:$F$5,1),0),"Retired")</f>
        <v>87000</v>
      </c>
    </row>
    <row r="38" spans="3:11" x14ac:dyDescent="0.25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>IFERROR(VLOOKUP($C38,Source_Table,MATCH(I$6,Source!$C$5:$F$5,1),0),"Retired")</f>
        <v>Retired</v>
      </c>
      <c r="J38" s="3" t="str">
        <f>IFERROR(VLOOKUP($C38,Source_Table,MATCH(J$6,Source!$C$5:$F$5,1),0),"Retired")</f>
        <v>Retired</v>
      </c>
      <c r="K38" s="3" t="str">
        <f>IFERROR(VLOOKUP($C38,Source_Table,MATCH(K$6,Source!$C$5:$F$5,1),0),"Retired")</f>
        <v>Retired</v>
      </c>
    </row>
    <row r="39" spans="3:11" x14ac:dyDescent="0.25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>IFERROR(VLOOKUP($C39,Source_Table,MATCH(I$6,Source!$C$5:$F$5,1),0),"Retired")</f>
        <v>East</v>
      </c>
      <c r="J39" s="3" t="str">
        <f>IFERROR(VLOOKUP($C39,Source_Table,MATCH(J$6,Source!$C$5:$F$5,1),0),"Retired")</f>
        <v>Marketing</v>
      </c>
      <c r="K39" s="3">
        <f>IFERROR(VLOOKUP($C39,Source_Table,MATCH(K$6,Source!$C$5:$F$5,1),0),"Retired")</f>
        <v>27000</v>
      </c>
    </row>
    <row r="40" spans="3:11" x14ac:dyDescent="0.25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>IFERROR(VLOOKUP($C40,Source_Table,MATCH(I$6,Source!$C$5:$F$5,1),0),"Retired")</f>
        <v>North</v>
      </c>
      <c r="J40" s="3" t="str">
        <f>IFERROR(VLOOKUP($C40,Source_Table,MATCH(J$6,Source!$C$5:$F$5,1),0),"Retired")</f>
        <v>Digital Marketing</v>
      </c>
      <c r="K40" s="3">
        <f>IFERROR(VLOOKUP($C40,Source_Table,MATCH(K$6,Source!$C$5:$F$5,1),0),"Retired")</f>
        <v>81000</v>
      </c>
    </row>
    <row r="41" spans="3:11" x14ac:dyDescent="0.25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>IFERROR(VLOOKUP($C41,Source_Table,MATCH(I$6,Source!$C$5:$F$5,1),0),"Retired")</f>
        <v>North</v>
      </c>
      <c r="J41" s="3" t="str">
        <f>IFERROR(VLOOKUP($C41,Source_Table,MATCH(J$6,Source!$C$5:$F$5,1),0),"Retired")</f>
        <v>Sales</v>
      </c>
      <c r="K41" s="3">
        <f>IFERROR(VLOOKUP($C41,Source_Table,MATCH(K$6,Source!$C$5:$F$5,1),0),"Retired")</f>
        <v>52000</v>
      </c>
    </row>
    <row r="42" spans="3:11" x14ac:dyDescent="0.25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>IFERROR(VLOOKUP($C42,Source_Table,MATCH(I$6,Source!$C$5:$F$5,1),0),"Retired")</f>
        <v>South</v>
      </c>
      <c r="J42" s="3" t="str">
        <f>IFERROR(VLOOKUP($C42,Source_Table,MATCH(J$6,Source!$C$5:$F$5,1),0),"Retired")</f>
        <v>Marketing</v>
      </c>
      <c r="K42" s="3">
        <f>IFERROR(VLOOKUP($C42,Source_Table,MATCH(K$6,Source!$C$5:$F$5,1),0),"Retired")</f>
        <v>58000</v>
      </c>
    </row>
    <row r="43" spans="3:11" x14ac:dyDescent="0.25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>IFERROR(VLOOKUP($C43,Source_Table,MATCH(I$6,Source!$C$5:$F$5,1),0),"Retired")</f>
        <v>Mid West</v>
      </c>
      <c r="J43" s="3" t="str">
        <f>IFERROR(VLOOKUP($C43,Source_Table,MATCH(J$6,Source!$C$5:$F$5,1),0),"Retired")</f>
        <v>Marketing</v>
      </c>
      <c r="K43" s="3">
        <f>IFERROR(VLOOKUP($C43,Source_Table,MATCH(K$6,Source!$C$5:$F$5,1),0),"Retired")</f>
        <v>47000</v>
      </c>
    </row>
    <row r="44" spans="3:11" x14ac:dyDescent="0.25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>IFERROR(VLOOKUP($C44,Source_Table,MATCH(I$6,Source!$C$5:$F$5,1),0),"Retired")</f>
        <v>North</v>
      </c>
      <c r="J44" s="3" t="str">
        <f>IFERROR(VLOOKUP($C44,Source_Table,MATCH(J$6,Source!$C$5:$F$5,1),0),"Retired")</f>
        <v>CCD</v>
      </c>
      <c r="K44" s="3">
        <f>IFERROR(VLOOKUP($C44,Source_Table,MATCH(K$6,Source!$C$5:$F$5,1),0),"Retired")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workbookViewId="0"/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25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25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25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25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25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25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25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25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25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25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25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25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25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25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25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25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25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25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25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25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25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25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25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25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25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25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25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25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25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25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25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25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25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25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25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IF AND OR nested</vt:lpstr>
      <vt:lpstr>Vlookup</vt:lpstr>
      <vt:lpstr>Master Emp sheet</vt:lpstr>
      <vt:lpstr>Source</vt:lpstr>
      <vt:lpstr>Basic_Salary</vt:lpstr>
      <vt:lpstr>Department</vt:lpstr>
      <vt:lpstr>Region</vt:lpstr>
      <vt:lpstr>Source_Table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Office</cp:lastModifiedBy>
  <dcterms:created xsi:type="dcterms:W3CDTF">2020-05-11T11:02:27Z</dcterms:created>
  <dcterms:modified xsi:type="dcterms:W3CDTF">2023-02-20T14:55:00Z</dcterms:modified>
</cp:coreProperties>
</file>