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myProjects\Data_Analytics\Excel\Assignments\"/>
    </mc:Choice>
  </mc:AlternateContent>
  <xr:revisionPtr revIDLastSave="0" documentId="13_ncr:1_{935E5315-93B8-45B3-89E8-B8F0517238E6}" xr6:coauthVersionLast="47" xr6:coauthVersionMax="47" xr10:uidLastSave="{00000000-0000-0000-0000-000000000000}"/>
  <bookViews>
    <workbookView xWindow="-120" yWindow="-120" windowWidth="29040" windowHeight="15720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9" l="1"/>
  <c r="D22" i="9"/>
  <c r="E22" i="9" s="1"/>
  <c r="B10" i="3"/>
  <c r="B6" i="3"/>
  <c r="B7" i="3"/>
  <c r="B8" i="3"/>
  <c r="B9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6" i="1"/>
  <c r="F8" i="9"/>
  <c r="F9" i="9"/>
  <c r="F10" i="9"/>
  <c r="F11" i="9"/>
  <c r="F12" i="9"/>
  <c r="F13" i="9"/>
  <c r="F14" i="9"/>
  <c r="F15" i="9"/>
  <c r="F16" i="9"/>
  <c r="F17" i="9"/>
  <c r="F7" i="9"/>
  <c r="E23" i="9" s="1"/>
  <c r="D17" i="8"/>
  <c r="E8" i="3" l="1"/>
  <c r="E9" i="3"/>
  <c r="F9" i="3" s="1"/>
  <c r="E10" i="3"/>
  <c r="F10" i="3" s="1"/>
  <c r="E11" i="3"/>
  <c r="F11" i="3" s="1"/>
  <c r="E12" i="3"/>
  <c r="F12" i="3" s="1"/>
  <c r="E13" i="3"/>
  <c r="E14" i="3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E22" i="3"/>
  <c r="E23" i="3"/>
  <c r="E7" i="3"/>
  <c r="F7" i="3" s="1"/>
  <c r="D25" i="3"/>
  <c r="F8" i="3" l="1"/>
  <c r="F13" i="3"/>
  <c r="F22" i="3"/>
  <c r="F14" i="3"/>
  <c r="F23" i="3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<sst xmlns="http://schemas.openxmlformats.org/spreadsheetml/2006/main" count="54" uniqueCount="46">
  <si>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</si>
  <si>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</si>
  <si>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</si>
  <si>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</si>
  <si>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</si>
  <si>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</si>
  <si>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</si>
  <si>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</si>
  <si>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</si>
  <si>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</si>
  <si>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</si>
  <si>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</si>
  <si>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</si>
  <si>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</si>
  <si>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</si>
  <si>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</si>
  <si>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</si>
  <si>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</si>
  <si>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</si>
  <si>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</si>
  <si>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</si>
  <si>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</si>
  <si>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</si>
  <si>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</si>
  <si>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</si>
  <si>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</si>
  <si>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</si>
  <si>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</si>
  <si>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</si>
  <si>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</si>
  <si>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</si>
  <si>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</si>
  <si>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</si>
  <si>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</si>
  <si>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</si>
  <si>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</si>
  <si>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</si>
  <si>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</si>
  <si>
    <r>
      <t>Actual Date</t>
    </r>
    <r>
      <rPr>
        <b/>
        <sz val="11"/>
        <color rgb="FFFFFF00"/>
        <rFont val="Calibri"/>
        <family val="2"/>
        <scheme val="minor"/>
      </rPr>
      <t xml:space="preserve">
(Derived from Date)</t>
    </r>
  </si>
  <si>
    <t>MINIMUM DATE</t>
  </si>
  <si>
    <t>MAXIMUM DATE</t>
  </si>
  <si>
    <t>DATE</t>
  </si>
  <si>
    <t>DATE IN NUMBER FORMAT</t>
  </si>
  <si>
    <t>BOUND VALUES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</si>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</sst>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b/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2" xfId="0" applyNumberFormat="1" applyBorder="1"/>
    <xf numFmtId="0" fontId="2" fillId="0" borderId="0" xfId="0" applyFont="1"/>
    <xf numFmtId="8" fontId="0" fillId="0" borderId="2" xfId="0" applyNumberFormat="1" applyBorder="1"/>
    <xf numFmtId="6" fontId="0" fillId="0" borderId="2" xfId="0" applyNumberFormat="1" applyBorder="1"/>
    <xf numFmtId="164" fontId="0" fillId="0" borderId="0" xfId="0" applyNumberFormat="1"/>
    <xf numFmtId="0" fontId="0" fillId="0" borderId="2" xfId="0" applyBorder="1"/>
    <xf numFmtId="9" fontId="0" fillId="0" borderId="2" xfId="0" applyNumberFormat="1" applyBorder="1"/>
    <xf numFmtId="4" fontId="0" fillId="0" borderId="2" xfId="0" applyNumberFormat="1" applyBorder="1"/>
    <xf numFmtId="0" fontId="1" fillId="2" borderId="2" xfId="0" applyFont="1" applyFill="1" applyBorder="1"/>
    <xf numFmtId="0" fontId="1" fillId="3" borderId="3" xfId="0" applyFont="1" applyFill="1" applyBorder="1"/>
    <xf numFmtId="0" fontId="0" fillId="4" borderId="3" xfId="0" applyFill="1" applyBorder="1"/>
    <xf numFmtId="0" fontId="0" fillId="0" borderId="3" xfId="0" applyBorder="1"/>
    <xf numFmtId="15" fontId="5" fillId="0" borderId="0" xfId="0" applyNumberFormat="1" applyFont="1" applyAlignment="1" applyProtection="1">
      <alignment horizontal="right"/>
      <protection locked="0"/>
    </xf>
    <xf numFmtId="0" fontId="5" fillId="0" borderId="5" xfId="0" applyFont="1" applyBorder="1" applyProtection="1">
      <protection locked="0"/>
    </xf>
    <xf numFmtId="165" fontId="5" fillId="0" borderId="5" xfId="0" applyNumberFormat="1" applyFont="1" applyBorder="1" applyAlignment="1" applyProtection="1">
      <alignment horizontal="right"/>
      <protection locked="0"/>
    </xf>
    <xf numFmtId="0" fontId="6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5" fillId="0" borderId="0" xfId="0" applyFont="1" applyProtection="1">
      <protection locked="0"/>
    </xf>
    <xf numFmtId="1" fontId="5" fillId="0" borderId="0" xfId="0" applyNumberFormat="1" applyFont="1" applyAlignment="1">
      <alignment horizontal="center"/>
    </xf>
    <xf numFmtId="15" fontId="5" fillId="0" borderId="5" xfId="0" applyNumberFormat="1" applyFont="1" applyBorder="1" applyAlignment="1" applyProtection="1">
      <alignment horizontal="right"/>
      <protection locked="0"/>
    </xf>
    <xf numFmtId="14" fontId="0" fillId="0" borderId="2" xfId="0" applyNumberFormat="1" applyBorder="1"/>
    <xf numFmtId="0" fontId="1" fillId="5" borderId="0" xfId="0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  <color rgb="FF6C5200"/>
      <color rgb="FF826300"/>
      <color rgb="FF544000"/>
      <color rgb="FF32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4986" cap="rnd">
              <a:solidFill>
                <a:schemeClr val="accent1"/>
              </a:solidFill>
              <a:miter lim="800000"/>
              <a:headEnd w="lg" len="lg"/>
              <a:tailEnd type="none" w="sm" len="sm"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  <a:beve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Charts!$B$6:$B$20</c:f>
              <c:strCach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strCache>
            </c:str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4-4595-B751-2C65D8ED6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3263599"/>
        <c:axId val="1653266511"/>
      </c:lineChart>
      <c:dateAx>
        <c:axId val="165326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66511"/>
        <c:crosses val="autoZero"/>
        <c:auto val="0"/>
        <c:lblOffset val="100"/>
        <c:baseTimeUnit val="days"/>
        <c:majorUnit val="2"/>
      </c:dateAx>
      <c:valAx>
        <c:axId val="1653266511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65326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05-4F4A-9172-338936E9384F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05-4F4A-9172-338936E938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6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Charts2!$B$6:$B$23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5-4F4A-9172-338936E93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6"/>
        <c:axId val="1849865887"/>
        <c:axId val="1849866303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0">
                <a:solidFill>
                  <a:schemeClr val="accent6">
                    <a:lumMod val="50000"/>
                  </a:schemeClr>
                </a:solidFill>
                <a:tailEnd type="diamon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Charts2!$B$6:$B$23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5-4F4A-9172-338936E93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867967"/>
        <c:axId val="1849867551"/>
      </c:lineChart>
      <c:catAx>
        <c:axId val="184986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866303"/>
        <c:crosses val="autoZero"/>
        <c:auto val="1"/>
        <c:lblAlgn val="ctr"/>
        <c:lblOffset val="100"/>
        <c:noMultiLvlLbl val="0"/>
      </c:catAx>
      <c:valAx>
        <c:axId val="184986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865887"/>
        <c:crosses val="autoZero"/>
        <c:crossBetween val="between"/>
      </c:valAx>
      <c:valAx>
        <c:axId val="18498675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867967"/>
        <c:crosses val="max"/>
        <c:crossBetween val="between"/>
      </c:valAx>
      <c:catAx>
        <c:axId val="18498679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9867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59548744704213"/>
          <c:y val="3.2128527602705882E-2"/>
          <c:w val="0.29602946769826743"/>
          <c:h val="7.41932872459021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22544721589357"/>
          <c:y val="0.1783560109379633"/>
          <c:w val="0.83999686747583202"/>
          <c:h val="0.71809222591945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663300"/>
                </a:solidFill>
                <a:prstDash val="sysDash"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1261582061358581E-2"/>
                  <c:y val="-7.12834535850382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C-43F5-BD3C-8DFAE9922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683455"/>
        <c:axId val="1563682207"/>
      </c:scatterChart>
      <c:valAx>
        <c:axId val="156368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682207"/>
        <c:crosses val="autoZero"/>
        <c:crossBetween val="midCat"/>
      </c:valAx>
      <c:valAx>
        <c:axId val="1563682207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68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D-4AD3-AF2C-BE864F184779}"/>
            </c:ext>
          </c:extLst>
        </c:ser>
        <c:ser>
          <c:idx val="1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5D-4AD3-AF2C-BE864F18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210315663"/>
        <c:axId val="210313167"/>
      </c:barChart>
      <c:catAx>
        <c:axId val="2103156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3167"/>
        <c:crossesAt val="40000"/>
        <c:auto val="1"/>
        <c:lblAlgn val="ctr"/>
        <c:lblOffset val="100"/>
        <c:noMultiLvlLbl val="0"/>
      </c:catAx>
      <c:valAx>
        <c:axId val="210313167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566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4751B54E-091C-46A2-B01A-7BE880E2C7C5}">
          <cx:tx>
            <cx:txData>
              <cx:f>_xlchart.v1.1</cx:f>
              <cx:v>Net Cash Flow</cx:v>
            </cx:txData>
          </cx:tx>
          <cx:dataLabels pos="outEnd">
            <cx:numFmt formatCode="₹ #,##0.00;[Red]₹ -#,##0.00" sourceLinked="0"/>
            <cx:spPr>
              <a:ln w="0">
                <a:solidFill>
                  <a:schemeClr val="accent1"/>
                </a:solidFill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/>
                </a:pPr>
                <a:endParaRPr lang="en-US" sz="7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connectorLines="1"/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/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50"/>
            </a:pPr>
            <a:endParaRPr lang="en-US" sz="7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800"/>
          </a:pPr>
          <a:endParaRPr lang="en-US" sz="8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8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165734</xdr:rowOff>
    </xdr:from>
    <xdr:to>
      <xdr:col>16</xdr:col>
      <xdr:colOff>594806</xdr:colOff>
      <xdr:row>17</xdr:row>
      <xdr:rowOff>54903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0050" y="927734"/>
          <a:ext cx="6443156" cy="2556169"/>
        </a:xfrm>
        <a:prstGeom prst="rect">
          <a:avLst/>
        </a:prstGeom>
      </xdr:spPr>
    </xdr:pic>
    <xdr:clientData/>
  </xdr:twoCellAnchor>
  <xdr:twoCellAnchor>
    <xdr:from>
      <xdr:col>1</xdr:col>
      <xdr:colOff>476249</xdr:colOff>
      <xdr:row>23</xdr:row>
      <xdr:rowOff>4762</xdr:rowOff>
    </xdr:from>
    <xdr:to>
      <xdr:col>10</xdr:col>
      <xdr:colOff>561975</xdr:colOff>
      <xdr:row>35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FCC19-13FB-A26A-8D5E-5A7EC7C23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373381</xdr:colOff>
      <xdr:row>8</xdr:row>
      <xdr:rowOff>144781</xdr:rowOff>
    </xdr:from>
    <xdr:to>
      <xdr:col>18</xdr:col>
      <xdr:colOff>203987</xdr:colOff>
      <xdr:row>21</xdr:row>
      <xdr:rowOff>45721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1" y="1607821"/>
          <a:ext cx="4097806" cy="2278380"/>
        </a:xfrm>
        <a:prstGeom prst="rect">
          <a:avLst/>
        </a:prstGeom>
      </xdr:spPr>
    </xdr:pic>
    <xdr:clientData/>
  </xdr:twoCellAnchor>
  <xdr:twoCellAnchor>
    <xdr:from>
      <xdr:col>1</xdr:col>
      <xdr:colOff>481013</xdr:colOff>
      <xdr:row>26</xdr:row>
      <xdr:rowOff>47625</xdr:rowOff>
    </xdr:from>
    <xdr:to>
      <xdr:col>7</xdr:col>
      <xdr:colOff>85726</xdr:colOff>
      <xdr:row>38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B2BF8F-C1B0-33FE-CE7E-D31D4A9C3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144779</xdr:rowOff>
    </xdr:from>
    <xdr:to>
      <xdr:col>18</xdr:col>
      <xdr:colOff>304800</xdr:colOff>
      <xdr:row>16</xdr:row>
      <xdr:rowOff>126200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53325" y="716279"/>
          <a:ext cx="3848100" cy="2457921"/>
        </a:xfrm>
        <a:prstGeom prst="rect">
          <a:avLst/>
        </a:prstGeom>
      </xdr:spPr>
    </xdr:pic>
    <xdr:clientData/>
  </xdr:twoCellAnchor>
  <xdr:twoCellAnchor>
    <xdr:from>
      <xdr:col>5</xdr:col>
      <xdr:colOff>166687</xdr:colOff>
      <xdr:row>23</xdr:row>
      <xdr:rowOff>9524</xdr:rowOff>
    </xdr:from>
    <xdr:to>
      <xdr:col>11</xdr:col>
      <xdr:colOff>314325</xdr:colOff>
      <xdr:row>34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FAA74-03F2-1674-C07D-E94E0BE06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57149</xdr:colOff>
      <xdr:row>2</xdr:row>
      <xdr:rowOff>13335</xdr:rowOff>
    </xdr:from>
    <xdr:to>
      <xdr:col>18</xdr:col>
      <xdr:colOff>88290</xdr:colOff>
      <xdr:row>18</xdr:row>
      <xdr:rowOff>5630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599" y="394335"/>
          <a:ext cx="6127141" cy="3040295"/>
        </a:xfrm>
        <a:prstGeom prst="rect">
          <a:avLst/>
        </a:prstGeom>
      </xdr:spPr>
    </xdr:pic>
    <xdr:clientData/>
  </xdr:twoCellAnchor>
  <xdr:twoCellAnchor>
    <xdr:from>
      <xdr:col>0</xdr:col>
      <xdr:colOff>361950</xdr:colOff>
      <xdr:row>18</xdr:row>
      <xdr:rowOff>161925</xdr:rowOff>
    </xdr:from>
    <xdr:to>
      <xdr:col>7</xdr:col>
      <xdr:colOff>561976</xdr:colOff>
      <xdr:row>34</xdr:row>
      <xdr:rowOff>114301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20FBD75-56FB-4242-81CA-F466A9B79A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50" y="3590925"/>
              <a:ext cx="6038851" cy="3000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179070</xdr:colOff>
      <xdr:row>2</xdr:row>
      <xdr:rowOff>163830</xdr:rowOff>
    </xdr:from>
    <xdr:to>
      <xdr:col>21</xdr:col>
      <xdr:colOff>361950</xdr:colOff>
      <xdr:row>18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385762</xdr:colOff>
      <xdr:row>23</xdr:row>
      <xdr:rowOff>171449</xdr:rowOff>
    </xdr:from>
    <xdr:to>
      <xdr:col>8</xdr:col>
      <xdr:colOff>352425</xdr:colOff>
      <xdr:row>41</xdr:row>
      <xdr:rowOff>85724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E21D27-EC81-FC01-94F5-221149F1B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B2:D20"/>
  <sheetViews>
    <sheetView showGridLines="0" tabSelected="1" workbookViewId="0"/>
  </sheetViews>
  <sheetFormatPr defaultRowHeight="15" x14ac:dyDescent="0.25"/>
  <cols>
    <col min="2" max="2" width="19" bestFit="1" customWidth="1"/>
    <col min="4" max="4" width="12.42578125" bestFit="1" customWidth="1"/>
  </cols>
  <sheetData>
    <row r="2" spans="2:4" x14ac:dyDescent="0.25">
      <c r="C2" s="2" t="s">
        <v>2</v>
      </c>
    </row>
    <row r="3" spans="2:4" x14ac:dyDescent="0.25">
      <c r="C3" s="2" t="s">
        <v>3</v>
      </c>
    </row>
    <row r="5" spans="2:4" ht="30" x14ac:dyDescent="0.25">
      <c r="B5" s="23" t="s">
        <v>38</v>
      </c>
      <c r="C5" s="24" t="s">
        <v>0</v>
      </c>
      <c r="D5" s="24" t="s">
        <v>1</v>
      </c>
    </row>
    <row r="6" spans="2:4" x14ac:dyDescent="0.25">
      <c r="B6" s="22" t="str">
        <f>TEXT(DATE(C6,1,1),"YYYY")</f>
        <v>1990</v>
      </c>
      <c r="C6" s="6">
        <v>1990</v>
      </c>
      <c r="D6" s="4">
        <v>2156</v>
      </c>
    </row>
    <row r="7" spans="2:4" x14ac:dyDescent="0.25">
      <c r="B7" s="22" t="str">
        <f t="shared" ref="B7:B20" si="0">TEXT(DATE(C7,1,1),"YYYY")</f>
        <v>1991</v>
      </c>
      <c r="C7" s="6">
        <v>1991</v>
      </c>
      <c r="D7" s="4">
        <v>3562</v>
      </c>
    </row>
    <row r="8" spans="2:4" x14ac:dyDescent="0.25">
      <c r="B8" s="22" t="str">
        <f t="shared" si="0"/>
        <v>1992</v>
      </c>
      <c r="C8" s="6">
        <v>1992</v>
      </c>
      <c r="D8" s="4">
        <v>7506</v>
      </c>
    </row>
    <row r="9" spans="2:4" x14ac:dyDescent="0.25">
      <c r="B9" s="22" t="str">
        <f t="shared" si="0"/>
        <v>1993</v>
      </c>
      <c r="C9" s="6">
        <v>1993</v>
      </c>
      <c r="D9" s="4">
        <v>6258</v>
      </c>
    </row>
    <row r="10" spans="2:4" x14ac:dyDescent="0.25">
      <c r="B10" s="22" t="str">
        <f t="shared" si="0"/>
        <v>1994</v>
      </c>
      <c r="C10" s="6">
        <v>1994</v>
      </c>
      <c r="D10" s="4">
        <v>6279</v>
      </c>
    </row>
    <row r="11" spans="2:4" x14ac:dyDescent="0.25">
      <c r="B11" s="22" t="str">
        <f t="shared" si="0"/>
        <v>1995</v>
      </c>
      <c r="C11" s="6">
        <v>1995</v>
      </c>
      <c r="D11" s="4">
        <v>1963</v>
      </c>
    </row>
    <row r="12" spans="2:4" x14ac:dyDescent="0.25">
      <c r="B12" s="22" t="str">
        <f t="shared" si="0"/>
        <v>1996</v>
      </c>
      <c r="C12" s="6">
        <v>1996</v>
      </c>
      <c r="D12" s="4">
        <v>6736</v>
      </c>
    </row>
    <row r="13" spans="2:4" x14ac:dyDescent="0.25">
      <c r="B13" s="22" t="str">
        <f t="shared" si="0"/>
        <v>1997</v>
      </c>
      <c r="C13" s="6">
        <v>1997</v>
      </c>
      <c r="D13" s="4">
        <v>3280</v>
      </c>
    </row>
    <row r="14" spans="2:4" x14ac:dyDescent="0.25">
      <c r="B14" s="22" t="str">
        <f t="shared" si="0"/>
        <v>1998</v>
      </c>
      <c r="C14" s="6">
        <v>1998</v>
      </c>
      <c r="D14" s="4">
        <v>8398</v>
      </c>
    </row>
    <row r="15" spans="2:4" x14ac:dyDescent="0.25">
      <c r="B15" s="22" t="str">
        <f t="shared" si="0"/>
        <v>1999</v>
      </c>
      <c r="C15" s="6">
        <v>1999</v>
      </c>
      <c r="D15" s="4">
        <v>2882</v>
      </c>
    </row>
    <row r="16" spans="2:4" x14ac:dyDescent="0.25">
      <c r="B16" s="22" t="str">
        <f t="shared" si="0"/>
        <v>2000</v>
      </c>
      <c r="C16" s="6">
        <v>2000</v>
      </c>
      <c r="D16" s="4">
        <v>4686</v>
      </c>
    </row>
    <row r="17" spans="2:4" x14ac:dyDescent="0.25">
      <c r="B17" s="22" t="str">
        <f t="shared" si="0"/>
        <v>2001</v>
      </c>
      <c r="C17" s="6">
        <v>2001</v>
      </c>
      <c r="D17" s="4">
        <v>6976</v>
      </c>
    </row>
    <row r="18" spans="2:4" x14ac:dyDescent="0.25">
      <c r="B18" s="22" t="str">
        <f t="shared" si="0"/>
        <v>2002</v>
      </c>
      <c r="C18" s="6">
        <v>2002</v>
      </c>
      <c r="D18" s="4">
        <v>2173</v>
      </c>
    </row>
    <row r="19" spans="2:4" x14ac:dyDescent="0.25">
      <c r="B19" s="22" t="str">
        <f t="shared" si="0"/>
        <v>2003</v>
      </c>
      <c r="C19" s="6">
        <v>2003</v>
      </c>
      <c r="D19" s="4">
        <v>2166</v>
      </c>
    </row>
    <row r="20" spans="2:4" x14ac:dyDescent="0.25">
      <c r="B20" s="22" t="str">
        <f t="shared" si="0"/>
        <v>2004</v>
      </c>
      <c r="C20" s="6">
        <v>2004</v>
      </c>
      <c r="D20" s="4">
        <v>8418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B2:F25"/>
  <sheetViews>
    <sheetView showGridLines="0" topLeftCell="A4" workbookViewId="0">
      <selection activeCell="S32" sqref="S32"/>
    </sheetView>
  </sheetViews>
  <sheetFormatPr defaultRowHeight="15" x14ac:dyDescent="0.25"/>
  <cols>
    <col min="2" max="2" width="19" bestFit="1" customWidth="1"/>
    <col min="4" max="4" width="11.7109375" bestFit="1" customWidth="1"/>
  </cols>
  <sheetData>
    <row r="2" spans="2:6" x14ac:dyDescent="0.25">
      <c r="C2" s="2" t="s">
        <v>7</v>
      </c>
    </row>
    <row r="3" spans="2:6" x14ac:dyDescent="0.25">
      <c r="C3" s="2"/>
    </row>
    <row r="5" spans="2:6" ht="30" x14ac:dyDescent="0.25">
      <c r="B5" s="25" t="s">
        <v>38</v>
      </c>
      <c r="C5" s="9" t="s">
        <v>0</v>
      </c>
      <c r="D5" s="9" t="s">
        <v>1</v>
      </c>
      <c r="E5" s="9" t="s">
        <v>6</v>
      </c>
      <c r="F5" s="9" t="s">
        <v>5</v>
      </c>
    </row>
    <row r="6" spans="2:6" x14ac:dyDescent="0.25">
      <c r="B6" s="6" t="str">
        <f>TEXT(DATE(C6,1,1),"YYYY")</f>
        <v>2005</v>
      </c>
      <c r="C6" s="6">
        <v>2005</v>
      </c>
      <c r="D6" s="1">
        <v>528</v>
      </c>
      <c r="E6" s="7"/>
      <c r="F6" s="6"/>
    </row>
    <row r="7" spans="2:6" x14ac:dyDescent="0.25">
      <c r="B7" s="6" t="str">
        <f t="shared" ref="B7:B23" si="0">TEXT(DATE(C7,1,1),"YYYY")</f>
        <v>2006</v>
      </c>
      <c r="C7" s="6">
        <v>2006</v>
      </c>
      <c r="D7" s="1">
        <v>4550</v>
      </c>
      <c r="E7" s="8">
        <f>SUM($D$6:D7)</f>
        <v>5078</v>
      </c>
      <c r="F7" s="7">
        <f>E7/$E$23</f>
        <v>6.5615712624370076E-2</v>
      </c>
    </row>
    <row r="8" spans="2:6" x14ac:dyDescent="0.25">
      <c r="B8" s="6" t="str">
        <f t="shared" si="0"/>
        <v>2007</v>
      </c>
      <c r="C8" s="6">
        <v>2007</v>
      </c>
      <c r="D8" s="1">
        <v>8189</v>
      </c>
      <c r="E8" s="8">
        <f>SUM($D$6:D8)</f>
        <v>13267</v>
      </c>
      <c r="F8" s="7">
        <f t="shared" ref="F8:F23" si="1">E8/$E$23</f>
        <v>0.17143041736658482</v>
      </c>
    </row>
    <row r="9" spans="2:6" x14ac:dyDescent="0.25">
      <c r="B9" s="6" t="str">
        <f t="shared" si="0"/>
        <v>2008</v>
      </c>
      <c r="C9" s="6">
        <v>2008</v>
      </c>
      <c r="D9" s="1">
        <v>1730</v>
      </c>
      <c r="E9" s="8">
        <f>SUM($D$6:D9)</f>
        <v>14997</v>
      </c>
      <c r="F9" s="7">
        <f t="shared" si="1"/>
        <v>0.19378472670887711</v>
      </c>
    </row>
    <row r="10" spans="2:6" x14ac:dyDescent="0.25">
      <c r="B10" s="6" t="str">
        <f t="shared" si="0"/>
        <v>2009</v>
      </c>
      <c r="C10" s="6">
        <v>2009</v>
      </c>
      <c r="D10" s="1">
        <v>5262</v>
      </c>
      <c r="E10" s="8">
        <f>SUM($D$6:D10)</f>
        <v>20259</v>
      </c>
      <c r="F10" s="7">
        <f t="shared" si="1"/>
        <v>0.26177800749450836</v>
      </c>
    </row>
    <row r="11" spans="2:6" x14ac:dyDescent="0.25">
      <c r="B11" s="6" t="str">
        <f t="shared" si="0"/>
        <v>2010</v>
      </c>
      <c r="C11" s="6">
        <v>2010</v>
      </c>
      <c r="D11" s="1">
        <v>2172</v>
      </c>
      <c r="E11" s="8">
        <f>SUM($D$6:D11)</f>
        <v>22431</v>
      </c>
      <c r="F11" s="7">
        <f t="shared" si="1"/>
        <v>0.28984364905026488</v>
      </c>
    </row>
    <row r="12" spans="2:6" x14ac:dyDescent="0.25">
      <c r="B12" s="6" t="str">
        <f t="shared" si="0"/>
        <v>2011</v>
      </c>
      <c r="C12" s="6">
        <v>2011</v>
      </c>
      <c r="D12" s="1">
        <v>4384</v>
      </c>
      <c r="E12" s="8">
        <f>SUM($D$6:D12)</f>
        <v>26815</v>
      </c>
      <c r="F12" s="7">
        <f t="shared" si="1"/>
        <v>0.34649179480553044</v>
      </c>
    </row>
    <row r="13" spans="2:6" x14ac:dyDescent="0.25">
      <c r="B13" s="6" t="str">
        <f t="shared" si="0"/>
        <v>2012</v>
      </c>
      <c r="C13" s="6">
        <v>2012</v>
      </c>
      <c r="D13" s="1">
        <v>8709</v>
      </c>
      <c r="E13" s="8">
        <f>SUM($D$6:D13)</f>
        <v>35524</v>
      </c>
      <c r="F13" s="7">
        <f t="shared" si="1"/>
        <v>0.45902571391652669</v>
      </c>
    </row>
    <row r="14" spans="2:6" x14ac:dyDescent="0.25">
      <c r="B14" s="6" t="str">
        <f t="shared" si="0"/>
        <v>2013</v>
      </c>
      <c r="C14" s="6">
        <v>2013</v>
      </c>
      <c r="D14" s="1">
        <v>3618</v>
      </c>
      <c r="E14" s="8">
        <f>SUM($D$6:D14)</f>
        <v>39142</v>
      </c>
      <c r="F14" s="7">
        <f t="shared" si="1"/>
        <v>0.50577594004393334</v>
      </c>
    </row>
    <row r="15" spans="2:6" x14ac:dyDescent="0.25">
      <c r="B15" s="6" t="str">
        <f t="shared" si="0"/>
        <v>2014</v>
      </c>
      <c r="C15" s="6">
        <v>2014</v>
      </c>
      <c r="D15" s="1">
        <v>6372</v>
      </c>
      <c r="E15" s="8">
        <f>SUM($D$6:D15)</f>
        <v>45514</v>
      </c>
      <c r="F15" s="7">
        <f t="shared" si="1"/>
        <v>0.58811215919369431</v>
      </c>
    </row>
    <row r="16" spans="2:6" x14ac:dyDescent="0.25">
      <c r="B16" s="6" t="str">
        <f t="shared" si="0"/>
        <v>2015</v>
      </c>
      <c r="C16" s="6">
        <v>2015</v>
      </c>
      <c r="D16" s="1">
        <v>3456</v>
      </c>
      <c r="E16" s="8">
        <f>SUM($D$6:D16)</f>
        <v>48970</v>
      </c>
      <c r="F16" s="7">
        <f t="shared" si="1"/>
        <v>0.6327690916139036</v>
      </c>
    </row>
    <row r="17" spans="2:6" x14ac:dyDescent="0.25">
      <c r="B17" s="6" t="str">
        <f t="shared" si="0"/>
        <v>2016</v>
      </c>
      <c r="C17" s="6">
        <v>2016</v>
      </c>
      <c r="D17" s="1">
        <v>7478</v>
      </c>
      <c r="E17" s="8">
        <f>SUM($D$6:D17)</f>
        <v>56448</v>
      </c>
      <c r="F17" s="7">
        <f t="shared" si="1"/>
        <v>0.72939656286341903</v>
      </c>
    </row>
    <row r="18" spans="2:6" x14ac:dyDescent="0.25">
      <c r="B18" s="6" t="str">
        <f t="shared" si="0"/>
        <v>2017</v>
      </c>
      <c r="C18" s="6">
        <v>2017</v>
      </c>
      <c r="D18" s="1">
        <v>4649</v>
      </c>
      <c r="E18" s="8">
        <f>SUM($D$6:D18)</f>
        <v>61097</v>
      </c>
      <c r="F18" s="7">
        <f t="shared" si="1"/>
        <v>0.78946892363354437</v>
      </c>
    </row>
    <row r="19" spans="2:6" x14ac:dyDescent="0.25">
      <c r="B19" s="6" t="str">
        <f t="shared" si="0"/>
        <v>2018</v>
      </c>
      <c r="C19" s="6">
        <v>2018</v>
      </c>
      <c r="D19" s="1">
        <v>5831</v>
      </c>
      <c r="E19" s="8">
        <f>SUM($D$6:D19)</f>
        <v>66928</v>
      </c>
      <c r="F19" s="7">
        <f t="shared" si="1"/>
        <v>0.86481457552655383</v>
      </c>
    </row>
    <row r="20" spans="2:6" x14ac:dyDescent="0.25">
      <c r="B20" s="6" t="str">
        <f t="shared" si="0"/>
        <v>2019</v>
      </c>
      <c r="C20" s="6">
        <v>2019</v>
      </c>
      <c r="D20" s="1">
        <v>1599</v>
      </c>
      <c r="E20" s="8">
        <f>SUM($D$6:D20)</f>
        <v>68527</v>
      </c>
      <c r="F20" s="7">
        <f t="shared" si="1"/>
        <v>0.88547615971055693</v>
      </c>
    </row>
    <row r="21" spans="2:6" x14ac:dyDescent="0.25">
      <c r="B21" s="6" t="str">
        <f t="shared" si="0"/>
        <v>2020</v>
      </c>
      <c r="C21" s="6">
        <v>2020</v>
      </c>
      <c r="D21" s="1">
        <v>3695</v>
      </c>
      <c r="E21" s="8">
        <f>SUM($D$6:D21)</f>
        <v>72222</v>
      </c>
      <c r="F21" s="7">
        <f t="shared" si="1"/>
        <v>0.93322134642718702</v>
      </c>
    </row>
    <row r="22" spans="2:6" x14ac:dyDescent="0.25">
      <c r="B22" s="6" t="str">
        <f t="shared" si="0"/>
        <v>2021</v>
      </c>
      <c r="C22" s="6">
        <v>2021</v>
      </c>
      <c r="D22" s="1">
        <v>1678</v>
      </c>
      <c r="E22" s="8">
        <f>SUM($D$6:D22)</f>
        <v>73900</v>
      </c>
      <c r="F22" s="7">
        <f t="shared" si="1"/>
        <v>0.95490373433260112</v>
      </c>
    </row>
    <row r="23" spans="2:6" x14ac:dyDescent="0.25">
      <c r="B23" s="6" t="str">
        <f t="shared" si="0"/>
        <v>2022</v>
      </c>
      <c r="C23" s="6">
        <v>2022</v>
      </c>
      <c r="D23" s="1">
        <v>3490</v>
      </c>
      <c r="E23" s="8">
        <f>SUM($D$6:D23)</f>
        <v>77390</v>
      </c>
      <c r="F23" s="7">
        <f t="shared" si="1"/>
        <v>1</v>
      </c>
    </row>
    <row r="25" spans="2:6" x14ac:dyDescent="0.25">
      <c r="C25" t="s">
        <v>4</v>
      </c>
      <c r="D25" s="5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showGridLines="0" topLeftCell="A4" workbookViewId="0">
      <selection activeCell="P24" sqref="P24"/>
    </sheetView>
  </sheetViews>
  <sheetFormatPr defaultRowHeight="15" x14ac:dyDescent="0.25"/>
  <cols>
    <col min="3" max="3" width="11" bestFit="1" customWidth="1"/>
  </cols>
  <sheetData>
    <row r="2" spans="3:4" x14ac:dyDescent="0.25">
      <c r="C2" s="2" t="s">
        <v>10</v>
      </c>
    </row>
    <row r="3" spans="3:4" x14ac:dyDescent="0.25">
      <c r="C3" s="2" t="s">
        <v>3</v>
      </c>
    </row>
    <row r="4" spans="3:4" x14ac:dyDescent="0.25">
      <c r="C4" s="2"/>
    </row>
    <row r="5" spans="3:4" x14ac:dyDescent="0.25">
      <c r="C5" s="10" t="s">
        <v>8</v>
      </c>
      <c r="D5" s="10" t="s">
        <v>9</v>
      </c>
    </row>
    <row r="6" spans="3:4" x14ac:dyDescent="0.25">
      <c r="C6" s="11">
        <v>130</v>
      </c>
      <c r="D6" s="11">
        <v>3504</v>
      </c>
    </row>
    <row r="7" spans="3:4" x14ac:dyDescent="0.25">
      <c r="C7" s="12">
        <v>165</v>
      </c>
      <c r="D7" s="12">
        <v>3693</v>
      </c>
    </row>
    <row r="8" spans="3:4" x14ac:dyDescent="0.25">
      <c r="C8" s="11">
        <v>150</v>
      </c>
      <c r="D8" s="11">
        <v>3436</v>
      </c>
    </row>
    <row r="9" spans="3:4" x14ac:dyDescent="0.25">
      <c r="C9" s="12">
        <v>150</v>
      </c>
      <c r="D9" s="12">
        <v>3433</v>
      </c>
    </row>
    <row r="10" spans="3:4" x14ac:dyDescent="0.25">
      <c r="C10" s="11">
        <v>140</v>
      </c>
      <c r="D10" s="11">
        <v>3449</v>
      </c>
    </row>
    <row r="11" spans="3:4" x14ac:dyDescent="0.25">
      <c r="C11" s="12">
        <v>198</v>
      </c>
      <c r="D11" s="12">
        <v>4341</v>
      </c>
    </row>
    <row r="12" spans="3:4" x14ac:dyDescent="0.25">
      <c r="C12" s="11">
        <v>220</v>
      </c>
      <c r="D12" s="11">
        <v>4354</v>
      </c>
    </row>
    <row r="13" spans="3:4" x14ac:dyDescent="0.25">
      <c r="C13" s="12">
        <v>215</v>
      </c>
      <c r="D13" s="12">
        <v>4312</v>
      </c>
    </row>
    <row r="14" spans="3:4" x14ac:dyDescent="0.25">
      <c r="C14" s="11">
        <v>225</v>
      </c>
      <c r="D14" s="11">
        <v>4425</v>
      </c>
    </row>
    <row r="15" spans="3:4" x14ac:dyDescent="0.25">
      <c r="C15" s="12">
        <v>190</v>
      </c>
      <c r="D15" s="12">
        <v>3850</v>
      </c>
    </row>
    <row r="16" spans="3:4" x14ac:dyDescent="0.25">
      <c r="C16" s="11">
        <v>170</v>
      </c>
      <c r="D16" s="11">
        <v>3563</v>
      </c>
    </row>
    <row r="17" spans="3:4" x14ac:dyDescent="0.25">
      <c r="C17" s="12">
        <v>160</v>
      </c>
      <c r="D17" s="12">
        <v>3609</v>
      </c>
    </row>
    <row r="18" spans="3:4" x14ac:dyDescent="0.25">
      <c r="C18" s="11">
        <v>150</v>
      </c>
      <c r="D18" s="11">
        <v>3761</v>
      </c>
    </row>
    <row r="19" spans="3:4" x14ac:dyDescent="0.25">
      <c r="C19" s="12">
        <v>225</v>
      </c>
      <c r="D19" s="12">
        <v>3086</v>
      </c>
    </row>
    <row r="20" spans="3:4" x14ac:dyDescent="0.25">
      <c r="C20" s="11">
        <v>95</v>
      </c>
      <c r="D20" s="11">
        <v>2372</v>
      </c>
    </row>
    <row r="21" spans="3:4" x14ac:dyDescent="0.25">
      <c r="C21" s="12">
        <v>95</v>
      </c>
      <c r="D21" s="12">
        <v>2833</v>
      </c>
    </row>
    <row r="22" spans="3:4" x14ac:dyDescent="0.25">
      <c r="C22" s="11">
        <v>97</v>
      </c>
      <c r="D22" s="11">
        <v>2774</v>
      </c>
    </row>
    <row r="23" spans="3:4" x14ac:dyDescent="0.25">
      <c r="C23" s="12">
        <v>85</v>
      </c>
      <c r="D23" s="12">
        <v>2587</v>
      </c>
    </row>
    <row r="24" spans="3:4" x14ac:dyDescent="0.25">
      <c r="C24" s="11">
        <v>88</v>
      </c>
      <c r="D24" s="11">
        <v>2130</v>
      </c>
    </row>
    <row r="25" spans="3:4" x14ac:dyDescent="0.25">
      <c r="C25" s="12">
        <v>46</v>
      </c>
      <c r="D25" s="12">
        <v>1835</v>
      </c>
    </row>
    <row r="26" spans="3:4" x14ac:dyDescent="0.25">
      <c r="C26" s="11">
        <v>87</v>
      </c>
      <c r="D26" s="11">
        <v>2672</v>
      </c>
    </row>
    <row r="27" spans="3:4" x14ac:dyDescent="0.25">
      <c r="C27" s="12">
        <v>90</v>
      </c>
      <c r="D27" s="12">
        <v>2430</v>
      </c>
    </row>
    <row r="28" spans="3:4" x14ac:dyDescent="0.25">
      <c r="C28" s="11">
        <v>95</v>
      </c>
      <c r="D28" s="11">
        <v>2375</v>
      </c>
    </row>
    <row r="29" spans="3:4" x14ac:dyDescent="0.25">
      <c r="C29" s="12">
        <v>113</v>
      </c>
      <c r="D29" s="12">
        <v>2234</v>
      </c>
    </row>
    <row r="30" spans="3:4" x14ac:dyDescent="0.25">
      <c r="C30" s="11">
        <v>90</v>
      </c>
      <c r="D30" s="11">
        <v>2648</v>
      </c>
    </row>
    <row r="31" spans="3:4" x14ac:dyDescent="0.25">
      <c r="C31" s="12">
        <v>215</v>
      </c>
      <c r="D31" s="12">
        <v>4615</v>
      </c>
    </row>
    <row r="32" spans="3:4" x14ac:dyDescent="0.25">
      <c r="C32" s="11">
        <v>200</v>
      </c>
      <c r="D32" s="11">
        <v>4376</v>
      </c>
    </row>
    <row r="33" spans="3:4" x14ac:dyDescent="0.25">
      <c r="C33" s="12">
        <v>210</v>
      </c>
      <c r="D33" s="12">
        <v>4382</v>
      </c>
    </row>
    <row r="34" spans="3:4" x14ac:dyDescent="0.25">
      <c r="C34" s="11">
        <v>193</v>
      </c>
      <c r="D34" s="11">
        <v>4732</v>
      </c>
    </row>
    <row r="35" spans="3:4" x14ac:dyDescent="0.25">
      <c r="C35" s="12">
        <v>88</v>
      </c>
      <c r="D35" s="12">
        <v>2130</v>
      </c>
    </row>
    <row r="36" spans="3:4" x14ac:dyDescent="0.25">
      <c r="C36" s="11">
        <v>90</v>
      </c>
      <c r="D36" s="11">
        <v>2264</v>
      </c>
    </row>
    <row r="37" spans="3:4" x14ac:dyDescent="0.25">
      <c r="C37" s="12">
        <v>95</v>
      </c>
      <c r="D37" s="12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showGridLines="0" workbookViewId="0">
      <selection activeCell="O25" sqref="O25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2" t="s">
        <v>25</v>
      </c>
    </row>
    <row r="3" spans="3:4" x14ac:dyDescent="0.25">
      <c r="C3" s="2" t="s">
        <v>3</v>
      </c>
    </row>
    <row r="5" spans="3:4" x14ac:dyDescent="0.25">
      <c r="C5" s="6" t="s">
        <v>11</v>
      </c>
      <c r="D5" s="6" t="s">
        <v>12</v>
      </c>
    </row>
    <row r="6" spans="3:4" x14ac:dyDescent="0.25">
      <c r="C6" s="6" t="s">
        <v>24</v>
      </c>
      <c r="D6" s="3">
        <v>100000</v>
      </c>
    </row>
    <row r="7" spans="3:4" x14ac:dyDescent="0.25">
      <c r="C7" s="6" t="s">
        <v>14</v>
      </c>
      <c r="D7" s="3">
        <v>-25000</v>
      </c>
    </row>
    <row r="8" spans="3:4" x14ac:dyDescent="0.25">
      <c r="C8" s="6" t="s">
        <v>15</v>
      </c>
      <c r="D8" s="3">
        <v>10000</v>
      </c>
    </row>
    <row r="9" spans="3:4" x14ac:dyDescent="0.25">
      <c r="C9" s="6" t="s">
        <v>16</v>
      </c>
      <c r="D9" s="3">
        <v>14000</v>
      </c>
    </row>
    <row r="10" spans="3:4" x14ac:dyDescent="0.25">
      <c r="C10" s="6" t="s">
        <v>17</v>
      </c>
      <c r="D10" s="3">
        <v>-15000</v>
      </c>
    </row>
    <row r="11" spans="3:4" x14ac:dyDescent="0.25">
      <c r="C11" s="6" t="s">
        <v>18</v>
      </c>
      <c r="D11" s="3">
        <v>-5000</v>
      </c>
    </row>
    <row r="12" spans="3:4" x14ac:dyDescent="0.25">
      <c r="C12" s="6" t="s">
        <v>19</v>
      </c>
      <c r="D12" s="3">
        <v>7000</v>
      </c>
    </row>
    <row r="13" spans="3:4" x14ac:dyDescent="0.25">
      <c r="C13" s="6" t="s">
        <v>20</v>
      </c>
      <c r="D13" s="3">
        <v>8500</v>
      </c>
    </row>
    <row r="14" spans="3:4" x14ac:dyDescent="0.25">
      <c r="C14" s="6" t="s">
        <v>21</v>
      </c>
      <c r="D14" s="3">
        <v>-10000</v>
      </c>
    </row>
    <row r="15" spans="3:4" x14ac:dyDescent="0.25">
      <c r="C15" s="6" t="s">
        <v>22</v>
      </c>
      <c r="D15" s="3">
        <v>-16000</v>
      </c>
    </row>
    <row r="16" spans="3:4" x14ac:dyDescent="0.25">
      <c r="C16" s="6" t="s">
        <v>23</v>
      </c>
      <c r="D16" s="3">
        <v>10000</v>
      </c>
    </row>
    <row r="17" spans="3:4" x14ac:dyDescent="0.25">
      <c r="C17" s="6" t="s">
        <v>13</v>
      </c>
      <c r="D17" s="3">
        <f>SUM(D6:D16)</f>
        <v>78500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23"/>
  <sheetViews>
    <sheetView showGridLines="0" workbookViewId="0"/>
  </sheetViews>
  <sheetFormatPr defaultRowHeight="15" x14ac:dyDescent="0.25"/>
  <cols>
    <col min="3" max="3" width="16.7109375" bestFit="1" customWidth="1"/>
    <col min="4" max="4" width="10.42578125" bestFit="1" customWidth="1"/>
    <col min="5" max="5" width="24.5703125" bestFit="1" customWidth="1"/>
    <col min="6" max="6" width="8.42578125" bestFit="1" customWidth="1"/>
    <col min="7" max="7" width="15.140625" bestFit="1" customWidth="1"/>
    <col min="8" max="9" width="10.42578125" bestFit="1" customWidth="1"/>
  </cols>
  <sheetData>
    <row r="6" spans="3:6" ht="31.5" x14ac:dyDescent="0.25">
      <c r="C6" s="17" t="s">
        <v>26</v>
      </c>
      <c r="D6" s="18" t="s">
        <v>27</v>
      </c>
      <c r="E6" s="18" t="s">
        <v>28</v>
      </c>
      <c r="F6" s="16" t="s">
        <v>29</v>
      </c>
    </row>
    <row r="7" spans="3:6" x14ac:dyDescent="0.25">
      <c r="C7" s="19" t="s">
        <v>30</v>
      </c>
      <c r="D7" s="13">
        <v>40081</v>
      </c>
      <c r="E7" s="13">
        <v>40240</v>
      </c>
      <c r="F7" s="20">
        <f>E7-D7</f>
        <v>159</v>
      </c>
    </row>
    <row r="8" spans="3:6" x14ac:dyDescent="0.25">
      <c r="C8" s="14" t="s">
        <v>31</v>
      </c>
      <c r="D8" s="15">
        <v>40081</v>
      </c>
      <c r="E8" s="15">
        <v>40195</v>
      </c>
      <c r="F8" s="20">
        <f t="shared" ref="F8:F17" si="0">E8-D8</f>
        <v>114</v>
      </c>
    </row>
    <row r="9" spans="3:6" x14ac:dyDescent="0.25">
      <c r="C9" s="14" t="s">
        <v>32</v>
      </c>
      <c r="D9" s="15">
        <v>40119</v>
      </c>
      <c r="E9" s="15">
        <v>40207</v>
      </c>
      <c r="F9" s="20">
        <f t="shared" si="0"/>
        <v>88</v>
      </c>
    </row>
    <row r="10" spans="3:6" x14ac:dyDescent="0.25">
      <c r="C10" s="14" t="s">
        <v>33</v>
      </c>
      <c r="D10" s="15">
        <v>40148</v>
      </c>
      <c r="E10" s="15">
        <v>40168</v>
      </c>
      <c r="F10" s="20">
        <f t="shared" si="0"/>
        <v>20</v>
      </c>
    </row>
    <row r="11" spans="3:6" x14ac:dyDescent="0.25">
      <c r="C11" s="14" t="s">
        <v>34</v>
      </c>
      <c r="D11" s="15">
        <v>40148</v>
      </c>
      <c r="E11" s="15">
        <v>40193</v>
      </c>
      <c r="F11" s="20">
        <f t="shared" si="0"/>
        <v>45</v>
      </c>
    </row>
    <row r="12" spans="3:6" x14ac:dyDescent="0.25">
      <c r="C12" s="14" t="s">
        <v>35</v>
      </c>
      <c r="D12" s="15">
        <v>40168</v>
      </c>
      <c r="E12" s="15">
        <v>40193</v>
      </c>
      <c r="F12" s="20">
        <f t="shared" si="0"/>
        <v>25</v>
      </c>
    </row>
    <row r="13" spans="3:6" x14ac:dyDescent="0.25">
      <c r="C13" s="14" t="s">
        <v>36</v>
      </c>
      <c r="D13" s="15">
        <v>40182</v>
      </c>
      <c r="E13" s="15">
        <v>40207</v>
      </c>
      <c r="F13" s="20">
        <f t="shared" si="0"/>
        <v>25</v>
      </c>
    </row>
    <row r="14" spans="3:6" x14ac:dyDescent="0.25">
      <c r="C14" s="14" t="s">
        <v>37</v>
      </c>
      <c r="D14" s="15">
        <v>40182</v>
      </c>
      <c r="E14" s="15">
        <v>40233</v>
      </c>
      <c r="F14" s="20">
        <f t="shared" si="0"/>
        <v>51</v>
      </c>
    </row>
    <row r="15" spans="3:6" x14ac:dyDescent="0.25">
      <c r="C15" s="14" t="s">
        <v>31</v>
      </c>
      <c r="D15" s="15">
        <v>40182</v>
      </c>
      <c r="E15" s="15">
        <v>40189</v>
      </c>
      <c r="F15" s="20">
        <f t="shared" si="0"/>
        <v>7</v>
      </c>
    </row>
    <row r="16" spans="3:6" x14ac:dyDescent="0.25">
      <c r="C16" s="14" t="s">
        <v>32</v>
      </c>
      <c r="D16" s="15">
        <v>40189</v>
      </c>
      <c r="E16" s="15">
        <v>40204</v>
      </c>
      <c r="F16" s="20">
        <f t="shared" si="0"/>
        <v>15</v>
      </c>
    </row>
    <row r="17" spans="3:6" x14ac:dyDescent="0.25">
      <c r="C17" s="14" t="s">
        <v>33</v>
      </c>
      <c r="D17" s="15">
        <v>40203</v>
      </c>
      <c r="E17" s="21">
        <v>40233</v>
      </c>
      <c r="F17" s="20">
        <f t="shared" si="0"/>
        <v>30</v>
      </c>
    </row>
    <row r="21" spans="3:6" x14ac:dyDescent="0.25">
      <c r="D21" t="s">
        <v>41</v>
      </c>
      <c r="E21" t="s">
        <v>42</v>
      </c>
      <c r="F21" t="s">
        <v>43</v>
      </c>
    </row>
    <row r="22" spans="3:6" x14ac:dyDescent="0.25">
      <c r="C22" t="s">
        <v>39</v>
      </c>
      <c r="D22" s="26">
        <f>MIN(D7:E17)</f>
        <v>40081</v>
      </c>
      <c r="E22" s="27">
        <f>_xlfn.NUMBERVALUE(D22)</f>
        <v>40081</v>
      </c>
      <c r="F22" t="s">
        <v>44</v>
      </c>
    </row>
    <row r="23" spans="3:6" x14ac:dyDescent="0.25">
      <c r="C23" t="s">
        <v>40</v>
      </c>
      <c r="D23" s="26">
        <f>MAX(D7:E17)</f>
        <v>40240</v>
      </c>
      <c r="E23" s="27">
        <f>MAX(E7:F17)</f>
        <v>40240</v>
      </c>
      <c r="F23" t="s">
        <v>45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Office</cp:lastModifiedBy>
  <dcterms:created xsi:type="dcterms:W3CDTF">2022-07-29T06:27:39Z</dcterms:created>
  <dcterms:modified xsi:type="dcterms:W3CDTF">2023-02-20T15:11:59Z</dcterms:modified>
</cp:coreProperties>
</file>