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ro\Documents\Craig Matherson\UNC Coding\Excel-Challenge\"/>
    </mc:Choice>
  </mc:AlternateContent>
  <xr:revisionPtr revIDLastSave="0" documentId="13_ncr:1_{4FA62558-B49A-4A21-8605-B8D0FE607286}" xr6:coauthVersionLast="45" xr6:coauthVersionMax="45" xr10:uidLastSave="{00000000-0000-0000-0000-000000000000}"/>
  <bookViews>
    <workbookView xWindow="-108" yWindow="-108" windowWidth="23256" windowHeight="12576" tabRatio="690" xr2:uid="{00000000-000D-0000-FFFF-FFFF00000000}"/>
  </bookViews>
  <sheets>
    <sheet name="P1-State by Category" sheetId="2" r:id="rId1"/>
    <sheet name="P2-Camp by Sub-Category" sheetId="3" r:id="rId2"/>
    <sheet name="P3-State by Date" sheetId="4" r:id="rId3"/>
    <sheet name="Bonus" sheetId="5" r:id="rId4"/>
    <sheet name="Bonus SA" sheetId="6" r:id="rId5"/>
    <sheet name="Kickstarter_Table" sheetId="1" r:id="rId6"/>
  </sheets>
  <definedNames>
    <definedName name="_xlnm._FilterDatabase" localSheetId="4" hidden="1">'Bonus SA'!$A$2:$E$44</definedName>
    <definedName name="_xlnm._FilterDatabase" localSheetId="5" hidden="1">Kickstarter_Table!$A$1:$T$4115</definedName>
    <definedName name="_xlnm.Print_Titles" localSheetId="5">Kickstarter_Table!$1:$1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3" i="6" l="1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3" i="6"/>
  <c r="F3" i="5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G2" i="5"/>
  <c r="H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C13" i="5"/>
  <c r="D13" i="5"/>
  <c r="B13" i="5"/>
  <c r="B4" i="5"/>
  <c r="C4" i="5"/>
  <c r="D4" i="5"/>
  <c r="B5" i="5"/>
  <c r="C5" i="5"/>
  <c r="D5" i="5"/>
  <c r="B6" i="5"/>
  <c r="C6" i="5"/>
  <c r="D6" i="5"/>
  <c r="B7" i="5"/>
  <c r="C7" i="5"/>
  <c r="D7" i="5"/>
  <c r="B8" i="5"/>
  <c r="C8" i="5"/>
  <c r="D8" i="5"/>
  <c r="B9" i="5"/>
  <c r="C9" i="5"/>
  <c r="D9" i="5"/>
  <c r="B10" i="5"/>
  <c r="C10" i="5"/>
  <c r="D10" i="5"/>
  <c r="B11" i="5"/>
  <c r="C11" i="5"/>
  <c r="D11" i="5"/>
  <c r="B12" i="5"/>
  <c r="C12" i="5"/>
  <c r="D12" i="5"/>
  <c r="C3" i="5"/>
  <c r="D3" i="5"/>
  <c r="B3" i="5"/>
  <c r="C2" i="5"/>
  <c r="D2" i="5"/>
  <c r="B2" i="5"/>
  <c r="C51" i="6" l="1"/>
  <c r="E51" i="6"/>
  <c r="C47" i="6"/>
  <c r="C49" i="6"/>
  <c r="E47" i="6"/>
  <c r="E49" i="6"/>
  <c r="C44" i="6"/>
  <c r="C48" i="6"/>
  <c r="C50" i="6"/>
  <c r="C52" i="6"/>
  <c r="E44" i="6"/>
  <c r="E48" i="6"/>
  <c r="E50" i="6"/>
  <c r="E5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<sst xmlns="http://schemas.openxmlformats.org/spreadsheetml/2006/main" count="24975" uniqueCount="8461">
  <si>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</si>
  <si>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</si>
  <si>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</si>
  <si>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</si>
  <si>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</si>
  <si>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</si>
  <si>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</si>
  <si>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</si>
  <si>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</si>
  <si>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</si>
  <si>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</si>
  <si>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</si>
  <si>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</si>
  <si>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</si>
  <si>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</si>
  <si>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</si>
  <si>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</si>
  <si>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</si>
  <si>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</si>
  <si>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</si>
  <si>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</si>
  <si>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</si>
  <si>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</si>
  <si>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</si>
  <si>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</si>
  <si>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</si>
  <si>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</si>
  <si>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</si>
  <si>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</si>
  <si>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</si>
  <si>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</si>
  <si>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</si>
  <si>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</si>
  <si>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</si>
  <si>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</si>
  <si>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</si>
  <si>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</si>
  <si>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</si>
  <si>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</si>
  <si>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</si>
  <si>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</si>
  <si>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</si>
  <si>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</si>
  <si>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</si>
  <si>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</si>
  <si>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</si>
  <si>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</si>
  <si>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</si>
  <si>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</si>
  <si>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</si>
  <si>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</si>
  <si>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</si>
  <si>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</si>
  <si>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</si>
  <si>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</si>
  <si>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</si>
  <si>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</si>
  <si>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</si>
  <si>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</si>
  <si>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</si>
  <si>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</si>
  <si>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</si>
  <si>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</si>
  <si>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</si>
  <si>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</si>
  <si>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</si>
  <si>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</si>
  <si>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</si>
  <si>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</si>
  <si>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</si>
  <si>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</si>
  <si>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</si>
  <si>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</si>
  <si>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</si>
  <si>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</si>
  <si>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</si>
  <si>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</si>
  <si>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</si>
  <si>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</si>
  <si>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</si>
  <si>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</si>
  <si>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</si>
  <si>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</si>
  <si>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</si>
  <si>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</si>
  <si>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</si>
  <si>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</si>
  <si>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</si>
  <si>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</si>
  <si>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</si>
  <si>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</si>
  <si>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</si>
  <si>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</si>
  <si>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</si>
  <si>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</si>
  <si>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</si>
  <si>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</si>
  <si>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</si>
  <si>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</si>
  <si>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</si>
  <si>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</si>
  <si>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</si>
  <si>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</si>
  <si>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</si>
  <si>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</si>
  <si>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</si>
  <si>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</si>
  <si>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</si>
  <si>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</si>
  <si>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</si>
  <si>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</si>
  <si>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</si>
  <si>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</si>
  <si>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</si>
  <si>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</si>
  <si>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</si>
  <si>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</si>
  <si>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</si>
  <si>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</si>
  <si>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</si>
  <si>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</si>
  <si>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</si>
  <si>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</si>
  <si>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</si>
  <si>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</si>
  <si>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</si>
  <si>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</si>
  <si>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</si>
  <si>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</si>
  <si>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</si>
  <si>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</si>
  <si>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</si>
  <si>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</si>
  <si>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</si>
  <si>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</si>
  <si>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</si>
  <si>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</si>
  <si>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</si>
  <si>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</si>
  <si>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</si>
  <si>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</si>
  <si>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</si>
  <si>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</si>
  <si>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</si>
  <si>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</si>
  <si>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</si>
  <si>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</si>
  <si>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</si>
  <si>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</si>
  <si>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</si>
  <si>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</si>
  <si>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</si>
  <si>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</si>
  <si>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</si>
  <si>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</si>
  <si>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</si>
  <si>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</si>
  <si>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</si>
  <si>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</si>
  <si>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</si>
  <si>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</si>
  <si>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</si>
  <si>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</si>
  <si>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</si>
  <si>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</si>
  <si>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</si>
  <si>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</si>
  <si>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</si>
  <si>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</si>
  <si>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</si>
  <si>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</si>
  <si>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</si>
  <si>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</si>
  <si>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</si>
  <si>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</si>
  <si>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</si>
  <si>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</si>
  <si>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</si>
  <si>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</si>
  <si>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</si>
  <si>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</si>
  <si>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</si>
  <si>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</si>
  <si>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</si>
  <si>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</si>
  <si>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</si>
  <si>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</si>
  <si>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</si>
  <si>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</si>
  <si>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</si>
  <si>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</si>
  <si>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</si>
  <si>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</si>
  <si>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</si>
  <si>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</si>
  <si>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</si>
  <si>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</si>
  <si>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</si>
  <si>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</si>
  <si>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</si>
  <si>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</si>
  <si>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</si>
  <si>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</si>
  <si>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</si>
  <si>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</si>
  <si>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</si>
  <si>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</si>
  <si>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</si>
  <si>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</si>
  <si>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</si>
  <si>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</si>
  <si>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</si>
  <si>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</si>
  <si>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</si>
  <si>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</si>
  <si>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</si>
  <si>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</si>
  <si>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</si>
  <si>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</si>
  <si>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</si>
  <si>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</si>
  <si>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</si>
  <si>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</si>
  <si>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</si>
  <si>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</si>
  <si>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</si>
  <si>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</si>
  <si>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</si>
  <si>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</si>
  <si>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</si>
  <si>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</si>
  <si>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</si>
  <si>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</si>
  <si>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</si>
  <si>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</si>
  <si>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</si>
  <si>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</si>
  <si>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</si>
  <si>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</si>
  <si>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</si>
  <si>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</si>
  <si>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</si>
  <si>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</si>
  <si>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</si>
  <si>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</si>
  <si>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</si>
  <si>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</si>
  <si>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</si>
  <si>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</si>
  <si>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</si>
  <si>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</si>
  <si>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</si>
  <si>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</si>
  <si>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</si>
  <si>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</si>
  <si>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</si>
  <si>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</si>
  <si>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</si>
  <si>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</si>
  <si>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</si>
  <si>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</si>
  <si>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</si>
  <si>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</si>
  <si>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</si>
  <si>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</si>
  <si>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</si>
  <si>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</si>
  <si>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</si>
  <si>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</si>
  <si>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</si>
  <si>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</si>
  <si>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</si>
  <si>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</si>
  <si>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</si>
  <si>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</si>
  <si>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</si>
  <si>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</si>
  <si>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</si>
  <si>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</si>
  <si>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</si>
  <si>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</si>
  <si>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</si>
  <si>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</si>
  <si>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</si>
  <si>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</si>
  <si>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</si>
  <si>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</si>
  <si>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</si>
  <si>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</si>
  <si>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</si>
  <si>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</si>
  <si>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</si>
  <si>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</si>
  <si>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</si>
  <si>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</si>
  <si>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</si>
  <si>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</si>
  <si>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</si>
  <si>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</si>
  <si>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</si>
  <si>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</si>
  <si>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</si>
  <si>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</si>
  <si>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</si>
  <si>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</si>
  <si>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</si>
  <si>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</si>
  <si>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</si>
  <si>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</si>
  <si>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</si>
  <si>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</si>
  <si>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</si>
  <si>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</si>
  <si>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</si>
  <si>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</si>
  <si>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</si>
  <si>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</si>
  <si>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</si>
  <si>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</si>
  <si>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</si>
  <si>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</si>
  <si>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</si>
  <si>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</si>
  <si>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</si>
  <si>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</si>
  <si>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</si>
  <si>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</si>
  <si>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</si>
  <si>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</si>
  <si>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</si>
  <si>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</si>
  <si>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</si>
  <si>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</si>
  <si>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</si>
  <si>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</si>
  <si>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</si>
  <si>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</si>
  <si>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</si>
  <si>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</si>
  <si>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</si>
  <si>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</si>
  <si>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</si>
  <si>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</si>
  <si>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</si>
  <si>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</si>
  <si>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</si>
  <si>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</si>
  <si>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</si>
  <si>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</si>
  <si>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</si>
  <si>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</si>
  <si>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</si>
  <si>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</si>
  <si>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</si>
  <si>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</si>
  <si>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</si>
  <si>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</si>
  <si>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</si>
  <si>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</si>
  <si>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</si>
  <si>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</si>
  <si>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</si>
  <si>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</si>
  <si>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</si>
  <si>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</si>
  <si>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</si>
  <si>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</si>
  <si>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</si>
  <si>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</si>
  <si>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</si>
  <si>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</si>
  <si>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</si>
  <si>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</si>
  <si>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</si>
  <si>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</si>
  <si>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</si>
  <si>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</si>
  <si>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</si>
  <si>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</si>
  <si>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</si>
  <si>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</si>
  <si>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</si>
  <si>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</si>
  <si>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</si>
  <si>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</si>
  <si>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</si>
  <si>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</si>
  <si>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</si>
  <si>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</si>
  <si>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</si>
  <si>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</si>
  <si>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</si>
  <si>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</si>
  <si>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</si>
  <si>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</si>
  <si>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</si>
  <si>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</si>
  <si>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</si>
  <si>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</si>
  <si>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</si>
  <si>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</si>
  <si>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</si>
  <si>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</si>
  <si>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</si>
  <si>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</si>
  <si>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</si>
  <si>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</si>
  <si>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</si>
  <si>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</si>
  <si>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</si>
  <si>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</si>
  <si>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</si>
  <si>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</si>
  <si>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</si>
  <si>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</si>
  <si>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</si>
  <si>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</si>
  <si>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</si>
  <si>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</si>
  <si>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</si>
  <si>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</si>
  <si>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</si>
  <si>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</si>
  <si>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</si>
  <si>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</si>
  <si>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</si>
  <si>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</si>
  <si>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</si>
  <si>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</si>
  <si>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</si>
  <si>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</si>
  <si>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</si>
  <si>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</si>
  <si>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</si>
  <si>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</si>
  <si>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</si>
  <si>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</si>
  <si>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</si>
  <si>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</si>
  <si>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</si>
  <si>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</si>
  <si>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</si>
  <si>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</si>
  <si>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</si>
  <si>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</si>
  <si>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</si>
  <si>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</si>
  <si>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</si>
  <si>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</si>
  <si>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</si>
  <si>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</si>
  <si>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</si>
  <si>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</si>
  <si>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</si>
  <si>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</si>
  <si>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</si>
  <si>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</si>
  <si>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</si>
  <si>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</si>
  <si>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</si>
  <si>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</si>
  <si>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</si>
  <si>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</si>
  <si>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</si>
  <si>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</si>
  <si>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</si>
  <si>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</si>
  <si>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</si>
  <si>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</si>
  <si>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</si>
  <si>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</si>
  <si>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</si>
  <si>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</si>
  <si>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</si>
  <si>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</si>
  <si>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</si>
  <si>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</si>
  <si>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</si>
  <si>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</si>
  <si>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</si>
  <si>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</si>
  <si>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</si>
  <si>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</si>
  <si>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</si>
  <si>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</si>
  <si>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</si>
  <si>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</si>
  <si>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</si>
  <si>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</si>
  <si>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</si>
  <si>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</si>
  <si>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</si>
  <si>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</si>
  <si>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</si>
  <si>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</si>
  <si>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</si>
  <si>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</si>
  <si>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</si>
  <si>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</si>
  <si>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</si>
  <si>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</si>
  <si>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</si>
  <si>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</si>
  <si>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</si>
  <si>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</si>
  <si>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</si>
  <si>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</si>
  <si>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</si>
  <si>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</si>
  <si>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</si>
  <si>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</si>
  <si>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</si>
  <si>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</si>
  <si>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</si>
  <si>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</si>
  <si>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</si>
  <si>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</si>
  <si>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</si>
  <si>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</si>
  <si>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</si>
  <si>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</si>
  <si>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</si>
  <si>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</si>
  <si>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</si>
  <si>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</si>
  <si>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</si>
  <si>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</si>
  <si>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</si>
  <si>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</si>
  <si>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</si>
  <si>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</si>
  <si>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</si>
  <si>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</si>
  <si>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</si>
  <si>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</si>
  <si>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</si>
  <si>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</si>
  <si>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</si>
  <si>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</si>
  <si>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</si>
  <si>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</si>
  <si>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</si>
  <si>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</si>
  <si>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</si>
  <si>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</si>
  <si>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</si>
  <si>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</si>
  <si>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</si>
  <si>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</si>
  <si>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</si>
  <si>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</si>
  <si>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</si>
  <si>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</si>
  <si>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</si>
  <si>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</si>
  <si>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</si>
  <si>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</si>
  <si>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</si>
  <si>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</si>
  <si>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</si>
  <si>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</si>
  <si>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</si>
  <si>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</si>
  <si>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</si>
  <si>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</si>
  <si>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</si>
  <si>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</si>
  <si>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</si>
  <si>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</si>
  <si>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</si>
  <si>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</si>
  <si>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</si>
  <si>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</si>
  <si>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</si>
  <si>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</si>
  <si>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</si>
  <si>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</si>
  <si>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</si>
  <si>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</si>
  <si>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</si>
  <si>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</si>
  <si>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</si>
  <si>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</si>
  <si>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</si>
  <si>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</si>
  <si>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</si>
  <si>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</si>
  <si>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</si>
  <si>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</si>
  <si>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</si>
  <si>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</si>
  <si>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</si>
  <si>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</si>
  <si>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</si>
  <si>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</si>
  <si>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</si>
  <si>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</si>
  <si>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</si>
  <si>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</si>
  <si>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</si>
  <si>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</si>
  <si>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</si>
  <si>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</si>
  <si>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</si>
  <si>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</si>
  <si>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</si>
  <si>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</si>
  <si>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</si>
  <si>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</si>
  <si>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</si>
  <si>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</si>
  <si>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</si>
  <si>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</si>
  <si>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</si>
  <si>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</si>
  <si>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</si>
  <si>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</si>
  <si>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</si>
  <si>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</si>
  <si>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</si>
  <si>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</si>
  <si>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</si>
  <si>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</si>
  <si>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</si>
  <si>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</si>
  <si>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</si>
  <si>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</si>
  <si>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</si>
  <si>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</si>
  <si>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</si>
  <si>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</si>
  <si>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</si>
  <si>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</si>
  <si>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</si>
  <si>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</si>
  <si>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</si>
  <si>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</si>
  <si>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</si>
  <si>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</si>
  <si>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</si>
  <si>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</si>
  <si>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</si>
  <si>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</si>
  <si>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</si>
  <si>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</si>
  <si>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</si>
  <si>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</si>
  <si>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</si>
  <si>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</si>
  <si>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</si>
  <si>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</si>
  <si>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</si>
  <si>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</si>
  <si>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</si>
  <si>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</si>
  <si>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</si>
  <si>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</si>
  <si>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</si>
  <si>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</si>
  <si>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</si>
  <si>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</si>
  <si>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</si>
  <si>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</si>
  <si>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</si>
  <si>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</si>
  <si>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</si>
  <si>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</si>
  <si>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</si>
  <si>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</si>
  <si>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</si>
  <si>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</si>
  <si>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</si>
  <si>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</si>
  <si>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</si>
  <si>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</si>
  <si>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</si>
  <si>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</si>
  <si>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</si>
  <si>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</si>
  <si>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</si>
  <si>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</si>
  <si>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</si>
  <si>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</si>
  <si>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</si>
  <si>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</si>
  <si>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</si>
  <si>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</si>
  <si>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</si>
  <si>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</si>
  <si>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</si>
  <si>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</si>
  <si>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</si>
  <si>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</si>
  <si>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</si>
  <si>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</si>
  <si>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</si>
  <si>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</si>
  <si>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</si>
  <si>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</si>
  <si>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</si>
  <si>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</si>
  <si>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</si>
  <si>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</si>
  <si>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</si>
  <si>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</si>
  <si>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</si>
  <si>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</si>
  <si>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</si>
  <si>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</si>
  <si>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</si>
  <si>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</si>
  <si>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</si>
  <si>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</si>
  <si>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</si>
  <si>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</si>
  <si>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</si>
  <si>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</si>
  <si>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</si>
  <si>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</si>
  <si>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</si>
  <si>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</si>
  <si>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</si>
  <si>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</si>
  <si>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</si>
  <si>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</si>
  <si>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</si>
  <si>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</si>
  <si>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</si>
  <si>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</si>
  <si>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</si>
  <si>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</si>
  <si>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</si>
  <si>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</si>
  <si>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</si>
  <si>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</si>
  <si>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</si>
  <si>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</si>
  <si>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</si>
  <si>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</si>
  <si>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</si>
  <si>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</si>
  <si>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</si>
  <si>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</si>
  <si>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</si>
  <si>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</si>
  <si>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</si>
  <si>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</si>
  <si>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</si>
  <si>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</si>
  <si>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</si>
  <si>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</si>
  <si>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</si>
  <si>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</si>
  <si>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</si>
  <si>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</si>
  <si>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</si>
  <si>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</si>
  <si>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</si>
  <si>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</si>
  <si>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</si>
  <si>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</si>
  <si>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</si>
  <si>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</si>
  <si>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</si>
  <si>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</si>
  <si>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</si>
  <si>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</si>
  <si>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</si>
  <si>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</si>
  <si>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</si>
  <si>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</si>
  <si>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</si>
  <si>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</si>
  <si>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</si>
  <si>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</si>
  <si>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</si>
  <si>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</si>
  <si>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</si>
  <si>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</si>
  <si>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</si>
  <si>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</si>
  <si>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</si>
  <si>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</si>
  <si>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</si>
  <si>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</si>
  <si>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</si>
  <si>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</si>
  <si>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</si>
  <si>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</si>
  <si>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</si>
  <si>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</si>
  <si>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</si>
  <si>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</si>
  <si>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</si>
  <si>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</si>
  <si>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</si>
  <si>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</si>
  <si>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</si>
  <si>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</si>
  <si>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</si>
  <si>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</si>
  <si>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</si>
  <si>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</si>
  <si>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</si>
  <si>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</si>
  <si>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</si>
  <si>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</si>
  <si>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</si>
  <si>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</si>
  <si>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</si>
  <si>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</si>
  <si>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</si>
  <si>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</si>
  <si>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</si>
  <si>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</si>
  <si>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</si>
  <si>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</si>
  <si>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</si>
  <si>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</si>
  <si>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</si>
  <si>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</si>
  <si>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</si>
  <si>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</si>
  <si>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</si>
  <si>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</si>
  <si>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</si>
  <si>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</si>
  <si>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</si>
  <si>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</si>
  <si>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</si>
  <si>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</si>
  <si>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</si>
  <si>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</si>
  <si>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</si>
  <si>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</si>
  <si>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</si>
  <si>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</si>
  <si>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</si>
  <si>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</si>
  <si>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</si>
  <si>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</si>
  <si>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</si>
  <si>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</si>
  <si>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</si>
  <si>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</si>
  <si>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</si>
  <si>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</si>
  <si>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</si>
  <si>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</si>
  <si>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</si>
  <si>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</si>
  <si>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</si>
  <si>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</si>
  <si>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</si>
  <si>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</si>
  <si>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</si>
  <si>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</si>
  <si>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</si>
  <si>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</si>
  <si>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</si>
  <si>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</si>
  <si>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</si>
  <si>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</si>
  <si>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</si>
  <si>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</si>
  <si>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</si>
  <si>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</si>
  <si>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</si>
  <si>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</si>
  <si>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</si>
  <si>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</si>
  <si>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</si>
  <si>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</si>
  <si>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</si>
  <si>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</si>
  <si>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</si>
  <si>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</si>
  <si>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</si>
  <si>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</si>
  <si>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</si>
  <si>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</si>
  <si>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</si>
  <si>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</si>
  <si>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</si>
  <si>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</si>
  <si>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</si>
  <si>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</si>
  <si>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</si>
  <si>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</si>
  <si>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</si>
  <si>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</si>
  <si>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</si>
  <si>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</si>
  <si>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</si>
  <si>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</si>
  <si>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</si>
  <si>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</si>
  <si>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</si>
  <si>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</si>
  <si>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</si>
  <si>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</si>
  <si>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</si>
  <si>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</si>
  <si>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</si>
  <si>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</si>
  <si>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</si>
  <si>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</si>
  <si>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</si>
  <si>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</si>
  <si>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</si>
  <si>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</si>
  <si>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</si>
  <si>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</si>
  <si>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</si>
  <si>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</si>
  <si>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</si>
  <si>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</si>
  <si>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</si>
  <si>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</si>
  <si>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</si>
  <si>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</si>
  <si>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</si>
  <si>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</si>
  <si>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</si>
  <si>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</si>
  <si>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</si>
  <si>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</si>
  <si>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</si>
  <si>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</si>
  <si>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</si>
  <si>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</si>
  <si>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</si>
  <si>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</si>
  <si>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</si>
  <si>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</si>
  <si>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</si>
  <si>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</si>
  <si>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</si>
  <si>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</si>
  <si>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</si>
  <si>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</si>
  <si>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</si>
  <si>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</si>
  <si>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</si>
  <si>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</si>
  <si>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</si>
  <si>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</si>
  <si>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</si>
  <si>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</si>
  <si>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</si>
  <si>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</si>
  <si>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</si>
  <si>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</si>
  <si>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</si>
  <si>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</si>
  <si>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</si>
  <si>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</si>
  <si>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</si>
  <si>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</si>
  <si>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</si>
  <si>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</si>
  <si>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</si>
  <si>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</si>
  <si>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</si>
  <si>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</si>
  <si>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</si>
  <si>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</si>
  <si>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</si>
  <si>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</si>
  <si>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</si>
  <si>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</si>
  <si>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</si>
  <si>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</si>
  <si>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</si>
  <si>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</si>
  <si>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</si>
  <si>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</si>
  <si>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</si>
  <si>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</si>
  <si>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</si>
  <si>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</si>
  <si>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</si>
  <si>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</si>
  <si>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</si>
  <si>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</si>
  <si>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</si>
  <si>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</si>
  <si>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</si>
  <si>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</si>
  <si>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</si>
  <si>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</si>
  <si>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</si>
  <si>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</si>
  <si>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</si>
  <si>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</si>
  <si>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</si>
  <si>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</si>
  <si>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</si>
  <si>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</si>
  <si>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</si>
  <si>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</si>
  <si>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</si>
  <si>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</si>
  <si>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</si>
  <si>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</si>
  <si>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</si>
  <si>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</si>
  <si>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</si>
  <si>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</si>
  <si>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</si>
  <si>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</si>
  <si>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</si>
  <si>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</si>
  <si>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</si>
  <si>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</si>
  <si>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</si>
  <si>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</si>
  <si>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</si>
  <si>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</si>
  <si>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</si>
  <si>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</si>
  <si>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</si>
  <si>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</si>
  <si>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</si>
  <si>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</si>
  <si>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</si>
  <si>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</si>
  <si>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</si>
  <si>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</si>
  <si>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</si>
  <si>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</si>
  <si>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</si>
  <si>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</si>
  <si>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</si>
  <si>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</si>
  <si>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</si>
  <si>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</si>
  <si>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</si>
  <si>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</si>
  <si>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</si>
  <si>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</si>
  <si>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</si>
  <si>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</si>
  <si>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</si>
  <si>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</si>
  <si>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</si>
  <si>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</si>
  <si>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</si>
  <si>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</si>
  <si>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</si>
  <si>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</si>
  <si>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</si>
  <si>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</si>
  <si>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</si>
  <si>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</si>
  <si>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</si>
  <si>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</si>
  <si>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</si>
  <si>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</si>
  <si>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</si>
  <si>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</si>
  <si>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</si>
  <si>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</si>
  <si>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</si>
  <si>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</si>
  <si>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</si>
  <si>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</si>
  <si>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</si>
  <si>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</si>
  <si>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</si>
  <si>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</si>
  <si>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</si>
  <si>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</si>
  <si>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</si>
  <si>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</si>
  <si>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</si>
  <si>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</si>
  <si>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</si>
  <si>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</si>
  <si>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</si>
  <si>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</si>
  <si>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</si>
  <si>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</si>
  <si>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</si>
  <si>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</si>
  <si>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</si>
  <si>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</si>
  <si>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</si>
  <si>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</si>
  <si>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</si>
  <si>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</si>
  <si>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</si>
  <si>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</si>
  <si>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</si>
  <si>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</si>
  <si>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</si>
  <si>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</si>
  <si>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</si>
  <si>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</si>
  <si>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</si>
  <si>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</si>
  <si>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</si>
  <si>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</si>
  <si>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</si>
  <si>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</si>
  <si>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</si>
  <si>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</si>
  <si>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</si>
  <si>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</si>
  <si>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</si>
  <si>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</si>
  <si>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</si>
  <si>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</si>
  <si>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</si>
  <si>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</si>
  <si>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</si>
  <si>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</si>
  <si>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</si>
  <si>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</si>
  <si>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</si>
  <si>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</si>
  <si>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</si>
  <si>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</si>
  <si>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</si>
  <si>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</si>
  <si>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</si>
  <si>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</si>
  <si>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</si>
  <si>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</si>
  <si>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</si>
  <si>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</si>
  <si>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</si>
  <si>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</si>
  <si>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</si>
  <si>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</si>
  <si>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</si>
  <si>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</si>
  <si>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</si>
  <si>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</si>
  <si>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</si>
  <si>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</si>
  <si>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</si>
  <si>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</si>
  <si>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</si>
  <si>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</si>
  <si>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</si>
  <si>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</si>
  <si>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</si>
  <si>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</si>
  <si>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</si>
  <si>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</si>
  <si>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</si>
  <si>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</si>
  <si>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</si>
  <si>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</si>
  <si>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</si>
  <si>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</si>
  <si>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</si>
  <si>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</si>
  <si>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</si>
  <si>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</si>
  <si>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</si>
  <si>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</si>
  <si>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</si>
  <si>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</si>
  <si>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</si>
  <si>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</si>
  <si>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</si>
  <si>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</si>
  <si>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</si>
  <si>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</si>
  <si>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</si>
  <si>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</si>
  <si>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</si>
  <si>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</si>
  <si>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</si>
  <si>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</si>
  <si>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</si>
  <si>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</si>
  <si>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</si>
  <si>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</si>
  <si>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</si>
  <si>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</si>
  <si>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</si>
  <si>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</si>
  <si>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</si>
  <si>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</si>
  <si>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</si>
  <si>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</si>
  <si>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</si>
  <si>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</si>
  <si>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</si>
  <si>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</si>
  <si>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</si>
  <si>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</si>
  <si>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</si>
  <si>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</si>
  <si>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</si>
  <si>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</si>
  <si>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</si>
  <si>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</si>
  <si>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</si>
  <si>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</si>
  <si>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</si>
  <si>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</si>
  <si>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</si>
  <si>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</si>
  <si>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</si>
  <si>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</si>
  <si>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</si>
  <si>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</si>
  <si>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</si>
  <si>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</si>
  <si>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</si>
  <si>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</si>
  <si>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</si>
  <si>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</si>
  <si>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</si>
  <si>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</si>
  <si>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</si>
  <si>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</si>
  <si>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</si>
  <si>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</si>
  <si>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</si>
  <si>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</si>
  <si>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</si>
  <si>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</si>
  <si>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</si>
  <si>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</si>
  <si>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</si>
  <si>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</si>
  <si>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</si>
  <si>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</si>
  <si>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</si>
  <si>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</si>
  <si>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</si>
  <si>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</si>
  <si>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</si>
  <si>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</si>
  <si>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</si>
  <si>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</si>
  <si>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</si>
  <si>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</si>
  <si>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</si>
  <si>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</si>
  <si>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</si>
  <si>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</si>
  <si>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</si>
  <si>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</si>
  <si>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</si>
  <si>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</si>
  <si>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</si>
  <si>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</si>
  <si>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</si>
  <si>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</si>
  <si>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</si>
  <si>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</si>
  <si>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</si>
  <si>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</si>
  <si>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</si>
  <si>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</si>
  <si>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</si>
  <si>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</si>
  <si>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</si>
  <si>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</si>
  <si>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</si>
  <si>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</si>
  <si>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</si>
  <si>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</si>
  <si>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</si>
  <si>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</si>
  <si>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</si>
  <si>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</si>
  <si>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</si>
  <si>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</si>
  <si>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</si>
  <si>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</si>
  <si>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</si>
  <si>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</si>
  <si>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</si>
  <si>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</si>
  <si>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</si>
  <si>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</si>
  <si>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</si>
  <si>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</si>
  <si>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</si>
  <si>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</si>
  <si>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</si>
  <si>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</si>
  <si>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</si>
  <si>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</si>
  <si>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</si>
  <si>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</si>
  <si>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</si>
  <si>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</si>
  <si>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</si>
  <si>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</si>
  <si>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</si>
  <si>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</si>
  <si>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</si>
  <si>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</si>
  <si>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</si>
  <si>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</si>
  <si>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</si>
  <si>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</si>
  <si>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</si>
  <si>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</si>
  <si>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</si>
  <si>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</si>
  <si>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</si>
  <si>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</si>
  <si>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</si>
  <si>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</si>
  <si>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</si>
  <si>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</si>
  <si>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</si>
  <si>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</si>
  <si>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</si>
  <si>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</si>
  <si>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</si>
  <si>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</si>
  <si>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</si>
  <si>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</si>
  <si>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</si>
  <si>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</si>
  <si>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</si>
  <si>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</si>
  <si>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</si>
  <si>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</si>
  <si>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</si>
  <si>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</si>
  <si>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</si>
  <si>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</si>
  <si>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</si>
  <si>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</si>
  <si>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</si>
  <si>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</si>
  <si>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</si>
  <si>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</si>
  <si>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</si>
  <si>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</si>
  <si>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</si>
  <si>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</si>
  <si>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</si>
  <si>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</si>
  <si>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</si>
  <si>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</si>
  <si>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</si>
  <si>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</si>
  <si>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</si>
  <si>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</si>
  <si>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</si>
  <si>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</si>
  <si>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</si>
  <si>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</si>
  <si>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</si>
  <si>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</si>
  <si>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</si>
  <si>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</si>
  <si>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</si>
  <si>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</si>
  <si>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</si>
  <si>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</si>
  <si>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</si>
  <si>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</si>
  <si>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</si>
  <si>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</si>
  <si>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</si>
  <si>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</si>
  <si>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</si>
  <si>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</si>
  <si>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</si>
  <si>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</si>
  <si>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</si>
  <si>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</si>
  <si>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</si>
  <si>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</si>
  <si>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</si>
  <si>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</si>
  <si>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</si>
  <si>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</si>
  <si>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</si>
  <si>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</si>
  <si>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</si>
  <si>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</si>
  <si>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</si>
  <si>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</si>
  <si>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</si>
  <si>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</si>
  <si>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</si>
  <si>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</si>
  <si>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</si>
  <si>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</si>
  <si>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</si>
  <si>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</si>
  <si>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</si>
  <si>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</si>
  <si>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</si>
  <si>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</si>
  <si>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</si>
  <si>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</si>
  <si>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</si>
  <si>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</si>
  <si>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</si>
  <si>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</si>
  <si>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</si>
  <si>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</si>
  <si>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</si>
  <si>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</si>
  <si>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</si>
  <si>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</si>
  <si>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</si>
  <si>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</si>
  <si>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</si>
  <si>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</si>
  <si>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</si>
  <si>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</si>
  <si>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</si>
  <si>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</si>
  <si>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</si>
  <si>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</si>
  <si>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</si>
  <si>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</si>
  <si>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</si>
  <si>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</si>
  <si>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</si>
  <si>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</si>
  <si>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</si>
  <si>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</si>
  <si>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</si>
  <si>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</si>
  <si>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</si>
  <si>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</si>
  <si>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</si>
  <si>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</si>
  <si>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</si>
  <si>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</si>
  <si>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</si>
  <si>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</si>
  <si>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</si>
  <si>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</si>
  <si>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</si>
  <si>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</si>
  <si>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</si>
  <si>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</si>
  <si>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</si>
  <si>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</si>
  <si>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</si>
  <si>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</si>
  <si>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</si>
  <si>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</si>
  <si>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</si>
  <si>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</si>
  <si>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</si>
  <si>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</si>
  <si>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</si>
  <si>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</si>
  <si>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</si>
  <si>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</si>
  <si>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</si>
  <si>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</si>
  <si>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</si>
  <si>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</si>
  <si>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</si>
  <si>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</si>
  <si>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</si>
  <si>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</si>
  <si>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</si>
  <si>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</si>
  <si>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</si>
  <si>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</si>
  <si>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</si>
  <si>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</si>
  <si>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</si>
  <si>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</si>
  <si>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</si>
  <si>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</si>
  <si>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</si>
  <si>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</si>
  <si>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</si>
  <si>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</si>
  <si>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</si>
  <si>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</si>
  <si>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</si>
  <si>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</si>
  <si>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</si>
  <si>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</si>
  <si>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</si>
  <si>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</si>
  <si>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</si>
  <si>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</si>
  <si>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</si>
  <si>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</si>
  <si>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</si>
  <si>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</si>
  <si>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</si>
  <si>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</si>
  <si>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</si>
  <si>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</si>
  <si>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</si>
  <si>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</si>
  <si>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</si>
  <si>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</si>
  <si>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</si>
  <si>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</si>
  <si>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</si>
  <si>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</si>
  <si>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</si>
  <si>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</si>
  <si>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</si>
  <si>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</si>
  <si>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</si>
  <si>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</si>
  <si>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</si>
  <si>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</si>
  <si>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</si>
  <si>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</si>
  <si>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</si>
  <si>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</si>
  <si>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</si>
  <si>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</si>
  <si>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</si>
  <si>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</si>
  <si>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</si>
  <si>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</si>
  <si>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</si>
  <si>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</si>
  <si>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</si>
  <si>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</si>
  <si>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</si>
  <si>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</si>
  <si>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</si>
  <si>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</si>
  <si>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</si>
  <si>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</si>
  <si>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</si>
  <si>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</si>
  <si>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</si>
  <si>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</si>
  <si>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</si>
  <si>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</si>
  <si>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</si>
  <si>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</si>
  <si>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</si>
  <si>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</si>
  <si>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</si>
  <si>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</si>
  <si>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</si>
  <si>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</si>
  <si>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</si>
  <si>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</si>
  <si>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</si>
  <si>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</si>
  <si>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</si>
  <si>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</si>
  <si>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</si>
  <si>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</si>
  <si>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</si>
  <si>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</si>
  <si>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</si>
  <si>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</si>
  <si>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</si>
  <si>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</si>
  <si>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</si>
  <si>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</si>
  <si>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</si>
  <si>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</si>
  <si>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</si>
  <si>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</si>
  <si>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</si>
  <si>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</si>
  <si>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</si>
  <si>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</si>
  <si>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</si>
  <si>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</si>
  <si>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</si>
  <si>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</si>
  <si>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</si>
  <si>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</si>
  <si>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</si>
  <si>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</si>
  <si>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</si>
  <si>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</si>
  <si>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</si>
  <si>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</si>
  <si>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</si>
  <si>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</si>
  <si>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</si>
  <si>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</si>
  <si>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</si>
  <si>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</si>
  <si>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</si>
  <si>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</si>
  <si>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</si>
  <si>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</si>
  <si>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</si>
  <si>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</si>
  <si>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</si>
  <si>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</si>
  <si>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</si>
  <si>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</si>
  <si>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</si>
  <si>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</si>
  <si>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</si>
  <si>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</si>
  <si>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</si>
  <si>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</si>
  <si>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</si>
  <si>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</si>
  <si>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</si>
  <si>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</si>
  <si>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</si>
  <si>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</si>
  <si>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</si>
  <si>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</si>
  <si>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</si>
  <si>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</si>
  <si>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</si>
  <si>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</si>
  <si>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</si>
  <si>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</si>
  <si>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</si>
  <si>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</si>
  <si>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</si>
  <si>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</si>
  <si>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</si>
  <si>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</si>
  <si>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</si>
  <si>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</si>
  <si>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</si>
  <si>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</si>
  <si>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</si>
  <si>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</si>
  <si>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</si>
  <si>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</si>
  <si>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</si>
  <si>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</si>
  <si>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</si>
  <si>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</si>
  <si>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</si>
  <si>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</si>
  <si>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</si>
  <si>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</si>
  <si>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</si>
  <si>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</si>
  <si>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</si>
  <si>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</si>
  <si>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</si>
  <si>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</si>
  <si>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</si>
  <si>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</si>
  <si>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</si>
  <si>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</si>
  <si>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</si>
  <si>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</si>
  <si>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</si>
  <si>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</si>
  <si>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</si>
  <si>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</si>
  <si>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</si>
  <si>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</si>
  <si>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</si>
  <si>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</si>
  <si>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</si>
  <si>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</si>
  <si>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</si>
  <si>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</si>
  <si>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</si>
  <si>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</si>
  <si>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</si>
  <si>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</si>
  <si>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</si>
  <si>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</si>
  <si>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</si>
  <si>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</si>
  <si>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</si>
  <si>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</si>
  <si>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</si>
  <si>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</si>
  <si>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</si>
  <si>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</si>
  <si>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</si>
  <si>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</si>
  <si>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</si>
  <si>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</si>
  <si>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</si>
  <si>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</si>
  <si>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</si>
  <si>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</si>
  <si>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</si>
  <si>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</si>
  <si>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</si>
  <si>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</si>
  <si>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</si>
  <si>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</si>
  <si>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</si>
  <si>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</si>
  <si>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</si>
  <si>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</si>
  <si>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</si>
  <si>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</si>
  <si>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</si>
  <si>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</si>
  <si>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</si>
  <si>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</si>
  <si>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</si>
  <si>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</si>
  <si>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</si>
  <si>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</si>
  <si>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</si>
  <si>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</si>
  <si>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</si>
  <si>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</si>
  <si>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</si>
  <si>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</si>
  <si>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</si>
  <si>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</si>
  <si>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</si>
  <si>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</si>
  <si>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</si>
  <si>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</si>
  <si>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</si>
  <si>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</si>
  <si>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</si>
  <si>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</si>
  <si>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</si>
  <si>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</si>
  <si>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</si>
  <si>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</si>
  <si>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</si>
  <si>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</si>
  <si>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</si>
  <si>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</si>
  <si>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</si>
  <si>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</si>
  <si>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</si>
  <si>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</si>
  <si>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</si>
  <si>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</si>
  <si>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</si>
  <si>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</si>
  <si>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</si>
  <si>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</si>
  <si>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</si>
  <si>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</si>
  <si>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</si>
  <si>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</si>
  <si>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</si>
  <si>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</si>
  <si>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</si>
  <si>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</si>
  <si>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</si>
  <si>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</si>
  <si>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</si>
  <si>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</si>
  <si>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</si>
  <si>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</si>
  <si>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</si>
  <si>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</si>
  <si>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</si>
  <si>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</si>
  <si>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</si>
  <si>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</si>
  <si>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</si>
  <si>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</si>
  <si>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</si>
  <si>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</si>
  <si>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</si>
  <si>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</si>
  <si>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</si>
  <si>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</si>
  <si>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</si>
  <si>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</si>
  <si>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</si>
  <si>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</si>
  <si>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</si>
  <si>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</si>
  <si>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</si>
  <si>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</si>
  <si>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</si>
  <si>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</si>
  <si>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</si>
  <si>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</si>
  <si>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</si>
  <si>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</si>
  <si>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</si>
  <si>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</si>
  <si>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</si>
  <si>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</si>
  <si>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</si>
  <si>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</si>
  <si>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</si>
  <si>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</si>
  <si>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</si>
  <si>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</si>
  <si>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</si>
  <si>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</si>
  <si>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</si>
  <si>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</si>
  <si>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</si>
  <si>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</si>
  <si>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</si>
  <si>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</si>
  <si>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</si>
  <si>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</si>
  <si>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</si>
  <si>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</si>
  <si>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</si>
  <si>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</si>
  <si>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</si>
  <si>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</si>
  <si>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</si>
  <si>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</si>
  <si>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</si>
  <si>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</si>
  <si>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</si>
  <si>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</si>
  <si>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</si>
  <si>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</si>
  <si>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</si>
  <si>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</si>
  <si>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</si>
  <si>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</si>
  <si>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</si>
  <si>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</si>
  <si>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</si>
  <si>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</si>
  <si>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</si>
  <si>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</si>
  <si>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</si>
  <si>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</si>
  <si>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</si>
  <si>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</si>
  <si>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</si>
  <si>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</si>
  <si>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</si>
  <si>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</si>
  <si>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</si>
  <si>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</si>
  <si>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</si>
  <si>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</si>
  <si>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</si>
  <si>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</si>
  <si>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</si>
  <si>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</si>
  <si>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</si>
  <si>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</si>
  <si>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</si>
  <si>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</si>
  <si>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</si>
  <si>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</si>
  <si>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</si>
  <si>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</si>
  <si>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</si>
  <si>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</si>
  <si>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</si>
  <si>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</si>
  <si>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</si>
  <si>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</si>
  <si>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</si>
  <si>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</si>
  <si>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</si>
  <si>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</si>
  <si>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</si>
  <si>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</si>
  <si>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</si>
  <si>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</si>
  <si>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</si>
  <si>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</si>
  <si>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</si>
  <si>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</si>
  <si>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</si>
  <si>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</si>
  <si>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</si>
  <si>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</si>
  <si>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</si>
  <si>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</si>
  <si>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</si>
  <si>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</si>
  <si>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</si>
  <si>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</si>
  <si>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</si>
  <si>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</si>
  <si>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</si>
  <si>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</si>
  <si>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</si>
  <si>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</si>
  <si>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</si>
  <si>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</si>
  <si>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</si>
  <si>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</si>
  <si>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</si>
  <si>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</si>
  <si>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</si>
  <si>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</si>
  <si>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</si>
  <si>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</si>
  <si>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</si>
  <si>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</si>
  <si>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</si>
  <si>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</si>
  <si>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</si>
  <si>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</si>
  <si>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</si>
  <si>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</si>
  <si>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</si>
  <si>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</si>
  <si>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</si>
  <si>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</si>
  <si>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</si>
  <si>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</si>
  <si>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</si>
  <si>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</si>
  <si>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</si>
  <si>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</si>
  <si>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</si>
  <si>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</si>
  <si>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</si>
  <si>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</si>
  <si>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</si>
  <si>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</si>
  <si>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</si>
  <si>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</si>
  <si>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</si>
  <si>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</si>
  <si>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</si>
  <si>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</si>
  <si>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</si>
  <si>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</si>
  <si>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</si>
  <si>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</si>
  <si>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</si>
  <si>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</si>
  <si>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</si>
  <si>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</si>
  <si>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</si>
  <si>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</si>
  <si>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</si>
  <si>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</si>
  <si>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</si>
  <si>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</si>
  <si>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</si>
  <si>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</si>
  <si>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</si>
  <si>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</si>
  <si>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</si>
  <si>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</si>
  <si>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</si>
  <si>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</si>
  <si>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</si>
  <si>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</si>
  <si>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</si>
  <si>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</si>
  <si>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</si>
  <si>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</si>
  <si>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</si>
  <si>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</si>
  <si>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</si>
  <si>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</si>
  <si>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</si>
  <si>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</si>
  <si>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</si>
  <si>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</si>
  <si>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</si>
  <si>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</si>
  <si>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</si>
  <si>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</si>
  <si>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</si>
  <si>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</si>
  <si>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</si>
  <si>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</si>
  <si>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</si>
  <si>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</si>
  <si>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</si>
  <si>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</si>
  <si>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</si>
  <si>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</si>
  <si>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</si>
  <si>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</si>
  <si>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</si>
  <si>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</si>
  <si>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</si>
  <si>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</si>
  <si>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</si>
  <si>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</si>
  <si>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</si>
  <si>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</si>
  <si>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</si>
  <si>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</si>
  <si>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</si>
  <si>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</si>
  <si>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</si>
  <si>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</si>
  <si>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</si>
  <si>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</si>
  <si>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</si>
  <si>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</si>
  <si>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</si>
  <si>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</si>
  <si>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</si>
  <si>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</si>
  <si>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</si>
  <si>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</si>
  <si>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</si>
  <si>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</si>
  <si>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</si>
  <si>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</si>
  <si>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</si>
  <si>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</si>
  <si>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</si>
  <si>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</si>
  <si>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</si>
  <si>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</si>
  <si>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</si>
  <si>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</si>
  <si>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</si>
  <si>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</si>
  <si>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</si>
  <si>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</si>
  <si>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</si>
  <si>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</si>
  <si>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</si>
  <si>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</si>
  <si>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</si>
  <si>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</si>
  <si>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</si>
  <si>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</si>
  <si>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</si>
  <si>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</si>
  <si>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</si>
  <si>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</si>
  <si>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</si>
  <si>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</si>
  <si>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</si>
  <si>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</si>
  <si>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</si>
  <si>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</si>
  <si>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</si>
  <si>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</si>
  <si>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</si>
  <si>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</si>
  <si>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</si>
  <si>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</si>
  <si>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</si>
  <si>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</si>
  <si>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</si>
  <si>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</si>
  <si>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</si>
  <si>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</si>
  <si>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</si>
  <si>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</si>
  <si>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</si>
  <si>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</si>
  <si>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</si>
  <si>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</si>
  <si>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</si>
  <si>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</si>
  <si>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</si>
  <si>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</si>
  <si>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</si>
  <si>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</si>
  <si>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</si>
  <si>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</si>
  <si>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</si>
  <si>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</si>
  <si>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</si>
  <si>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</si>
  <si>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</si>
  <si>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</si>
  <si>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</si>
  <si>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</si>
  <si>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</si>
  <si>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</si>
  <si>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</si>
  <si>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</si>
  <si>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</si>
  <si>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</si>
  <si>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</si>
  <si>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</si>
  <si>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</si>
  <si>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</si>
  <si>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</si>
  <si>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</si>
  <si>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</si>
  <si>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</si>
  <si>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</si>
  <si>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</si>
  <si>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</si>
  <si>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</si>
  <si>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</si>
  <si>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</si>
  <si>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</si>
  <si>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</si>
  <si>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</si>
  <si>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</si>
  <si>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</si>
  <si>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</si>
  <si>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</si>
  <si>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</si>
  <si>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</si>
  <si>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</si>
  <si>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</si>
  <si>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</si>
  <si>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</si>
  <si>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</si>
  <si>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</si>
  <si>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</si>
  <si>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</si>
  <si>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</si>
  <si>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</si>
  <si>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</si>
  <si>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</si>
  <si>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</si>
  <si>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</si>
  <si>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</si>
  <si>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</si>
  <si>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</si>
  <si>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</si>
  <si>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</si>
  <si>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</si>
  <si>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</si>
  <si>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</si>
  <si>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</si>
  <si>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</si>
  <si>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</si>
  <si>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</si>
  <si>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</si>
  <si>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</si>
  <si>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</si>
  <si>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</si>
  <si>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</si>
  <si>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</si>
  <si>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</si>
  <si>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</si>
  <si>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</si>
  <si>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</si>
  <si>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</si>
  <si>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</si>
  <si>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</si>
  <si>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</si>
  <si>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</si>
  <si>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</si>
  <si>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</si>
  <si>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</si>
  <si>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</si>
  <si>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</si>
  <si>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</si>
  <si>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</si>
  <si>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</si>
  <si>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</si>
  <si>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</si>
  <si>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</si>
  <si>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</si>
  <si>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</si>
  <si>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</si>
  <si>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</si>
  <si>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</si>
  <si>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</si>
  <si>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</si>
  <si>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</si>
  <si>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</si>
  <si>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</si>
  <si>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</si>
  <si>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</si>
  <si>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</si>
  <si>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</si>
  <si>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</si>
  <si>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</si>
  <si>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</si>
  <si>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</si>
  <si>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</si>
  <si>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</si>
  <si>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</si>
  <si>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</si>
  <si>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</si>
  <si>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</si>
  <si>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</si>
  <si>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</si>
  <si>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</si>
  <si>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</si>
  <si>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</si>
  <si>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</si>
  <si>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</si>
  <si>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</si>
  <si>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</si>
  <si>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</si>
  <si>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</si>
  <si>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</si>
  <si>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</si>
  <si>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</si>
  <si>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</si>
  <si>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</si>
  <si>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</si>
  <si>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</si>
  <si>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</si>
  <si>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</si>
  <si>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</si>
  <si>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</si>
  <si>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</si>
  <si>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</si>
  <si>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</si>
  <si>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</si>
  <si>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</si>
  <si>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</si>
  <si>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</si>
  <si>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</si>
  <si>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</si>
  <si>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</si>
  <si>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</si>
  <si>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</si>
  <si>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</si>
  <si>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</si>
  <si>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</si>
  <si>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</si>
  <si>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</si>
  <si>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</si>
  <si>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</si>
  <si>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</si>
  <si>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</si>
  <si>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</si>
  <si>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</si>
  <si>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</si>
  <si>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</si>
  <si>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</si>
  <si>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</si>
  <si>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</si>
  <si>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</si>
  <si>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</si>
  <si>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</si>
  <si>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</si>
  <si>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</si>
  <si>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</si>
  <si>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</si>
  <si>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</si>
  <si>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</si>
  <si>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</si>
  <si>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</si>
  <si>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</si>
  <si>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</si>
  <si>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</si>
  <si>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</si>
  <si>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</si>
  <si>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</si>
  <si>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</si>
  <si>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</si>
  <si>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</si>
  <si>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</si>
  <si>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</si>
  <si>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</si>
  <si>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</si>
  <si>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</si>
  <si>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</si>
  <si>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</si>
  <si>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</si>
  <si>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</si>
  <si>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</si>
  <si>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</si>
  <si>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</si>
  <si>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</si>
  <si>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</si>
  <si>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</si>
  <si>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</si>
  <si>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</si>
  <si>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</si>
  <si>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</si>
  <si>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</si>
  <si>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</si>
  <si>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</si>
  <si>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</si>
  <si>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</si>
  <si>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</si>
  <si>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</si>
  <si>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</si>
  <si>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</si>
  <si>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</si>
  <si>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</si>
  <si>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</si>
  <si>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</si>
  <si>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</si>
  <si>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</si>
  <si>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</si>
  <si>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</si>
  <si>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</si>
  <si>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</si>
  <si>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</si>
  <si>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</si>
  <si>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</si>
  <si>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</si>
  <si>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</si>
  <si>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</si>
  <si>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</si>
  <si>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</si>
  <si>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</si>
  <si>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</si>
  <si>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</si>
  <si>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</si>
  <si>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</si>
  <si>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</si>
  <si>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</si>
  <si>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</si>
  <si>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</si>
  <si>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</si>
  <si>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</si>
  <si>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</si>
  <si>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</si>
  <si>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</si>
  <si>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</si>
  <si>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</si>
  <si>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</si>
  <si>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</si>
  <si>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</si>
  <si>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</si>
  <si>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</si>
  <si>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</si>
  <si>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</si>
  <si>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</si>
  <si>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</si>
  <si>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</si>
  <si>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</si>
  <si>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</si>
  <si>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</si>
  <si>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</si>
  <si>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</si>
  <si>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</si>
  <si>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</si>
  <si>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</si>
  <si>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</si>
  <si>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</si>
  <si>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</si>
  <si>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</si>
  <si>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</si>
  <si>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</si>
  <si>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</si>
  <si>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</si>
  <si>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</si>
  <si>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</si>
  <si>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</si>
  <si>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</si>
  <si>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</si>
  <si>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</si>
  <si>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</si>
  <si>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</si>
  <si>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</si>
  <si>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</si>
  <si>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</si>
  <si>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</si>
  <si>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</si>
  <si>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</si>
  <si>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</si>
  <si>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</si>
  <si>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</si>
  <si>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</si>
  <si>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</si>
  <si>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</si>
  <si>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</si>
  <si>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</si>
  <si>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</si>
  <si>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</si>
  <si>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</si>
  <si>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</si>
  <si>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</si>
  <si>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</si>
  <si>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</si>
  <si>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</si>
  <si>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</si>
  <si>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</si>
  <si>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</si>
  <si>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</si>
  <si>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</si>
  <si>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</si>
  <si>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</si>
  <si>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</si>
  <si>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</si>
  <si>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</si>
  <si>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</si>
  <si>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</si>
  <si>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</si>
  <si>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</si>
  <si>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</si>
  <si>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</si>
  <si>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</si>
  <si>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</si>
  <si>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</si>
  <si>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</si>
  <si>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</si>
  <si>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</si>
  <si>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</si>
  <si>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</si>
  <si>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</si>
  <si>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</si>
  <si>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</si>
  <si>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</si>
  <si>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</si>
  <si>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</si>
  <si>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</si>
  <si>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</si>
  <si>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</si>
  <si>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</si>
  <si>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</si>
  <si>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</si>
  <si>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</si>
  <si>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</si>
  <si>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</si>
  <si>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</si>
  <si>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</si>
  <si>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</si>
  <si>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</si>
  <si>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</si>
  <si>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</si>
  <si>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</si>
  <si>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</si>
  <si>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</si>
  <si>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</si>
  <si>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</si>
  <si>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</si>
  <si>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</si>
  <si>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</si>
  <si>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</si>
  <si>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</si>
  <si>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</si>
  <si>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</si>
  <si>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</si>
  <si>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</si>
  <si>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</si>
  <si>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</si>
  <si>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</si>
  <si>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</si>
  <si>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</si>
  <si>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</si>
  <si>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</si>
  <si>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</si>
  <si>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</si>
  <si>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</si>
  <si>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</si>
  <si>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</si>
  <si>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</si>
  <si>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</si>
  <si>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</si>
  <si>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</si>
  <si>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</si>
  <si>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</si>
  <si>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</si>
  <si>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</si>
  <si>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</si>
  <si>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</si>
  <si>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</si>
  <si>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</si>
  <si>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</si>
  <si>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</si>
  <si>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</si>
  <si>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</si>
  <si>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</si>
  <si>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</si>
  <si>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</si>
  <si>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</si>
  <si>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</si>
  <si>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</si>
  <si>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</si>
  <si>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</si>
  <si>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</si>
  <si>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</si>
  <si>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</si>
  <si>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</si>
  <si>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</si>
  <si>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</si>
  <si>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</si>
  <si>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</si>
  <si>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</si>
  <si>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</si>
  <si>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</si>
  <si>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</si>
  <si>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</si>
  <si>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</si>
  <si>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</si>
  <si>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</si>
  <si>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</si>
  <si>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</si>
  <si>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</si>
  <si>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</si>
  <si>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</si>
  <si>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</si>
  <si>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</si>
  <si>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</si>
  <si>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</si>
  <si>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</si>
  <si>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</si>
  <si>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</si>
  <si>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</si>
  <si>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</si>
  <si>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</si>
  <si>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</si>
  <si>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</si>
  <si>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</si>
  <si>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</si>
  <si>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</si>
  <si>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</si>
  <si>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</si>
  <si>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</si>
  <si>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</si>
  <si>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</si>
  <si>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</si>
  <si>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</si>
  <si>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</si>
  <si>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</si>
  <si>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</si>
  <si>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</si>
  <si>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</si>
  <si>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</si>
  <si>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</si>
  <si>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</si>
  <si>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</si>
  <si>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</si>
  <si>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</si>
  <si>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</si>
  <si>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</si>
  <si>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</si>
  <si>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</si>
  <si>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</si>
  <si>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</si>
  <si>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</si>
  <si>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</si>
  <si>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</si>
  <si>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</si>
  <si>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</si>
  <si>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</si>
  <si>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</si>
  <si>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</si>
  <si>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</si>
  <si>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</si>
  <si>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</si>
  <si>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</si>
  <si>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</si>
  <si>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</si>
  <si>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</si>
  <si>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</si>
  <si>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</si>
  <si>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</si>
  <si>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</si>
  <si>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</si>
  <si>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</si>
  <si>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</si>
  <si>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</si>
  <si>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</si>
  <si>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</si>
  <si>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</si>
  <si>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</si>
  <si>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</si>
  <si>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</si>
  <si>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</si>
  <si>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</si>
  <si>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</si>
  <si>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</si>
  <si>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</si>
  <si>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</si>
  <si>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</si>
  <si>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</si>
  <si>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</si>
  <si>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</si>
  <si>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</si>
  <si>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</si>
  <si>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</si>
  <si>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</si>
  <si>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</si>
  <si>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</si>
  <si>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</si>
  <si>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</si>
  <si>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</si>
  <si>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</si>
  <si>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</si>
  <si>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</si>
  <si>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</si>
  <si>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</si>
  <si>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</si>
  <si>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</si>
  <si>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</si>
  <si>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</si>
  <si>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</si>
  <si>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</si>
  <si>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</si>
  <si>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</si>
  <si>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</si>
  <si>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</si>
  <si>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</si>
  <si>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</si>
  <si>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</si>
  <si>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</si>
  <si>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</si>
  <si>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</si>
  <si>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</si>
  <si>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</si>
  <si>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</si>
  <si>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</si>
  <si>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</si>
  <si>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</si>
  <si>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</si>
  <si>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</si>
  <si>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</si>
  <si>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</si>
  <si>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</si>
  <si>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</si>
  <si>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</si>
  <si>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</si>
  <si>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</si>
  <si>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</si>
  <si>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</si>
  <si>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</si>
  <si>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</si>
  <si>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</si>
  <si>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</si>
  <si>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</si>
  <si>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</si>
  <si>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</si>
  <si>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</si>
  <si>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</si>
  <si>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</si>
  <si>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</si>
  <si>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</si>
  <si>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</si>
  <si>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</si>
  <si>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</si>
  <si>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</si>
  <si>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</si>
  <si>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</si>
  <si>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</si>
  <si>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</si>
  <si>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</si>
  <si>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</si>
  <si>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</si>
  <si>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</si>
  <si>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</si>
  <si>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</si>
  <si>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</si>
  <si>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</si>
  <si>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</si>
  <si>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</si>
  <si>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</si>
  <si>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</si>
  <si>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</si>
  <si>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</si>
  <si>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</si>
  <si>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</si>
  <si>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</si>
  <si>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</si>
  <si>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</si>
  <si>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</si>
  <si>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</si>
  <si>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</si>
  <si>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</si>
  <si>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</si>
  <si>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</si>
  <si>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</si>
  <si>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</si>
  <si>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</si>
  <si>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</si>
  <si>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</si>
  <si>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</si>
  <si>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</si>
  <si>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</si>
  <si>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</si>
  <si>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</si>
  <si>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</si>
  <si>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</si>
  <si>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</si>
  <si>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</si>
  <si>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</si>
  <si>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</si>
  <si>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</si>
  <si>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</si>
  <si>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</si>
  <si>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</si>
  <si>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</si>
  <si>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</si>
  <si>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</si>
  <si>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</si>
  <si>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</si>
  <si>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</si>
  <si>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</si>
  <si>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</si>
  <si>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</si>
  <si>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</si>
  <si>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</si>
  <si>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</si>
  <si>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</si>
  <si>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</si>
  <si>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</si>
  <si>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</si>
  <si>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</si>
  <si>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</si>
  <si>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</si>
  <si>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</si>
  <si>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</si>
  <si>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</si>
  <si>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</si>
  <si>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</si>
  <si>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</si>
  <si>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</si>
  <si>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</si>
  <si>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</si>
  <si>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</si>
  <si>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</si>
  <si>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</si>
  <si>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</si>
  <si>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</si>
  <si>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</si>
  <si>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</si>
  <si>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</si>
  <si>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</si>
  <si>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</si>
  <si>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</si>
  <si>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</si>
  <si>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</si>
  <si>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</si>
  <si>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</si>
  <si>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</si>
  <si>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</si>
  <si>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</si>
  <si>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</si>
  <si>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</si>
  <si>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</si>
  <si>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</si>
  <si>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</si>
  <si>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</si>
  <si>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</si>
  <si>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</si>
  <si>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</si>
  <si>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</si>
  <si>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</si>
  <si>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</si>
  <si>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</si>
  <si>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</si>
  <si>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</si>
  <si>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</si>
  <si>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</si>
  <si>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</si>
  <si>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</si>
  <si>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</si>
  <si>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</si>
  <si>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</si>
  <si>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</si>
  <si>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</si>
  <si>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</si>
  <si>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</si>
  <si>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</si>
  <si>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</si>
  <si>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</si>
  <si>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</si>
  <si>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</si>
  <si>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</si>
  <si>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</si>
  <si>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</si>
  <si>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</si>
  <si>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</si>
  <si>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</si>
  <si>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</si>
  <si>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</si>
  <si>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</si>
  <si>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</si>
  <si>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</si>
  <si>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</si>
  <si>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</si>
  <si>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</si>
  <si>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</si>
  <si>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</si>
  <si>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</si>
  <si>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</si>
  <si>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</si>
  <si>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</si>
  <si>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</si>
  <si>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</si>
  <si>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</si>
  <si>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</si>
  <si>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</si>
  <si>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</si>
  <si>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</si>
  <si>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</si>
  <si>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</si>
  <si>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</si>
  <si>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</si>
  <si>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</si>
  <si>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</si>
  <si>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</si>
  <si>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</si>
  <si>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</si>
  <si>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</si>
  <si>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</si>
  <si>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</si>
  <si>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</si>
  <si>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</si>
  <si>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</si>
  <si>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</si>
  <si>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</si>
  <si>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</si>
  <si>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</si>
  <si>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</si>
  <si>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</si>
  <si>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</si>
  <si>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</si>
  <si>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</si>
  <si>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</si>
  <si>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</si>
  <si>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</si>
  <si>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</si>
  <si>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</si>
  <si>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</si>
  <si>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</si>
  <si>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</si>
  <si>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</si>
  <si>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</si>
  <si>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</si>
  <si>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</si>
  <si>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</si>
  <si>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</si>
  <si>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</si>
  <si>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</si>
  <si>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</si>
  <si>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</si>
  <si>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</si>
  <si>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</si>
  <si>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</si>
  <si>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</si>
  <si>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</si>
  <si>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</si>
  <si>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</si>
  <si>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</si>
  <si>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</si>
  <si>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</si>
  <si>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</si>
  <si>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</si>
  <si>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</si>
  <si>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</si>
  <si>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</si>
  <si>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</si>
  <si>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</si>
  <si>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</si>
  <si>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</si>
  <si>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</si>
  <si>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</si>
  <si>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</si>
  <si>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</si>
  <si>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</si>
  <si>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</si>
  <si>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</si>
  <si>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</si>
  <si>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</si>
  <si>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</si>
  <si>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</si>
  <si>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</si>
  <si>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</si>
  <si>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</si>
  <si>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</si>
  <si>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</si>
  <si>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</si>
  <si>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</si>
  <si>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</si>
  <si>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</si>
  <si>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</si>
  <si>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</si>
  <si>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</si>
  <si>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</si>
  <si>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</si>
  <si>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</si>
  <si>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</si>
  <si>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</si>
  <si>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</si>
  <si>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</si>
  <si>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</si>
  <si>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</si>
  <si>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</si>
  <si>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</si>
  <si>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</si>
  <si>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</si>
  <si>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</si>
  <si>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</si>
  <si>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</si>
  <si>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</si>
  <si>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</si>
  <si>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</si>
  <si>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</si>
  <si>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</si>
  <si>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</si>
  <si>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</si>
  <si>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</si>
  <si>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</si>
  <si>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</si>
  <si>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</si>
  <si>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</si>
  <si>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</si>
  <si>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</si>
  <si>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</si>
  <si>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</si>
  <si>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</si>
  <si>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</si>
  <si>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</si>
  <si>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</si>
  <si>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</si>
  <si>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</si>
  <si>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</si>
  <si>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</si>
  <si>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</si>
  <si>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</si>
  <si>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</si>
  <si>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</si>
  <si>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</si>
  <si>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</si>
  <si>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</si>
  <si>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</si>
  <si>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</si>
  <si>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</si>
  <si>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</si>
  <si>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</si>
  <si>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</si>
  <si>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</si>
  <si>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</si>
  <si>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</si>
  <si>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</si>
  <si>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</si>
  <si>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</si>
  <si>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</si>
  <si>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</si>
  <si>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</si>
  <si>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</si>
  <si>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</si>
  <si>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</si>
  <si>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</si>
  <si>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</si>
  <si>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</si>
  <si>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</si>
  <si>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</si>
  <si>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</si>
  <si>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</si>
  <si>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</si>
  <si>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</si>
  <si>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</si>
  <si>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</si>
  <si>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</si>
  <si>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</si>
  <si>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</si>
  <si>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</si>
  <si>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</si>
  <si>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</si>
  <si>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</si>
  <si>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</si>
  <si>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</si>
  <si>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</si>
  <si>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</si>
  <si>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</si>
  <si>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</si>
  <si>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</si>
  <si>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</si>
  <si>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</si>
  <si>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</si>
  <si>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</si>
  <si>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</si>
  <si>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</si>
  <si>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</si>
  <si>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</si>
  <si>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</si>
  <si>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</si>
  <si>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</si>
  <si>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</si>
  <si>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</si>
  <si>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</si>
  <si>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</si>
  <si>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</si>
  <si>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</si>
  <si>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</si>
  <si>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</si>
  <si>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</si>
  <si>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</si>
  <si>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</si>
  <si>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</si>
  <si>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</si>
  <si>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</si>
  <si>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</si>
  <si>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</si>
  <si>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</si>
  <si>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</si>
  <si>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</si>
  <si>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</si>
  <si>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</si>
  <si>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</si>
  <si>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</si>
  <si>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</si>
  <si>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</si>
  <si>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</si>
  <si>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</si>
  <si>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</si>
  <si>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</si>
  <si>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</si>
  <si>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</si>
  <si>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</si>
  <si>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</si>
  <si>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</si>
  <si>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</si>
  <si>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</si>
  <si>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</si>
  <si>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</si>
  <si>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</si>
  <si>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</si>
  <si>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</si>
  <si>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</si>
  <si>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</si>
  <si>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</si>
  <si>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</si>
  <si>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</si>
  <si>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</si>
  <si>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</si>
  <si>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</si>
  <si>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</si>
  <si>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</si>
  <si>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</si>
  <si>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</si>
  <si>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</si>
  <si>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</si>
  <si>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</si>
  <si>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</si>
  <si>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</si>
  <si>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</si>
  <si>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</si>
  <si>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</si>
  <si>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</si>
  <si>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</si>
  <si>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</si>
  <si>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</si>
  <si>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</si>
  <si>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</si>
  <si>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</si>
  <si>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</si>
  <si>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</si>
  <si>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</si>
  <si>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</si>
  <si>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</si>
  <si>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</si>
  <si>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</si>
  <si>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</si>
  <si>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</si>
  <si>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</si>
  <si>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</si>
  <si>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</si>
  <si>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</si>
  <si>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</si>
  <si>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</si>
  <si>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</si>
  <si>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</si>
  <si>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</si>
  <si>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</si>
  <si>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</si>
  <si>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</si>
  <si>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</si>
  <si>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</si>
  <si>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</si>
  <si>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</si>
  <si>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</si>
  <si>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</si>
  <si>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</si>
  <si>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</si>
  <si>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</si>
  <si>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</si>
  <si>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</si>
  <si>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</si>
  <si>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</si>
  <si>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</si>
  <si>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</si>
  <si>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</si>
  <si>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</si>
  <si>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</si>
  <si>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</si>
  <si>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</si>
  <si>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</si>
  <si>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</si>
  <si>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</si>
  <si>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</si>
  <si>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</si>
  <si>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</si>
  <si>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</si>
  <si>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</si>
  <si>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</si>
  <si>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</si>
  <si>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</si>
  <si>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</si>
  <si>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</si>
  <si>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</si>
  <si>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</si>
  <si>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</si>
  <si>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</si>
  <si>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</si>
  <si>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</si>
  <si>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</si>
  <si>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</si>
  <si>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</si>
  <si>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</si>
  <si>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</si>
  <si>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</si>
  <si>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</si>
  <si>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</si>
  <si>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</si>
  <si>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</si>
  <si>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</si>
  <si>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</si>
  <si>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</si>
  <si>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</si>
  <si>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</si>
  <si>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</si>
  <si>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</si>
  <si>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</si>
  <si>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</si>
  <si>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</si>
  <si>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</si>
  <si>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</si>
  <si>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</si>
  <si>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</si>
  <si>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</si>
  <si>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</si>
  <si>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</si>
  <si>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</si>
  <si>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</si>
  <si>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</si>
  <si>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</si>
  <si>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</si>
  <si>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</si>
  <si>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</si>
  <si>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</si>
  <si>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</si>
  <si>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</si>
  <si>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</si>
  <si>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</si>
  <si>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</si>
  <si>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</si>
  <si>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</si>
  <si>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</si>
  <si>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</si>
  <si>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</si>
  <si>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</si>
  <si>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</si>
  <si>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</si>
  <si>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</si>
  <si>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</si>
  <si>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</si>
  <si>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</si>
  <si>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</si>
  <si>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</si>
  <si>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</si>
  <si>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</si>
  <si>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</si>
  <si>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</si>
  <si>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</si>
  <si>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</si>
  <si>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</si>
  <si>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</si>
  <si>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</si>
  <si>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</si>
  <si>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</si>
  <si>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</si>
  <si>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</si>
  <si>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</si>
  <si>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</si>
  <si>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</si>
  <si>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</si>
  <si>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</si>
  <si>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</si>
  <si>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</si>
  <si>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</si>
  <si>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</si>
  <si>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</si>
  <si>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</si>
  <si>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</si>
  <si>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</si>
  <si>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</si>
  <si>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</si>
  <si>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</si>
  <si>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</si>
  <si>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</si>
  <si>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</si>
  <si>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</si>
  <si>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</si>
  <si>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</si>
  <si>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</si>
  <si>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</si>
  <si>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</si>
  <si>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</si>
  <si>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</si>
  <si>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</si>
  <si>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</si>
  <si>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</si>
  <si>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</si>
  <si>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</si>
  <si>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</si>
  <si>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</si>
  <si>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</si>
  <si>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</si>
  <si>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</si>
  <si>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</si>
  <si>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</si>
  <si>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</si>
  <si>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</si>
  <si>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</si>
  <si>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</si>
  <si>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</si>
  <si>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</si>
  <si>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</si>
  <si>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</si>
  <si>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</si>
  <si>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</si>
  <si>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</si>
  <si>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</si>
  <si>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</si>
  <si>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</si>
  <si>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</si>
  <si>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</si>
  <si>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</si>
  <si>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</si>
  <si>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</si>
  <si>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</si>
  <si>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</si>
  <si>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</si>
  <si>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</si>
  <si>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</si>
  <si>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</si>
  <si>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</si>
  <si>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</si>
  <si>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</si>
  <si>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</si>
  <si>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</si>
  <si>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</si>
  <si>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</si>
  <si>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</si>
  <si>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</si>
  <si>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</si>
  <si>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</si>
  <si>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</si>
  <si>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</si>
  <si>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</si>
  <si>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</si>
  <si>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</si>
  <si>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</si>
  <si>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</si>
  <si>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</si>
  <si>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</si>
  <si>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</si>
  <si>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</si>
  <si>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</si>
  <si>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</si>
  <si>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</si>
  <si>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</si>
  <si>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</si>
  <si>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</si>
  <si>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</si>
  <si>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</si>
  <si>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</si>
  <si>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</si>
  <si>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</si>
  <si>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</si>
  <si>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</si>
  <si>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</si>
  <si>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</si>
  <si>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</si>
  <si>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</si>
  <si>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</si>
  <si>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</si>
  <si>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</si>
  <si>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</si>
  <si>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</si>
  <si>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</si>
  <si>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</si>
  <si>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</si>
  <si>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</si>
  <si>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</si>
  <si>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</si>
  <si>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</si>
  <si>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</si>
  <si>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</si>
  <si>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</si>
  <si>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</si>
  <si>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</si>
  <si>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</si>
  <si>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</si>
  <si>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</si>
  <si>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</si>
  <si>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</si>
  <si>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</si>
  <si>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</si>
  <si>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</si>
  <si>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</si>
  <si>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</si>
  <si>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</si>
  <si>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</si>
  <si>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</si>
  <si>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</si>
  <si>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</si>
  <si>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</si>
  <si>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</si>
  <si>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</si>
  <si>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</si>
  <si>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</si>
  <si>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</si>
  <si>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</si>
  <si>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</si>
  <si>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</si>
  <si>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</si>
  <si>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</si>
  <si>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</si>
  <si>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</si>
  <si>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</si>
  <si>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</si>
  <si>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</si>
  <si>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</si>
  <si>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</si>
  <si>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</si>
  <si>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</si>
  <si>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</si>
  <si>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</si>
  <si>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</si>
  <si>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</si>
  <si>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</si>
  <si>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</si>
  <si>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</si>
  <si>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</si>
  <si>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</si>
  <si>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</si>
  <si>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</si>
  <si>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</si>
  <si>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</si>
  <si>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</si>
  <si>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</si>
  <si>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</si>
  <si>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</si>
  <si>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</si>
  <si>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</si>
  <si>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</si>
  <si>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</si>
  <si>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</si>
  <si>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</si>
  <si>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</si>
  <si>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</si>
  <si>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</si>
  <si>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</si>
  <si>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</si>
  <si>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</si>
  <si>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</si>
  <si>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</si>
  <si>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</si>
  <si>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</si>
  <si>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</si>
  <si>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</si>
  <si>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</si>
  <si>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</si>
  <si>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</si>
  <si>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</si>
  <si>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</si>
  <si>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</si>
  <si>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</si>
  <si>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</si>
  <si>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</si>
  <si>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</si>
  <si>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</si>
  <si>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</si>
  <si>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</si>
  <si>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</si>
  <si>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</si>
  <si>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</si>
  <si>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</si>
  <si>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</si>
  <si>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</si>
  <si>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</si>
  <si>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</si>
  <si>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</si>
  <si>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</si>
  <si>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</si>
  <si>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</si>
  <si>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</si>
  <si>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</si>
  <si>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</si>
  <si>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</si>
  <si>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</si>
  <si>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</si>
  <si>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</si>
  <si>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</si>
  <si>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</si>
  <si>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</si>
  <si>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</si>
  <si>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</si>
  <si>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</si>
  <si>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</si>
  <si>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</si>
  <si>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</si>
  <si>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</si>
  <si>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</si>
  <si>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</si>
  <si>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</si>
  <si>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</si>
  <si>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</si>
  <si>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</si>
  <si>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</si>
  <si>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</si>
  <si>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</si>
  <si>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</si>
  <si>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</si>
  <si>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</si>
  <si>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</si>
  <si>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</si>
  <si>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</si>
  <si>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</si>
  <si>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</si>
  <si>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</si>
  <si>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</si>
  <si>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</si>
  <si>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</si>
  <si>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</si>
  <si>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</si>
  <si>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</si>
  <si>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</si>
  <si>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</si>
  <si>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</si>
  <si>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</si>
  <si>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</si>
  <si>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</si>
  <si>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</si>
  <si>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</si>
  <si>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</si>
  <si>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</si>
  <si>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</si>
  <si>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</si>
  <si>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</si>
  <si>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</si>
  <si>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</si>
  <si>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</si>
  <si>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</si>
  <si>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</si>
  <si>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</si>
  <si>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</si>
  <si>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</si>
  <si>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</si>
  <si>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</si>
  <si>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</si>
  <si>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</si>
  <si>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</si>
  <si>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</si>
  <si>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</si>
  <si>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</si>
  <si>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</si>
  <si>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</si>
  <si>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</si>
  <si>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</si>
  <si>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</si>
  <si>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</si>
  <si>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</si>
  <si>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</si>
  <si>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</si>
  <si>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</si>
  <si>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</si>
  <si>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</si>
  <si>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</si>
  <si>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</si>
  <si>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</si>
  <si>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</si>
  <si>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</si>
  <si>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</si>
  <si>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</si>
  <si>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</si>
  <si>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</si>
  <si>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</si>
  <si>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</si>
  <si>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</si>
  <si>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</si>
  <si>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</si>
  <si>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</si>
  <si>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</si>
  <si>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</si>
  <si>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</si>
  <si>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</si>
  <si>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</si>
  <si>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</si>
  <si>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</si>
  <si>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</si>
  <si>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</si>
  <si>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</si>
  <si>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</si>
  <si>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</si>
  <si>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</si>
  <si>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</si>
  <si>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</si>
  <si>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</si>
  <si>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</si>
  <si>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</si>
  <si>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</si>
  <si>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</si>
  <si>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</si>
  <si>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</si>
  <si>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</si>
  <si>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</si>
  <si>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</si>
  <si>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</si>
  <si>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</si>
  <si>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</si>
  <si>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</si>
  <si>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</si>
  <si>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</si>
  <si>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</si>
  <si>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</si>
  <si>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</si>
  <si>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</si>
  <si>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</si>
  <si>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</si>
  <si>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</si>
  <si>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</si>
  <si>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</si>
  <si>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</si>
  <si>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</si>
  <si>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</si>
  <si>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</si>
  <si>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</si>
  <si>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</si>
  <si>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</si>
  <si>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</si>
  <si>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</si>
  <si>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</si>
  <si>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</si>
  <si>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</si>
  <si>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</si>
  <si>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</si>
  <si>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</si>
  <si>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</si>
  <si>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</si>
  <si>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</si>
  <si>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</si>
  <si>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</si>
  <si>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</si>
  <si>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</si>
  <si>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</si>
  <si>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</si>
  <si>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</si>
  <si>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</si>
  <si>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</si>
  <si>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</si>
  <si>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</si>
  <si>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</si>
  <si>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</si>
  <si>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</si>
  <si>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</si>
  <si>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</si>
  <si>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</si>
  <si>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</si>
  <si>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</si>
  <si>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</si>
  <si>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</si>
  <si>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</si>
  <si>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</si>
  <si>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</si>
  <si>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</si>
  <si>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</si>
  <si>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</si>
  <si>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</si>
  <si>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</si>
  <si>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</si>
  <si>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</si>
  <si>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</si>
  <si>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</si>
  <si>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</si>
  <si>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</si>
  <si>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</si>
  <si>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</si>
  <si>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</si>
  <si>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</si>
  <si>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</si>
  <si>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</si>
  <si>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</si>
  <si>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</si>
  <si>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</si>
  <si>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</si>
  <si>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</si>
  <si>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</si>
  <si>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</si>
  <si>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</si>
  <si>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</si>
  <si>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</si>
  <si>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</si>
  <si>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</si>
  <si>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</si>
  <si>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</si>
  <si>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</si>
  <si>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</si>
  <si>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</si>
  <si>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</si>
  <si>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</si>
  <si>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</si>
  <si>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</si>
  <si>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</si>
  <si>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</si>
  <si>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</si>
  <si>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</si>
  <si>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</si>
  <si>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</si>
  <si>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</si>
  <si>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</si>
  <si>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</si>
  <si>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</si>
  <si>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</si>
  <si>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</si>
  <si>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</si>
  <si>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</si>
  <si>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</si>
  <si>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</si>
  <si>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</si>
  <si>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</si>
  <si>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</si>
  <si>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</si>
  <si>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</si>
  <si>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</si>
  <si>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</si>
  <si>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</si>
  <si>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</si>
  <si>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</si>
  <si>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</si>
  <si>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</si>
  <si>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</si>
  <si>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</si>
  <si>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</si>
  <si>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</si>
  <si>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</si>
  <si>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</si>
  <si>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</si>
  <si>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</si>
  <si>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</si>
  <si>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</si>
  <si>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</si>
  <si>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</si>
  <si>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</si>
  <si>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</si>
  <si>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</si>
  <si>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</si>
  <si>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</si>
  <si>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</si>
  <si>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</si>
  <si>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</si>
  <si>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</si>
  <si>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</si>
  <si>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</si>
  <si>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</si>
  <si>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</si>
  <si>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</si>
  <si>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</si>
  <si>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</si>
  <si>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</si>
  <si>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</si>
  <si>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</si>
  <si>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</si>
  <si>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</si>
  <si>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</si>
  <si>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</si>
  <si>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</si>
  <si>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</si>
  <si>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</si>
  <si>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</si>
  <si>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</si>
  <si>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</si>
  <si>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</si>
  <si>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</si>
  <si>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</si>
  <si>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</si>
  <si>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</si>
  <si>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</si>
  <si>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</si>
  <si>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</si>
  <si>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</si>
  <si>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</si>
  <si>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</si>
  <si>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</si>
  <si>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</si>
  <si>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</si>
  <si>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</si>
  <si>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</si>
  <si>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</si>
  <si>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</si>
  <si>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</si>
  <si>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</si>
  <si>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</si>
  <si>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</si>
  <si>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</si>
  <si>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</si>
  <si>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</si>
  <si>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</si>
  <si>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</si>
  <si>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</si>
  <si>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</si>
  <si>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</si>
  <si>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</si>
  <si>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</si>
  <si>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</si>
  <si>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</si>
  <si>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</si>
  <si>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</si>
  <si>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</si>
  <si>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</si>
  <si>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</si>
  <si>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</si>
  <si>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</si>
  <si>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</si>
  <si>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</si>
  <si>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</si>
  <si>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</si>
  <si>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</si>
  <si>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</si>
  <si>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</si>
  <si>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</si>
  <si>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</si>
  <si>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</si>
  <si>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</si>
  <si>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</si>
  <si>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</si>
  <si>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</si>
  <si>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</si>
  <si>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</si>
  <si>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</si>
  <si>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</si>
  <si>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</si>
  <si>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</si>
  <si>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</si>
  <si>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</si>
  <si>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</si>
  <si>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</si>
  <si>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</si>
  <si>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</si>
  <si>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</si>
  <si>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</si>
  <si>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</si>
  <si>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</si>
  <si>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</si>
  <si>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</si>
  <si>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</si>
  <si>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</si>
  <si>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</si>
  <si>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</si>
  <si>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</si>
  <si>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</si>
  <si>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</si>
  <si>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</si>
  <si>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</si>
  <si>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</si>
  <si>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</si>
  <si>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</si>
  <si>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</si>
  <si>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</si>
  <si>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</si>
  <si>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</si>
  <si>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</si>
  <si>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</si>
  <si>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</si>
  <si>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</si>
  <si>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</si>
  <si>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</si>
  <si>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</si>
  <si>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</si>
  <si>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</si>
  <si>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</si>
  <si>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</si>
  <si>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</si>
  <si>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</si>
  <si>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</si>
  <si>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</si>
  <si>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</si>
  <si>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</si>
  <si>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</si>
  <si>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</si>
  <si>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</si>
  <si>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</si>
  <si>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</si>
  <si>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</si>
  <si>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</si>
  <si>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</si>
  <si>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</si>
  <si>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</si>
  <si>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</si>
  <si>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</si>
  <si>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</si>
  <si>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</si>
  <si>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</si>
  <si>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</si>
  <si>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</si>
  <si>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</si>
  <si>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</si>
  <si>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</si>
  <si>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</si>
  <si>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</si>
  <si>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</si>
  <si>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</si>
  <si>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</si>
  <si>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</si>
  <si>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</si>
  <si>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</si>
  <si>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</si>
  <si>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</si>
  <si>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</si>
  <si>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</si>
  <si>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</si>
  <si>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</si>
  <si>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</si>
  <si>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</si>
  <si>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</si>
  <si>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</si>
  <si>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</si>
  <si>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</si>
  <si>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</si>
  <si>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</si>
  <si>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</si>
  <si>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</si>
  <si>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</si>
  <si>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</si>
  <si>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</si>
  <si>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</si>
  <si>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</si>
  <si>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</si>
  <si>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</si>
  <si>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</si>
  <si>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</si>
  <si>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</si>
  <si>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</si>
  <si>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</si>
  <si>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</si>
  <si>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</si>
  <si>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</si>
  <si>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</si>
  <si>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</si>
  <si>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</si>
  <si>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</si>
  <si>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</si>
  <si>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</si>
  <si>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</si>
  <si>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</si>
  <si>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</si>
  <si>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</si>
  <si>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</si>
  <si>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</si>
  <si>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</si>
  <si>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</si>
  <si>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</si>
  <si>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</si>
  <si>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</si>
  <si>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</si>
  <si>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</si>
  <si>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</si>
  <si>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</si>
  <si>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</si>
  <si>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</si>
  <si>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</si>
  <si>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</si>
  <si>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</si>
  <si>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</si>
  <si>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</si>
  <si>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</si>
  <si>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</si>
  <si>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</si>
  <si>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</si>
  <si>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</si>
  <si>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</si>
  <si>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</si>
  <si>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</si>
  <si>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</si>
  <si>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</si>
  <si>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</si>
  <si>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</si>
  <si>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</si>
  <si>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</si>
  <si>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</si>
  <si>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</si>
  <si>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</si>
  <si>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</si>
  <si>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</si>
  <si>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</si>
  <si>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</si>
  <si>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</si>
  <si>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</si>
  <si>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</si>
  <si>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</si>
  <si>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</si>
  <si>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</si>
  <si>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</si>
  <si>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</si>
  <si>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</si>
  <si>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</si>
  <si>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</si>
  <si>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</si>
  <si>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</si>
  <si>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</si>
  <si>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</si>
  <si>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</si>
  <si>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</si>
  <si>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</si>
  <si>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</si>
  <si>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</si>
  <si>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</si>
  <si>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</si>
  <si>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</si>
  <si>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</si>
  <si>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</si>
  <si>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</si>
  <si>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</si>
  <si>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</si>
  <si>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</si>
  <si>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</si>
  <si>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</si>
  <si>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</si>
  <si>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</si>
  <si>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</si>
  <si>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</si>
  <si>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</si>
  <si>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</si>
  <si>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</si>
  <si>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</si>
  <si>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</si>
  <si>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</si>
  <si>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</si>
  <si>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</si>
  <si>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</si>
  <si>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</si>
  <si>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</si>
  <si>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</si>
  <si>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</si>
  <si>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</si>
  <si>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</si>
  <si>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</si>
  <si>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</si>
  <si>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</si>
  <si>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</si>
  <si>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</si>
  <si>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</si>
  <si>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</si>
  <si>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</si>
  <si>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</si>
  <si>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</si>
  <si>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</si>
  <si>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</si>
  <si>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</si>
  <si>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</si>
  <si>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</si>
  <si>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</si>
  <si>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</si>
  <si>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</si>
  <si>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</si>
  <si>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</si>
  <si>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</si>
  <si>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</si>
  <si>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</si>
  <si>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</si>
  <si>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</si>
  <si>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</si>
  <si>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</si>
  <si>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</si>
  <si>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</si>
  <si>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</si>
  <si>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</si>
  <si>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</si>
  <si>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</si>
  <si>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</si>
  <si>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</si>
  <si>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</si>
  <si>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</si>
  <si>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</si>
  <si>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</si>
  <si>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</si>
  <si>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</si>
  <si>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</si>
  <si>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</si>
  <si>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</si>
  <si>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</si>
  <si>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</si>
  <si>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</si>
  <si>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</si>
  <si>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</si>
  <si>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</si>
  <si>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</si>
  <si>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</si>
  <si>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</si>
  <si>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</si>
  <si>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</si>
  <si>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</si>
  <si>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</si>
  <si>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</si>
  <si>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</si>
  <si>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</si>
  <si>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</si>
  <si>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</si>
  <si>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</si>
  <si>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</si>
  <si>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</si>
  <si>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</si>
  <si>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</si>
  <si>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</si>
  <si>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</si>
  <si>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</si>
  <si>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</si>
  <si>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</si>
  <si>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</si>
  <si>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</si>
  <si>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</si>
  <si>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</si>
  <si>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</si>
  <si>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</si>
  <si>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</si>
  <si>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</si>
  <si>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</si>
  <si>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</si>
  <si>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</si>
  <si>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</si>
  <si>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</si>
  <si>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</si>
  <si>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</si>
  <si>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</si>
  <si>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</si>
  <si>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</si>
  <si>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</si>
  <si>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</si>
  <si>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</si>
  <si>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</si>
  <si>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</si>
  <si>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</si>
  <si>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</si>
  <si>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</si>
  <si>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</si>
  <si>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</si>
  <si>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</si>
  <si>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</si>
  <si>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</si>
  <si>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</si>
  <si>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</si>
  <si>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</si>
  <si>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</si>
  <si>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</si>
  <si>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</si>
  <si>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</si>
  <si>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</si>
  <si>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</si>
  <si>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</si>
  <si>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</si>
  <si>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</si>
  <si>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</si>
  <si>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</si>
  <si>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</si>
  <si>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</si>
  <si>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</si>
  <si>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</si>
  <si>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</si>
  <si>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</si>
  <si>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</si>
  <si>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</si>
  <si>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</si>
  <si>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</si>
  <si>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</si>
  <si>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</si>
  <si>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</si>
  <si>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</si>
  <si>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</si>
  <si>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</si>
  <si>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</si>
  <si>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</si>
  <si>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</si>
  <si>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</si>
  <si>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</si>
  <si>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</si>
  <si>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</si>
  <si>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</si>
  <si>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</si>
  <si>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</si>
  <si>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</si>
  <si>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</si>
  <si>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</si>
  <si>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</si>
  <si>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</si>
  <si>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</si>
  <si>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</si>
  <si>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</si>
  <si>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</si>
  <si>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</si>
  <si>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</si>
  <si>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</si>
  <si>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</si>
  <si>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</si>
  <si>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</si>
  <si>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</si>
  <si>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</si>
  <si>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</si>
  <si>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</si>
  <si>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</si>
  <si>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</si>
  <si>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</si>
  <si>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</si>
  <si>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</si>
  <si>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</si>
  <si>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</si>
  <si>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</si>
  <si>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</si>
  <si>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</si>
  <si>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</si>
  <si>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</si>
  <si>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</si>
  <si>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</si>
  <si>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</si>
  <si>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</si>
  <si>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</si>
  <si>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</si>
  <si>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</si>
  <si>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</si>
  <si>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</si>
  <si>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</si>
  <si>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</si>
  <si>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</si>
  <si>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</si>
  <si>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</si>
  <si>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</si>
  <si>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</si>
  <si>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</si>
  <si>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</si>
  <si>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</si>
  <si>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</si>
  <si>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</si>
  <si>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</si>
  <si>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</si>
  <si>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</si>
  <si>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</si>
  <si>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</si>
  <si>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</si>
  <si>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</si>
  <si>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</si>
  <si>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</si>
  <si>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</si>
  <si>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</si>
  <si>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</si>
  <si>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</si>
  <si>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</si>
  <si>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</si>
  <si>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</si>
  <si>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</si>
  <si>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</si>
  <si>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</si>
  <si>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</si>
  <si>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</si>
  <si>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</si>
  <si>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</si>
  <si>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</si>
  <si>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</si>
  <si>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</si>
  <si>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</si>
  <si>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</si>
  <si>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</si>
  <si>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</si>
  <si>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</si>
  <si>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</si>
  <si>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</si>
  <si>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</si>
  <si>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</si>
  <si>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</si>
  <si>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</si>
  <si>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</si>
  <si>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</si>
  <si>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</si>
  <si>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</si>
  <si>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</si>
  <si>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</si>
  <si>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</si>
  <si>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</si>
  <si>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</si>
  <si>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</si>
  <si>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</si>
  <si>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</si>
  <si>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</si>
  <si>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</si>
  <si>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</si>
  <si>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</si>
  <si>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</si>
  <si>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</si>
  <si>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</si>
  <si>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</si>
  <si>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</si>
  <si>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</si>
  <si>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</si>
  <si>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</si>
  <si>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</si>
  <si>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</si>
  <si>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</si>
  <si>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</si>
  <si>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</si>
  <si>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</si>
  <si>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</si>
  <si>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</si>
  <si>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</si>
  <si>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</si>
  <si>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</si>
  <si>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</si>
  <si>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</si>
  <si>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</si>
  <si>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</si>
  <si>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</si>
  <si>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</si>
  <si>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</si>
  <si>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</si>
  <si>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</si>
  <si>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</si>
  <si>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</si>
  <si>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</si>
  <si>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</si>
  <si>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</si>
  <si>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</si>
  <si>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</si>
  <si>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</si>
  <si>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</si>
  <si>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</si>
  <si>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</si>
  <si>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</si>
  <si>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</si>
  <si>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</si>
  <si>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</si>
  <si>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</si>
  <si>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</si>
  <si>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</si>
  <si>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</si>
  <si>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</si>
  <si>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</si>
  <si>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</si>
  <si>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</si>
  <si>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</si>
  <si>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</si>
  <si>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</si>
  <si>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</si>
  <si>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</si>
  <si>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</si>
  <si>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</si>
  <si>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</si>
  <si>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</si>
  <si>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</si>
  <si>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</si>
  <si>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</si>
  <si>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</si>
  <si>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</si>
  <si>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</si>
  <si>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</si>
  <si>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</si>
  <si>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</si>
  <si>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</si>
  <si>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</si>
  <si>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</si>
  <si>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</si>
  <si>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</si>
  <si>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</si>
  <si>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</si>
  <si>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</si>
  <si>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</si>
  <si>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</si>
  <si>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</si>
  <si>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</si>
  <si>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</si>
  <si>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</si>
  <si>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</si>
  <si>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</si>
  <si>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</si>
  <si>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</si>
  <si>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</si>
  <si>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</si>
  <si>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</si>
  <si>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</si>
  <si>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</si>
  <si>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</si>
  <si>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</si>
  <si>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</si>
  <si>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</si>
  <si>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</si>
  <si>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</si>
  <si>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</si>
  <si>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</si>
  <si>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</si>
  <si>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</si>
  <si>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</si>
  <si>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</si>
  <si>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</si>
  <si>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</si>
  <si>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</si>
  <si>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</si>
  <si>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</si>
  <si>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</si>
  <si>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</si>
  <si>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</si>
  <si>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</si>
  <si>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</si>
  <si>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</si>
  <si>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</si>
  <si>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</si>
  <si>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</si>
  <si>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</si>
  <si>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</si>
  <si>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</si>
  <si>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</si>
  <si>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</si>
  <si>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</si>
  <si>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</si>
  <si>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</si>
  <si>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</si>
  <si>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</si>
  <si>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</si>
  <si>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</si>
  <si>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</si>
  <si>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</si>
  <si>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</si>
  <si>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</si>
  <si>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</si>
  <si>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</si>
  <si>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</si>
  <si>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</si>
  <si>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</si>
  <si>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</si>
  <si>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</si>
  <si>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</si>
  <si>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</si>
  <si>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</si>
  <si>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</si>
  <si>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</si>
  <si>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</si>
  <si>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</si>
  <si>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</si>
  <si>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</si>
  <si>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</si>
  <si>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</si>
  <si>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</si>
  <si>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</si>
  <si>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</si>
  <si>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</si>
  <si>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</si>
  <si>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</si>
  <si>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</si>
  <si>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</si>
  <si>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</si>
  <si>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</si>
  <si>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</si>
  <si>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</si>
  <si>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</si>
  <si>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</si>
  <si>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</si>
  <si>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</si>
  <si>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</si>
  <si>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</si>
  <si>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</si>
  <si>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</si>
  <si>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</si>
  <si>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</si>
  <si>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</si>
  <si>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</si>
  <si>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</si>
  <si>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</si>
  <si>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</si>
  <si>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</si>
  <si>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</si>
  <si>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</si>
  <si>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</si>
  <si>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</si>
  <si>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</si>
  <si>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</si>
  <si>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</si>
  <si>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</si>
  <si>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</si>
  <si>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</si>
  <si>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</si>
  <si>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</si>
  <si>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</si>
  <si>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</si>
  <si>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</si>
  <si>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</si>
  <si>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</si>
  <si>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</si>
  <si>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</si>
  <si>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</si>
  <si>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</si>
  <si>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</si>
  <si>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</si>
  <si>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</si>
  <si>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</si>
  <si>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</si>
  <si>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</si>
  <si>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</si>
  <si>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</si>
  <si>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</si>
  <si>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</si>
  <si>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</si>
  <si>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</si>
  <si>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</si>
  <si>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</si>
  <si>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</si>
  <si>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</si>
  <si>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</si>
  <si>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</si>
  <si>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</si>
  <si>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</si>
  <si>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</si>
  <si>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</si>
  <si>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</si>
  <si>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</si>
  <si>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</si>
  <si>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</si>
  <si>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</si>
  <si>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</si>
  <si>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</si>
  <si>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</si>
  <si>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</si>
  <si>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</si>
  <si>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</si>
  <si>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</si>
  <si>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</si>
  <si>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</si>
  <si>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</si>
  <si>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</si>
  <si>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</si>
  <si>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</si>
  <si>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</si>
  <si>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</si>
  <si>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</si>
  <si>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</si>
  <si>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</si>
  <si>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</si>
  <si>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</si>
  <si>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</si>
  <si>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</si>
  <si>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</si>
  <si>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</si>
  <si>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</si>
  <si>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</si>
  <si>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</si>
  <si>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</si>
  <si>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</si>
  <si>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</si>
  <si>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</si>
  <si>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</si>
  <si>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</si>
  <si>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</si>
  <si>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</si>
  <si>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</si>
  <si>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</si>
  <si>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</si>
  <si>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</si>
  <si>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</si>
  <si>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</si>
  <si>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</si>
  <si>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</si>
  <si>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</si>
  <si>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</si>
  <si>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</si>
  <si>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</si>
  <si>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</si>
  <si>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</si>
  <si>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</si>
  <si>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</si>
  <si>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</si>
  <si>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</si>
  <si>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</si>
  <si>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</si>
  <si>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</si>
  <si>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</si>
  <si>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</si>
  <si>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</si>
  <si>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</si>
  <si>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</si>
  <si>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</si>
  <si>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</si>
  <si>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</si>
  <si>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</si>
  <si>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</si>
  <si>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</si>
  <si>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</si>
  <si>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</si>
  <si>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</si>
  <si>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</si>
  <si>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</si>
  <si>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</si>
  <si>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</si>
  <si>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</si>
  <si>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</si>
  <si>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</si>
  <si>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</si>
  <si>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</si>
  <si>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</si>
  <si>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</si>
  <si>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</si>
  <si>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</si>
  <si>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</si>
  <si>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</si>
  <si>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</si>
  <si>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</si>
  <si>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</si>
  <si>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</si>
  <si>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</si>
  <si>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</si>
  <si>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</si>
  <si>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</si>
  <si>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</si>
  <si>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</si>
  <si>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</si>
  <si>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</si>
  <si>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</si>
  <si>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</si>
  <si>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</si>
  <si>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</si>
  <si>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</si>
  <si>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</si>
  <si>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</si>
  <si>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</si>
  <si>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</si>
  <si>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</si>
  <si>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</si>
  <si>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</si>
  <si>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</si>
  <si>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</si>
  <si>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</si>
  <si>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</si>
  <si>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</si>
  <si>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</si>
  <si>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</si>
  <si>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</si>
  <si>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</si>
  <si>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</si>
  <si>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</si>
  <si>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</si>
  <si>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</si>
  <si>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</si>
  <si>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</si>
  <si>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</si>
  <si>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</si>
  <si>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</si>
  <si>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</si>
  <si>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</si>
  <si>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</si>
  <si>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</si>
  <si>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</si>
  <si>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</si>
  <si>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</si>
  <si>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</si>
  <si>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</si>
  <si>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</si>
  <si>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</si>
  <si>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</si>
  <si>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</si>
  <si>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</si>
  <si>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</si>
  <si>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</si>
  <si>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</si>
  <si>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</si>
  <si>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</si>
  <si>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</si>
  <si>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</si>
  <si>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</si>
  <si>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</si>
  <si>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</si>
  <si>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</si>
  <si>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</si>
  <si>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</si>
  <si>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</si>
  <si>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</si>
  <si>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</si>
  <si>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</si>
  <si>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</si>
  <si>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</si>
  <si>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</si>
  <si>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</si>
  <si>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</si>
  <si>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</si>
  <si>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</si>
  <si>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</si>
  <si>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</si>
  <si>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</si>
  <si>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</si>
  <si>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</si>
  <si>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</si>
  <si>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</si>
  <si>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</si>
  <si>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</si>
  <si>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</si>
  <si>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</si>
  <si>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</si>
  <si>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</si>
  <si>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</si>
  <si>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</si>
  <si>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</si>
  <si>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</si>
  <si>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</si>
  <si>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</si>
  <si>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</si>
  <si>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</si>
  <si>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</si>
  <si>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</si>
  <si>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</si>
  <si>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</si>
  <si>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</si>
  <si>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</si>
  <si>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</si>
  <si>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</si>
  <si>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</si>
  <si>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</si>
  <si>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</si>
  <si>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</si>
  <si>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</si>
  <si>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</si>
  <si>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</si>
  <si>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</si>
  <si>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</si>
  <si>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</si>
  <si>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</si>
  <si>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</si>
  <si>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</si>
  <si>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</si>
  <si>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</si>
  <si>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</si>
  <si>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</si>
  <si>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</si>
  <si>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</si>
  <si>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</si>
  <si>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</si>
  <si>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</si>
  <si>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</si>
  <si>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</si>
  <si>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</si>
  <si>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</si>
  <si>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</si>
  <si>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</si>
  <si>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</si>
  <si>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</si>
  <si>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</si>
  <si>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</si>
  <si>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</si>
  <si>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</si>
  <si>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</si>
  <si>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</si>
  <si>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</si>
  <si>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</si>
  <si>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</si>
  <si>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</si>
  <si>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</si>
  <si>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</si>
  <si>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</si>
  <si>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</si>
  <si>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</si>
  <si>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</si>
  <si>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</si>
  <si>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</si>
  <si>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</si>
  <si>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</si>
  <si>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</si>
  <si>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</si>
  <si>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</si>
  <si>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</si>
  <si>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</si>
  <si>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</si>
  <si>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</si>
  <si>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</si>
  <si>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</si>
  <si>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</si>
  <si>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</si>
  <si>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</si>
  <si>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</si>
  <si>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</si>
  <si>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</si>
  <si>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</si>
  <si>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</si>
  <si>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</si>
  <si>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</si>
  <si>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</si>
  <si>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</si>
  <si>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</si>
  <si>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</si>
  <si>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</si>
  <si>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</si>
  <si>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</si>
  <si>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</si>
  <si>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</si>
  <si>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</si>
  <si>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</si>
  <si>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</si>
  <si>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</si>
  <si>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</si>
  <si>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</si>
  <si>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</si>
  <si>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</si>
  <si>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</si>
  <si>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</si>
  <si>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</si>
  <si>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</si>
  <si>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</si>
  <si>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</si>
  <si>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</si>
  <si>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</si>
  <si>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</si>
  <si>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</si>
  <si>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</si>
  <si>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</si>
  <si>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</si>
  <si>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</si>
  <si>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</si>
  <si>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</si>
  <si>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</si>
  <si>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</si>
  <si>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</si>
  <si>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</si>
  <si>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</si>
  <si>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</si>
  <si>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</si>
  <si>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</si>
  <si>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</si>
  <si>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</si>
  <si>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</si>
  <si>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</si>
  <si>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</si>
  <si>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</si>
  <si>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</si>
  <si>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</si>
  <si>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</si>
  <si>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</si>
  <si>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</si>
  <si>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</si>
  <si>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</si>
  <si>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</si>
  <si>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</si>
  <si>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</si>
  <si>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</si>
  <si>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</si>
  <si>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</si>
  <si>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</si>
  <si>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</si>
  <si>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</si>
  <si>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</si>
  <si>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</si>
  <si>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</si>
  <si>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</si>
  <si>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</si>
  <si>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</si>
  <si>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</si>
  <si>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</si>
  <si>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</si>
  <si>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</si>
  <si>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</si>
  <si>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</si>
  <si>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</si>
  <si>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</si>
  <si>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</si>
  <si>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</si>
  <si>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</si>
  <si>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</si>
  <si>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</si>
  <si>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</si>
  <si>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</si>
  <si>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</si>
  <si>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</si>
  <si>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</si>
  <si>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</si>
  <si>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</si>
  <si>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</si>
  <si>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</si>
  <si>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</si>
  <si>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</si>
  <si>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</si>
  <si>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</si>
  <si>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</si>
  <si>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</si>
  <si>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</si>
  <si>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</si>
  <si>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</si>
  <si>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</si>
  <si>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</si>
  <si>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</si>
  <si>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</si>
  <si>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</si>
  <si>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</si>
  <si>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</si>
  <si>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</si>
  <si>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</si>
  <si>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</si>
  <si>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</si>
  <si>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</si>
  <si>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</si>
  <si>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</si>
  <si>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</si>
  <si>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</si>
  <si>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</si>
  <si>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</si>
  <si>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</si>
  <si>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</si>
  <si>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</si>
  <si>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</si>
  <si>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</si>
  <si>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</si>
  <si>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</si>
  <si>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</si>
  <si>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</si>
  <si>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</si>
  <si>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</si>
  <si>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</si>
  <si>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</si>
  <si>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</si>
  <si>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</si>
  <si>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</si>
  <si>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</si>
  <si>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</si>
  <si>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</si>
  <si>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</si>
  <si>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</si>
  <si>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</si>
  <si>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</si>
  <si>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</si>
  <si>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</si>
  <si>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</si>
  <si>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</si>
  <si>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</si>
  <si>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</si>
  <si>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</si>
  <si>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</si>
  <si>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</si>
  <si>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</si>
  <si>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</si>
  <si>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</si>
  <si>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</si>
  <si>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</si>
  <si>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</si>
  <si>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</si>
  <si>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</si>
  <si>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</si>
  <si>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</si>
  <si>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</si>
  <si>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</si>
  <si>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</si>
  <si>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</si>
  <si>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</si>
  <si>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</si>
  <si>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</si>
  <si>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</si>
  <si>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</si>
  <si>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</si>
  <si>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</si>
  <si>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</si>
  <si>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</si>
  <si>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</si>
  <si>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</si>
  <si>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</si>
  <si>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</si>
  <si>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</si>
  <si>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</si>
  <si>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</si>
  <si>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</si>
  <si>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</si>
  <si>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</si>
  <si>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</si>
  <si>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</si>
  <si>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</si>
  <si>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</si>
  <si>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</si>
  <si>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</si>
  <si>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</si>
  <si>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</si>
  <si>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</si>
  <si>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</si>
  <si>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</si>
  <si>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</si>
  <si>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</si>
  <si>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</si>
  <si>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</si>
  <si>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</si>
  <si>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</si>
  <si>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</si>
  <si>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</si>
  <si>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</si>
  <si>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</si>
  <si>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</si>
  <si>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</si>
  <si>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</si>
  <si>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</si>
  <si>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</si>
  <si>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</si>
  <si>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</si>
  <si>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</si>
  <si>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</si>
  <si>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</si>
  <si>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</si>
  <si>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</si>
  <si>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</si>
  <si>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</si>
  <si>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</si>
  <si>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</si>
  <si>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</si>
  <si>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</si>
  <si>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</si>
  <si>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</si>
  <si>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</si>
  <si>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</si>
  <si>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</si>
  <si>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</si>
  <si>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</si>
  <si>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</si>
  <si>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</si>
  <si>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</si>
  <si>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</si>
  <si>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</si>
  <si>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</si>
  <si>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</si>
  <si>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</si>
  <si>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</si>
  <si>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</si>
  <si>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</si>
  <si>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</si>
  <si>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</si>
  <si>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</si>
  <si>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</si>
  <si>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</si>
  <si>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</si>
  <si>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</si>
  <si>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</si>
  <si>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</si>
  <si>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</si>
  <si>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</si>
  <si>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</si>
  <si>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</si>
  <si>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</si>
  <si>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</si>
  <si>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</si>
  <si>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</si>
  <si>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</si>
  <si>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</si>
  <si>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</si>
  <si>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</si>
  <si>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</si>
  <si>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</si>
  <si>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</si>
  <si>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</si>
  <si>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</si>
  <si>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</si>
  <si>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</si>
  <si>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</si>
  <si>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</si>
  <si>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</si>
  <si>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</si>
  <si>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</si>
  <si>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</si>
  <si>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</si>
  <si>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</si>
  <si>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</si>
  <si>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</si>
  <si>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</si>
  <si>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</si>
  <si>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</si>
  <si>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</si>
  <si>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</si>
  <si>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</si>
  <si>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</si>
  <si>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</si>
  <si>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</si>
  <si>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</si>
  <si>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</si>
  <si>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</si>
  <si>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</si>
  <si>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</si>
  <si>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</si>
  <si>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</si>
  <si>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</si>
  <si>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</si>
  <si>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</si>
  <si>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</si>
  <si>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</si>
  <si>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</si>
  <si>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</si>
  <si>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</si>
  <si>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</si>
  <si>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</si>
  <si>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</si>
  <si>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</si>
  <si>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</si>
  <si>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</si>
  <si>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</si>
  <si>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</si>
  <si>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</si>
  <si>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</si>
  <si>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</si>
  <si>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</si>
  <si>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</si>
  <si>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</si>
  <si>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</si>
  <si>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</si>
  <si>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</si>
  <si>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</si>
  <si>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</si>
  <si>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</si>
  <si>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</si>
  <si>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</si>
  <si>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</si>
  <si>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</si>
  <si>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</si>
  <si>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</si>
  <si>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</si>
  <si>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</si>
  <si>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</si>
  <si>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</si>
  <si>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</si>
  <si>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</si>
  <si>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</si>
  <si>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</si>
  <si>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</si>
  <si>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</si>
  <si>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</si>
  <si>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</si>
  <si>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</si>
  <si>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</si>
  <si>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</si>
  <si>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</si>
  <si>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</si>
  <si>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</si>
  <si>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</si>
  <si>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</si>
  <si>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</si>
  <si>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</si>
  <si>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</si>
  <si>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</si>
  <si>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</si>
  <si>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</si>
  <si>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</si>
  <si>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</si>
  <si>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</si>
  <si>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</si>
  <si>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</si>
  <si>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</si>
  <si>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</si>
  <si>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</si>
  <si>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</si>
  <si>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</si>
  <si>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</si>
  <si>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</si>
  <si>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</si>
  <si>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</si>
  <si>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</si>
  <si>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</si>
  <si>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</si>
  <si>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</si>
  <si>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</si>
  <si>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</si>
  <si>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</si>
  <si>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</si>
  <si>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</si>
  <si>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</si>
  <si>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</si>
  <si>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</si>
  <si>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</si>
  <si>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</si>
  <si>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</si>
  <si>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</si>
  <si>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</si>
  <si>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</si>
  <si>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</si>
  <si>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</si>
  <si>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</si>
  <si>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</si>
  <si>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</si>
  <si>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</si>
  <si>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</si>
  <si>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</si>
  <si>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</si>
  <si>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</si>
  <si>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</si>
  <si>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</si>
  <si>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</si>
  <si>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</si>
  <si>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</si>
  <si>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</si>
  <si>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</si>
  <si>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</si>
  <si>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</si>
  <si>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</si>
  <si>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</si>
  <si>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</si>
  <si>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</si>
  <si>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</si>
  <si>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</si>
  <si>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</si>
  <si>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</si>
  <si>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</si>
  <si>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</si>
  <si>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</si>
  <si>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</si>
  <si>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</si>
  <si>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</si>
  <si>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</si>
  <si>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</si>
  <si>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</si>
  <si>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</si>
  <si>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</si>
  <si>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</si>
  <si>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</si>
  <si>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</si>
  <si>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</si>
  <si>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</si>
  <si>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</si>
  <si>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</si>
  <si>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</si>
  <si>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</si>
  <si>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</si>
  <si>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</si>
  <si>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</si>
  <si>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</si>
  <si>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</si>
  <si>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</si>
  <si>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</si>
  <si>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</si>
  <si>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</si>
  <si>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</si>
  <si>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</si>
  <si>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</si>
  <si>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</si>
  <si>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</si>
  <si>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</si>
  <si>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</si>
  <si>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</si>
  <si>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</si>
  <si>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</si>
  <si>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</si>
  <si>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</si>
  <si>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</si>
  <si>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</si>
  <si>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</si>
  <si>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</si>
  <si>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</si>
  <si>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</si>
  <si>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</si>
  <si>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</si>
  <si>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</si>
  <si>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</si>
  <si>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</si>
  <si>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</si>
  <si>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</si>
  <si>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</si>
  <si>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</si>
  <si>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</si>
  <si>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</si>
  <si>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</si>
  <si>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</si>
  <si>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</si>
  <si>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</si>
  <si>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</si>
  <si>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</si>
  <si>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</si>
  <si>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</si>
  <si>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</si>
  <si>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</si>
  <si>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</si>
  <si>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</si>
  <si>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</si>
  <si>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</si>
  <si>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</si>
  <si>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</si>
  <si>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</si>
  <si>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</si>
  <si>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</si>
  <si>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</si>
  <si>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</si>
  <si>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</si>
  <si>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</si>
  <si>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</si>
  <si>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</si>
  <si>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</si>
  <si>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</si>
  <si>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</si>
  <si>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</si>
  <si>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</si>
  <si>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</si>
  <si>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</si>
  <si>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</si>
  <si>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</si>
  <si>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</si>
  <si>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</si>
  <si>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</si>
  <si>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</si>
  <si>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</si>
  <si>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</si>
  <si>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</si>
  <si>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</si>
  <si>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</si>
  <si>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</si>
  <si>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</si>
  <si>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</si>
  <si>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</si>
  <si>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</si>
  <si>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</si>
  <si>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</si>
  <si>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</si>
  <si>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</si>
  <si>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</si>
  <si>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</si>
  <si>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</si>
  <si>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</si>
  <si>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</si>
  <si>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</si>
  <si>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</si>
  <si>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</si>
  <si>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</si>
  <si>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</si>
  <si>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</si>
  <si>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</si>
  <si>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</si>
  <si>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</si>
  <si>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</si>
  <si>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</si>
  <si>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</si>
  <si>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</si>
  <si>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</si>
  <si>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</si>
  <si>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</si>
  <si>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</si>
  <si>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</si>
  <si>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</si>
  <si>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</si>
  <si>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</si>
  <si>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</si>
  <si>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</si>
  <si>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</si>
  <si>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</si>
  <si>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</si>
  <si>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</si>
  <si>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</si>
  <si>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</si>
  <si>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</si>
  <si>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</si>
  <si>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</si>
  <si>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</si>
  <si>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</si>
  <si>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</si>
  <si>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</si>
  <si>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</si>
  <si>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</si>
  <si>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</si>
  <si>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</si>
  <si>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</si>
  <si>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</si>
  <si>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</si>
  <si>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</si>
  <si>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</si>
  <si>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</si>
  <si>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</si>
  <si>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</si>
  <si>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</si>
  <si>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</si>
  <si>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</si>
  <si>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</si>
  <si>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</si>
  <si>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</si>
  <si>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</si>
  <si>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</si>
  <si>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</si>
  <si>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</si>
  <si>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</si>
  <si>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</si>
  <si>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</si>
  <si>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</si>
  <si>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</si>
  <si>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</si>
  <si>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</si>
  <si>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</si>
  <si>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</si>
  <si>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</si>
  <si>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</si>
  <si>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</si>
  <si>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</si>
  <si>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</si>
  <si>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</si>
  <si>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</si>
  <si>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</si>
  <si>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</si>
  <si>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</si>
  <si>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</si>
  <si>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</si>
  <si>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</si>
  <si>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</si>
  <si>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</si>
  <si>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</si>
  <si>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</si>
  <si>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</si>
  <si>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</si>
  <si>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</si>
  <si>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</si>
  <si>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</si>
  <si>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</si>
  <si>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</si>
  <si>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</si>
  <si>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</si>
  <si>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</si>
  <si>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</si>
  <si>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</si>
  <si>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</si>
  <si>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</si>
  <si>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</si>
  <si>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</si>
  <si>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</si>
  <si>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</si>
  <si>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</si>
  <si>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</si>
  <si>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</si>
  <si>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</si>
  <si>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</si>
  <si>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</si>
  <si>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</si>
  <si>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</si>
  <si>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</si>
  <si>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</si>
  <si>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</si>
  <si>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</si>
  <si>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</si>
  <si>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</si>
  <si>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</si>
  <si>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</si>
  <si>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</si>
  <si>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</si>
  <si>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</si>
  <si>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</si>
  <si>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</si>
  <si>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</si>
  <si>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</si>
  <si>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</si>
  <si>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</si>
  <si>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</si>
  <si>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</si>
  <si>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</si>
  <si>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</si>
  <si>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</si>
  <si>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</si>
  <si>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</si>
  <si>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</si>
  <si>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</si>
  <si>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</si>
  <si>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</si>
  <si>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</si>
  <si>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</si>
  <si>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</si>
  <si>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</si>
  <si>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</si>
  <si>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</si>
  <si>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</si>
  <si>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</si>
  <si>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</si>
  <si>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</si>
  <si>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</si>
  <si>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</si>
  <si>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</si>
  <si>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</si>
  <si>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</si>
  <si>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</si>
  <si>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</si>
  <si>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</si>
  <si>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</si>
  <si>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</si>
  <si>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</si>
  <si>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</si>
  <si>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</si>
  <si>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</si>
  <si>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</si>
  <si>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</si>
  <si>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</si>
  <si>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</si>
  <si>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</si>
  <si>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</si>
  <si>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</si>
  <si>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</si>
  <si>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</si>
  <si>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</si>
  <si>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</si>
  <si>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</si>
  <si>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</si>
  <si>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</si>
  <si>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</si>
  <si>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</si>
  <si>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</si>
  <si>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</si>
  <si>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</si>
  <si>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</si>
  <si>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</si>
  <si>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</si>
  <si>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</si>
  <si>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</si>
  <si>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</si>
  <si>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</si>
  <si>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</si>
  <si>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</si>
  <si>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</si>
  <si>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</si>
  <si>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</si>
  <si>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</si>
  <si>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</si>
  <si>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</si>
  <si>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</si>
  <si>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</si>
  <si>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</si>
  <si>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</si>
  <si>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</si>
  <si>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</si>
  <si>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</si>
  <si>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</si>
  <si>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</si>
  <si>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</si>
  <si>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</si>
  <si>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</si>
  <si>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</si>
  <si>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</si>
  <si>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</si>
  <si>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</si>
  <si>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</si>
  <si>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</si>
  <si>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</si>
  <si>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</si>
  <si>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</si>
  <si>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</si>
  <si>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</si>
  <si>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</si>
  <si>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</si>
  <si>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</si>
  <si>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</si>
  <si>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</si>
  <si>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</si>
  <si>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</si>
  <si>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</si>
  <si>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</si>
  <si>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</si>
  <si>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</si>
  <si>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</si>
  <si>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</si>
  <si>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</si>
  <si>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</si>
  <si>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</si>
  <si>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</si>
  <si>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</si>
  <si>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</si>
  <si>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</si>
  <si>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</si>
  <si>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</si>
  <si>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</si>
  <si>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</si>
  <si>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</si>
  <si>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</si>
  <si>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</si>
  <si>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</si>
  <si>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</si>
  <si>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</si>
  <si>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</si>
  <si>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</si>
  <si>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</si>
  <si>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</si>
  <si>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</si>
  <si>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</si>
  <si>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</si>
  <si>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</si>
  <si>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</si>
  <si>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</si>
  <si>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</si>
  <si>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</si>
  <si>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</si>
  <si>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</si>
  <si>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</si>
  <si>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</si>
  <si>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</si>
  <si>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</si>
  <si>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</si>
  <si>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</si>
  <si>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</si>
  <si>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</si>
  <si>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</si>
  <si>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</si>
  <si>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</si>
  <si>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</si>
  <si>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</si>
  <si>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</si>
  <si>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</si>
  <si>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</si>
  <si>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</si>
  <si>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</si>
  <si>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</si>
  <si>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</si>
  <si>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</si>
  <si>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</si>
  <si>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</si>
  <si>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</si>
  <si>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</si>
  <si>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</si>
  <si>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</si>
  <si>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</si>
  <si>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</si>
  <si>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</si>
  <si>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</si>
  <si>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</si>
  <si>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</si>
  <si>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</si>
  <si>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</si>
  <si>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</si>
  <si>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</si>
  <si>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</si>
  <si>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</si>
  <si>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</si>
  <si>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</si>
  <si>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</si>
  <si>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</si>
  <si>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</si>
  <si>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</si>
  <si>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</si>
  <si>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</si>
  <si>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</si>
  <si>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</si>
  <si>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</si>
  <si>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</si>
  <si>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</si>
  <si>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</si>
  <si>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</si>
  <si>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</si>
  <si>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</si>
  <si>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</si>
  <si>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</si>
  <si>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</si>
  <si>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</si>
  <si>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</si>
  <si>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</si>
  <si>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</si>
  <si>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</si>
  <si>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</si>
  <si>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</si>
  <si>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</si>
  <si>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</si>
  <si>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</si>
  <si>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</si>
  <si>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</si>
  <si>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</si>
  <si>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</si>
  <si>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</si>
  <si>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</si>
  <si>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</si>
  <si>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</si>
  <si>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</si>
  <si>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</si>
  <si>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</si>
  <si>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</si>
  <si>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</si>
  <si>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</si>
  <si>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</si>
  <si>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</si>
  <si>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</si>
  <si>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</si>
  <si>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</si>
  <si>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</si>
  <si>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</si>
  <si>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</si>
  <si>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</si>
  <si>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</si>
  <si>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</si>
  <si>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</si>
  <si>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</si>
  <si>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</si>
  <si>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</si>
  <si>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</si>
  <si>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</si>
  <si>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</si>
  <si>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</si>
  <si>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</si>
  <si>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</si>
  <si>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</si>
  <si>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</si>
  <si>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</si>
  <si>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</si>
  <si>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</si>
  <si>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</si>
  <si>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</si>
  <si>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</si>
  <si>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</si>
  <si>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</si>
  <si>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</si>
  <si>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</si>
  <si>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</si>
  <si>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</si>
  <si>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</si>
  <si>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</si>
  <si>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</si>
  <si>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</si>
  <si>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</si>
  <si>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</si>
  <si>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</si>
  <si>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</si>
  <si>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</si>
  <si>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</si>
  <si>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</si>
  <si>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</si>
  <si>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</si>
  <si>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</si>
  <si>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</si>
  <si>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</si>
  <si>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</si>
  <si>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</si>
  <si>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</si>
  <si>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</si>
  <si>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</si>
  <si>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</si>
  <si>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</si>
  <si>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</si>
  <si>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</si>
  <si>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</si>
  <si>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</si>
  <si>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</si>
  <si>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</si>
  <si>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</si>
  <si>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</si>
  <si>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</si>
  <si>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</si>
  <si>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</si>
  <si>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</si>
  <si>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</si>
  <si>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</si>
  <si>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</si>
  <si>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</si>
  <si>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</si>
  <si>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</si>
  <si>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</si>
  <si>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</si>
  <si>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</si>
  <si>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</si>
  <si>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</si>
  <si>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</si>
  <si>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</si>
  <si>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</si>
  <si>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</si>
  <si>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</si>
  <si>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</si>
  <si>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</si>
  <si>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</si>
  <si>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</si>
  <si>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</si>
  <si>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</si>
  <si>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</si>
  <si>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</si>
  <si>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</si>
  <si>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</si>
  <si>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</si>
  <si>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</si>
  <si>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</si>
  <si>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</si>
  <si>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</si>
  <si>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</si>
  <si>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</si>
  <si>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</si>
  <si>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</si>
  <si>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</si>
  <si>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</si>
  <si>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</si>
  <si>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</si>
  <si>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</si>
  <si>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</si>
  <si>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</si>
  <si>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</si>
  <si>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</si>
  <si>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</si>
  <si>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</si>
  <si>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</si>
  <si>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</si>
  <si>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</si>
  <si>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</si>
  <si>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</si>
  <si>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</si>
  <si>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</si>
  <si>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</si>
  <si>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</si>
  <si>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</si>
  <si>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</si>
  <si>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</si>
  <si>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</si>
  <si>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</si>
  <si>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</si>
  <si>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</si>
  <si>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</si>
  <si>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</si>
  <si>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</si>
  <si>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</si>
  <si>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</si>
  <si>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</si>
  <si>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</si>
  <si>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</si>
  <si>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</si>
  <si>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</si>
  <si>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</si>
  <si>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</si>
  <si>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</si>
  <si>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</si>
  <si>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</si>
  <si>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</si>
  <si>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</si>
  <si>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</si>
  <si>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</si>
  <si>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</si>
  <si>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</si>
  <si>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</si>
  <si>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</si>
  <si>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</si>
  <si>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</si>
  <si>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</si>
  <si>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</si>
  <si>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</si>
  <si>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</si>
  <si>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</si>
  <si>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</si>
  <si>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</si>
  <si>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</si>
  <si>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</si>
  <si>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</si>
  <si>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</si>
  <si>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</si>
  <si>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</si>
  <si>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</si>
  <si>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</si>
  <si>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</si>
  <si>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</si>
  <si>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</si>
  <si>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</si>
  <si>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</si>
  <si>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</si>
  <si>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</si>
  <si>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</si>
  <si>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</si>
  <si>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</si>
  <si>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</si>
  <si>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</si>
  <si>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</si>
  <si>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</si>
  <si>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</si>
  <si>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</si>
  <si>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</si>
  <si>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</si>
  <si>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</si>
  <si>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</si>
  <si>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</si>
  <si>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</si>
  <si>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</si>
  <si>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</si>
  <si>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</si>
  <si>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</si>
  <si>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</si>
  <si>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</si>
  <si>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</si>
  <si>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</si>
  <si>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</si>
  <si>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</si>
  <si>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</si>
  <si>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</si>
  <si>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</si>
  <si>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</si>
  <si>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</si>
  <si>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</si>
  <si>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</si>
  <si>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</si>
  <si>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</si>
  <si>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</si>
  <si>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</si>
  <si>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</si>
  <si>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</si>
  <si>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</si>
  <si>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</si>
  <si>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</si>
  <si>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</si>
  <si>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</si>
  <si>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</si>
  <si>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</si>
  <si>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</si>
  <si>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</si>
  <si>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</si>
  <si>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</si>
  <si>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</si>
  <si>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</si>
  <si>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</si>
  <si>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</si>
  <si>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</si>
  <si>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</si>
  <si>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</si>
  <si>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</si>
  <si>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</si>
  <si>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</si>
  <si>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</si>
  <si>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</si>
  <si>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</si>
  <si>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</si>
  <si>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</si>
  <si>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</si>
  <si>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</si>
  <si>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</si>
  <si>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</si>
  <si>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</si>
  <si>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</si>
  <si>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</si>
  <si>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</si>
  <si>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</si>
  <si>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</si>
  <si>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</si>
  <si>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</si>
  <si>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</si>
  <si>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</si>
  <si>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</si>
  <si>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</si>
  <si>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</si>
  <si>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</si>
  <si>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</si>
  <si>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</si>
  <si>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</si>
  <si>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</si>
  <si>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</si>
  <si>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</si>
  <si>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</si>
  <si>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</si>
  <si>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</si>
  <si>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</si>
  <si>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</si>
  <si>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</si>
  <si>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</si>
  <si>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</si>
  <si>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</si>
  <si>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</si>
  <si>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</si>
  <si>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</si>
  <si>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</si>
  <si>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</si>
  <si>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</si>
  <si>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</si>
  <si>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</si>
  <si>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</si>
  <si>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</si>
  <si>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</si>
  <si>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</si>
  <si>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</si>
  <si>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</si>
  <si>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</si>
  <si>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</si>
  <si>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</si>
  <si>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</si>
  <si>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</si>
  <si>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</si>
  <si>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</si>
  <si>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</si>
  <si>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</si>
  <si>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</si>
  <si>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</si>
  <si>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</si>
  <si>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</si>
  <si>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</si>
  <si>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</si>
  <si>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</si>
  <si>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</si>
  <si>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</si>
  <si>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</si>
  <si>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</si>
  <si>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</si>
  <si>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</si>
  <si>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</si>
  <si>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</si>
  <si>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</si>
  <si>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</si>
  <si>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</si>
  <si>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</si>
  <si>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</si>
  <si>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</si>
  <si>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</si>
  <si>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</si>
  <si>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</si>
  <si>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</si>
  <si>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</si>
  <si>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</si>
  <si>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</si>
  <si>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</si>
  <si>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</si>
  <si>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</si>
  <si>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</si>
  <si>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</si>
  <si>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</si>
  <si>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</si>
  <si>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</si>
  <si>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</si>
  <si>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</si>
  <si>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</si>
  <si>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</si>
  <si>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</si>
  <si>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</si>
  <si>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</si>
  <si>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</si>
  <si>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</si>
  <si>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</si>
  <si>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</si>
  <si>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</si>
  <si>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</si>
  <si>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</si>
  <si>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</si>
  <si>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</si>
  <si>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</si>
  <si>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</si>
  <si>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</si>
  <si>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</si>
  <si>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</si>
  <si>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</si>
  <si>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</si>
  <si>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</si>
  <si>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</si>
  <si>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</si>
  <si>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</si>
  <si>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</si>
  <si>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</si>
  <si>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</si>
  <si>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</si>
  <si>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</si>
  <si>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</si>
  <si>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</si>
  <si>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</si>
  <si>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</si>
  <si>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</si>
  <si>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</si>
  <si>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</si>
  <si>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</si>
  <si>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</si>
  <si>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</si>
  <si>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</si>
  <si>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</si>
  <si>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</si>
  <si>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</si>
  <si>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</si>
  <si>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</si>
  <si>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</si>
  <si>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</si>
  <si>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</si>
  <si>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</si>
  <si>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</si>
  <si>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</si>
  <si>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</si>
  <si>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</si>
  <si>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</si>
  <si>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</si>
  <si>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</si>
  <si>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</si>
  <si>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</si>
  <si>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</si>
  <si>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</si>
  <si>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</si>
  <si>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</si>
  <si>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</si>
  <si>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</si>
  <si>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</si>
  <si>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</si>
  <si>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</si>
  <si>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</si>
  <si>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</si>
  <si>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</si>
  <si>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</si>
  <si>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</si>
  <si>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</si>
  <si>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</si>
  <si>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</si>
  <si>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</si>
  <si>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</si>
  <si>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</si>
  <si>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</si>
  <si>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</si>
  <si>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</si>
  <si>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</si>
  <si>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</si>
  <si>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</si>
  <si>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</si>
  <si>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</si>
  <si>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</si>
  <si>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</si>
  <si>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</si>
  <si>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</si>
  <si>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</si>
  <si>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</si>
  <si>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</si>
  <si>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</si>
  <si>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</si>
  <si>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</si>
  <si>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</si>
  <si>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</si>
  <si>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</si>
  <si>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</si>
  <si>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</si>
  <si>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</si>
  <si>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</si>
  <si>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</si>
  <si>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</si>
  <si>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</si>
  <si>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</si>
  <si>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</si>
  <si>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</si>
  <si>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</si>
  <si>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</si>
  <si>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</si>
  <si>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</si>
  <si>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</si>
  <si>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</si>
  <si>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</si>
  <si>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</si>
  <si>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</si>
  <si>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</si>
  <si>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</si>
  <si>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</si>
  <si>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</si>
  <si>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</si>
  <si>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</si>
  <si>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</si>
  <si>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</si>
  <si>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</si>
  <si>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</si>
  <si>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</si>
  <si>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</si>
  <si>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</si>
  <si>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</si>
  <si>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</si>
  <si>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</si>
  <si>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</si>
  <si>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</si>
  <si>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</si>
  <si>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</si>
  <si>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</si>
  <si>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</si>
  <si>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</si>
  <si>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</si>
  <si>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</si>
  <si>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</si>
  <si>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</si>
  <si>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</si>
  <si>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</si>
  <si>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</si>
  <si>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</si>
  <si>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</si>
  <si>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</si>
  <si>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</si>
  <si>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</si>
  <si>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</si>
  <si>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</si>
  <si>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</si>
  <si>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</si>
  <si>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</si>
  <si>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</si>
  <si>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</si>
  <si>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</si>
  <si>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</si>
  <si>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</si>
  <si>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</si>
  <si>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</si>
  <si>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</si>
  <si>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</si>
  <si>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</si>
  <si>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</si>
  <si>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</si>
  <si>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</si>
  <si>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</si>
  <si>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</si>
  <si>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</si>
  <si>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</si>
  <si>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</si>
  <si>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</si>
  <si>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</si>
  <si>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</si>
  <si>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</si>
  <si>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</si>
  <si>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</si>
  <si>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</si>
  <si>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</si>
  <si>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</si>
  <si>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</si>
  <si>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</si>
  <si>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</si>
  <si>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</si>
  <si>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</si>
  <si>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</si>
  <si>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</si>
  <si>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</si>
  <si>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</si>
  <si>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</si>
  <si>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</si>
  <si>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</si>
  <si>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</si>
  <si>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</si>
  <si>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</si>
  <si>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</si>
  <si>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</si>
  <si>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</si>
  <si>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</si>
  <si>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</si>
  <si>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</si>
  <si>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</si>
  <si>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</si>
  <si>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</si>
  <si>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</si>
  <si>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</si>
  <si>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</si>
  <si>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</si>
  <si>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</si>
  <si>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</si>
  <si>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</si>
  <si>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</si>
  <si>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</si>
  <si>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</si>
  <si>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</si>
  <si>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</si>
  <si>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</si>
  <si>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</si>
  <si>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</si>
  <si>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</si>
  <si>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</si>
  <si>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</si>
  <si>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</si>
  <si>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</si>
  <si>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</si>
  <si>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</si>
  <si>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</si>
  <si>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</si>
  <si>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</si>
  <si>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</si>
  <si>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</si>
  <si>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</si>
  <si>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</si>
  <si>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</si>
  <si>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</si>
  <si>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</si>
  <si>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</si>
  <si>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</si>
  <si>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</si>
  <si>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</si>
  <si>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</si>
  <si>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</si>
  <si>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</si>
  <si>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</si>
  <si>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</si>
  <si>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</si>
  <si>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</si>
  <si>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</si>
  <si>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</si>
  <si>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</si>
  <si>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</si>
  <si>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</si>
  <si>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</si>
  <si>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</si>
  <si>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</si>
  <si>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</si>
  <si>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</si>
  <si>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</si>
  <si>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</si>
  <si>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</si>
  <si>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</si>
  <si>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</si>
  <si>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</si>
  <si>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</si>
  <si>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</si>
  <si>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</si>
  <si>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</si>
  <si>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</si>
  <si>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</si>
  <si>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</si>
  <si>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</si>
  <si>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</si>
  <si>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</si>
  <si>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</si>
  <si>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</si>
  <si>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</si>
  <si>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</si>
  <si>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</si>
  <si>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</si>
  <si>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</si>
  <si>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</si>
  <si>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</si>
  <si>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</si>
  <si>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</si>
  <si>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</si>
  <si>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</si>
  <si>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</si>
  <si>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</si>
  <si>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</si>
  <si>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</si>
  <si>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</si>
  <si>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</si>
  <si>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</si>
  <si>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</si>
  <si>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</si>
  <si>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</si>
  <si>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</si>
  <si>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</si>
  <si>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</si>
  <si>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</si>
  <si>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</si>
  <si>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</si>
  <si>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</si>
  <si>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</si>
  <si>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</si>
  <si>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</si>
  <si>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</si>
  <si>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</si>
  <si>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</si>
  <si>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</si>
  <si>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</si>
  <si>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</si>
  <si>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</si>
  <si>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</si>
  <si>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</si>
  <si>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</si>
  <si>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</si>
  <si>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</si>
  <si>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</si>
  <si>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</si>
  <si>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</si>
  <si>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</si>
  <si>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</si>
  <si>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</si>
  <si>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</si>
  <si>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</si>
  <si>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</si>
  <si>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</si>
  <si>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</si>
  <si>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</si>
  <si>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</si>
  <si>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</si>
  <si>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</si>
  <si>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</si>
  <si>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</si>
  <si>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</si>
  <si>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</si>
  <si>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</si>
  <si>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</si>
  <si>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</si>
  <si>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</si>
  <si>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</si>
  <si>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</si>
  <si>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</si>
  <si>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</si>
  <si>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</si>
  <si>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</si>
  <si>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</si>
  <si>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</si>
  <si>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</si>
  <si>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</si>
  <si>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</si>
  <si>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</si>
  <si>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</si>
  <si>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</si>
  <si>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</si>
  <si>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</si>
  <si>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</si>
  <si>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</si>
  <si>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</si>
  <si>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</si>
  <si>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</si>
  <si>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</si>
  <si>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</si>
  <si>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</si>
  <si>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</si>
  <si>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</si>
  <si>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</si>
  <si>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</si>
  <si>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</si>
  <si>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</si>
  <si>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</si>
  <si>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</si>
  <si>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</si>
  <si>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</si>
  <si>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</si>
  <si>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</si>
  <si>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</si>
  <si>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</si>
  <si>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</si>
  <si>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</si>
  <si>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</si>
  <si>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</si>
  <si>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</si>
  <si>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</si>
  <si>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</si>
  <si>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</si>
  <si>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</si>
  <si>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</si>
  <si>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</si>
  <si>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</si>
  <si>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</si>
  <si>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</si>
  <si>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</si>
  <si>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</si>
  <si>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</si>
  <si>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</si>
  <si>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</si>
  <si>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</si>
  <si>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</si>
  <si>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</si>
  <si>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</si>
  <si>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</si>
  <si>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</si>
  <si>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</si>
  <si>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</si>
  <si>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</si>
  <si>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</si>
  <si>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</si>
  <si>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</si>
  <si>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</si>
  <si>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</si>
  <si>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</si>
  <si>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</si>
  <si>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</si>
  <si>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</si>
  <si>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</si>
  <si>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</si>
  <si>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</si>
  <si>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</si>
  <si>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</si>
  <si>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</si>
  <si>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</si>
  <si>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</si>
  <si>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</si>
  <si>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</si>
  <si>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</si>
  <si>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</si>
  <si>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</si>
  <si>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</si>
  <si>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</si>
  <si>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</si>
  <si>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</si>
  <si>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</si>
  <si>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</si>
  <si>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</si>
  <si>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</si>
  <si>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</si>
  <si>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</si>
  <si>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</si>
  <si>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</si>
  <si>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</si>
  <si>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</si>
  <si>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</si>
  <si>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</si>
  <si>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</si>
  <si>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</si>
  <si>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</si>
  <si>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</si>
  <si>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</si>
  <si>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</si>
  <si>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</si>
  <si>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</si>
  <si>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</si>
  <si>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</si>
  <si>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</si>
  <si>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</si>
  <si>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</si>
  <si>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</si>
  <si>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</si>
  <si>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</si>
  <si>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</si>
  <si>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</si>
  <si>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</si>
  <si>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</si>
  <si>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</si>
  <si>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</si>
  <si>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</si>
  <si>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</si>
  <si>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</si>
  <si>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</si>
  <si>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</si>
  <si>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</si>
  <si>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</si>
  <si>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</si>
  <si>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</si>
  <si>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</si>
  <si>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</si>
  <si>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</si>
  <si>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</si>
  <si>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</si>
  <si>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</si>
  <si>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</si>
  <si>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</si>
  <si>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</si>
  <si>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</si>
  <si>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</si>
  <si>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</si>
  <si>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</si>
  <si>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</si>
  <si>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</si>
  <si>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</si>
  <si>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</si>
  <si>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</si>
  <si>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</si>
  <si>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</si>
  <si>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</si>
  <si>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</si>
  <si>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</si>
  <si>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</si>
  <si>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</si>
  <si>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</si>
  <si>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</si>
  <si>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</si>
  <si>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</si>
  <si>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</si>
  <si>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</si>
  <si>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</si>
  <si>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</si>
  <si>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</si>
  <si>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</si>
  <si>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</si>
  <si>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</si>
  <si>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</si>
  <si>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</si>
  <si>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</si>
  <si>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</si>
  <si>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</si>
  <si>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</si>
  <si>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</si>
  <si>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</si>
  <si>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</si>
  <si>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</si>
  <si>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</si>
  <si>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</si>
  <si>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</si>
  <si>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</si>
  <si>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</si>
  <si>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</si>
  <si>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</si>
  <si>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</si>
  <si>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</si>
  <si>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</si>
  <si>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</si>
  <si>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</si>
  <si>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</si>
  <si>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</si>
  <si>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</si>
  <si>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</si>
  <si>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</si>
  <si>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</si>
  <si>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</si>
  <si>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</si>
  <si>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</si>
  <si>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</si>
  <si>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</si>
  <si>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</si>
  <si>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</si>
  <si>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</si>
  <si>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</si>
  <si>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</si>
  <si>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</si>
  <si>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</si>
  <si>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</si>
  <si>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</si>
  <si>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</si>
  <si>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</si>
  <si>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</si>
  <si>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</si>
  <si>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</si>
  <si>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</si>
  <si>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</si>
  <si>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</si>
  <si>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</si>
  <si>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</si>
  <si>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</si>
  <si>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</si>
  <si>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</si>
  <si>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</si>
  <si>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</si>
  <si>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</si>
  <si>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</si>
  <si>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</si>
  <si>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</si>
  <si>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</si>
  <si>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</si>
  <si>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</si>
  <si>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</si>
  <si>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</si>
  <si>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</si>
  <si>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</si>
  <si>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</si>
  <si>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</si>
  <si>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</si>
  <si>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</si>
  <si>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</si>
  <si>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</si>
  <si>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</si>
  <si>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</si>
  <si>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</si>
  <si>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</si>
  <si>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</si>
  <si>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</si>
  <si>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</si>
  <si>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</si>
  <si>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</si>
  <si>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</si>
  <si>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</si>
  <si>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</si>
  <si>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</si>
  <si>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</si>
  <si>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</si>
  <si>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</si>
  <si>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</si>
  <si>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</si>
  <si>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</si>
  <si>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</si>
  <si>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</si>
  <si>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</si>
  <si>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</si>
  <si>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</si>
  <si>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</si>
  <si>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</si>
  <si>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</si>
  <si>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</si>
  <si>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</si>
  <si>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</si>
  <si>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</si>
  <si>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</si>
  <si>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</si>
  <si>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</si>
  <si>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</si>
  <si>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</si>
  <si>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</si>
  <si>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</si>
  <si>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</si>
  <si>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</si>
  <si>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</si>
  <si>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</si>
  <si>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</si>
  <si>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</si>
  <si>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</si>
  <si>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</si>
  <si>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</si>
  <si>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</si>
  <si>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</si>
  <si>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</si>
  <si>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</si>
  <si>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</si>
  <si>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</si>
  <si>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</si>
  <si>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</si>
  <si>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</si>
  <si>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</si>
  <si>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</si>
  <si>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</si>
  <si>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</si>
  <si>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</si>
  <si>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</si>
  <si>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</si>
  <si>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</si>
  <si>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</si>
  <si>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</si>
  <si>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</si>
  <si>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</si>
  <si>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</si>
  <si>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</si>
  <si>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</si>
  <si>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</si>
  <si>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</si>
  <si>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</si>
  <si>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</si>
  <si>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</si>
  <si>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</si>
  <si>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</si>
  <si>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</si>
  <si>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</si>
  <si>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</si>
  <si>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</si>
  <si>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</si>
  <si>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</si>
  <si>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</si>
  <si>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</si>
  <si>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</si>
  <si>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</si>
  <si>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</si>
  <si>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</si>
  <si>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</si>
  <si>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</si>
  <si>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</si>
  <si>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</si>
  <si>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</si>
  <si>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</si>
  <si>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</si>
  <si>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</si>
  <si>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</si>
  <si>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</si>
  <si>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</si>
  <si>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</si>
  <si>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</si>
  <si>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</si>
  <si>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</si>
  <si>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</si>
  <si>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</si>
  <si>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</si>
  <si>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</si>
  <si>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</si>
  <si>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</si>
  <si>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</si>
  <si>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</si>
  <si>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</si>
  <si>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</si>
  <si>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</si>
  <si>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</si>
  <si>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</si>
  <si>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</si>
  <si>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</si>
  <si>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</si>
  <si>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</si>
  <si>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</si>
  <si>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</si>
  <si>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</si>
  <si>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</si>
  <si>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</si>
  <si>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</si>
  <si>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</si>
  <si>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</si>
  <si>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</si>
  <si>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</si>
  <si>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</si>
  <si>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</si>
  <si>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</si>
  <si>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</si>
  <si>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</si>
  <si>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</si>
  <si>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</si>
  <si>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</si>
  <si>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</si>
  <si>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</si>
  <si>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</si>
  <si>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</si>
  <si>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</si>
  <si>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</si>
  <si>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</si>
  <si>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</si>
  <si>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</si>
  <si>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</si>
  <si>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</si>
  <si>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</si>
  <si>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</si>
  <si>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</si>
  <si>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</si>
  <si>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</si>
  <si>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</si>
  <si>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</si>
  <si>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</si>
  <si>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</si>
  <si>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</si>
  <si>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</si>
  <si>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</si>
  <si>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</si>
  <si>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</si>
  <si>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</si>
  <si>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</si>
  <si>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</si>
  <si>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</si>
  <si>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</si>
  <si>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</si>
  <si>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</si>
  <si>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</si>
  <si>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</si>
  <si>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</si>
  <si>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</si>
  <si>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</si>
  <si>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</si>
  <si>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</si>
  <si>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</si>
  <si>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</si>
  <si>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</si>
  <si>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</si>
  <si>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</si>
  <si>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</si>
  <si>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</si>
  <si>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</si>
  <si>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</si>
  <si>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</si>
  <si>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</si>
  <si>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</si>
  <si>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</si>
  <si>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</si>
  <si>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</si>
  <si>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</si>
  <si>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</si>
  <si>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</si>
  <si>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</si>
  <si>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</si>
  <si>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</si>
  <si>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</si>
  <si>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</si>
  <si>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</si>
  <si>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</si>
  <si>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</si>
  <si>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</si>
  <si>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</si>
  <si>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</si>
  <si>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</si>
  <si>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</si>
  <si>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</si>
  <si>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</si>
  <si>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</si>
  <si>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</si>
  <si>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</si>
  <si>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</si>
  <si>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</si>
  <si>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</si>
  <si>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</si>
  <si>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</si>
  <si>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</si>
  <si>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</si>
  <si>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</si>
  <si>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</si>
  <si>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</si>
  <si>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</si>
  <si>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</si>
  <si>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</si>
  <si>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</si>
  <si>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</si>
  <si>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</si>
  <si>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</si>
  <si>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</si>
  <si>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</si>
  <si>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</si>
  <si>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</si>
  <si>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</si>
  <si>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</si>
  <si>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</si>
  <si>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</si>
  <si>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</si>
  <si>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</si>
  <si>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</si>
  <si>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</si>
  <si>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</si>
  <si>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</si>
  <si>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</si>
  <si>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</si>
  <si>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</si>
  <si>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</si>
  <si>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</si>
  <si>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</si>
  <si>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</si>
  <si>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</si>
  <si>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</si>
  <si>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</si>
  <si>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</si>
  <si>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</si>
  <si>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</si>
  <si>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</si>
  <si>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</si>
  <si>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</si>
  <si>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</si>
  <si>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</si>
  <si>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</si>
  <si>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</si>
  <si>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</si>
  <si>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</si>
  <si>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</si>
  <si>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</si>
  <si>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</si>
  <si>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</si>
  <si>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</si>
  <si>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</si>
  <si>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</si>
  <si>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</si>
  <si>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</si>
  <si>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</si>
  <si>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</si>
  <si>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</si>
  <si>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</si>
  <si>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</si>
  <si>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</si>
  <si>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</si>
  <si>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</si>
  <si>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</si>
  <si>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</si>
  <si>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</si>
  <si>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</si>
  <si>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</si>
  <si>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</si>
  <si>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</si>
  <si>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</si>
  <si>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</si>
  <si>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</si>
  <si>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</si>
  <si>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</si>
  <si>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</si>
  <si>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</si>
  <si>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</si>
  <si>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</si>
  <si>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</si>
  <si>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</si>
  <si>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</si>
  <si>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</si>
  <si>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</si>
  <si>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</si>
  <si>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</si>
  <si>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</si>
  <si>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</si>
  <si>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</si>
  <si>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</si>
  <si>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</si>
  <si>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</si>
  <si>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</si>
  <si>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</si>
  <si>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</si>
  <si>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</si>
  <si>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</si>
  <si>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</si>
  <si>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</si>
  <si>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</si>
  <si>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</si>
  <si>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</si>
  <si>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</si>
  <si>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</si>
  <si>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</si>
  <si>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</si>
  <si>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</si>
  <si>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</si>
  <si>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</si>
  <si>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</si>
  <si>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</si>
  <si>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</si>
  <si>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</si>
  <si>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</si>
  <si>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</si>
  <si>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</si>
  <si>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</si>
  <si>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</si>
  <si>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</si>
  <si>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</si>
  <si>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</si>
  <si>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</si>
  <si>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</si>
  <si>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</si>
  <si>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</si>
  <si>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</si>
  <si>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</si>
  <si>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</si>
  <si>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</si>
  <si>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</si>
  <si>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</si>
  <si>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</si>
  <si>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</si>
  <si>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</si>
  <si>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</si>
  <si>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</si>
  <si>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</si>
  <si>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</si>
  <si>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</si>
  <si>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</si>
  <si>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</si>
  <si>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</si>
  <si>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</si>
  <si>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</si>
  <si>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</si>
  <si>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</si>
  <si>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</si>
  <si>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</si>
  <si>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</si>
  <si>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</si>
  <si>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</si>
  <si>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</si>
  <si>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</si>
  <si>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</si>
  <si>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</si>
  <si>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</si>
  <si>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</si>
  <si>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</si>
  <si>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</si>
  <si>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</si>
  <si>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</si>
  <si>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</si>
  <si>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</si>
  <si>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</si>
  <si>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</si>
  <si>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</si>
  <si>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</si>
  <si>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</si>
  <si>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</si>
  <si>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</si>
  <si>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</si>
  <si>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</si>
  <si>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</si>
  <si>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</si>
  <si>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</si>
  <si>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</si>
  <si>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</si>
  <si>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</si>
  <si>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</si>
  <si>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</si>
  <si>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</si>
  <si>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</si>
  <si>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</si>
  <si>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</si>
  <si>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</si>
  <si>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</si>
  <si>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</si>
  <si>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</si>
  <si>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</si>
  <si>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</si>
  <si>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</si>
  <si>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</si>
  <si>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</si>
  <si>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</si>
  <si>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</si>
  <si>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</si>
  <si>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</si>
  <si>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</si>
  <si>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</si>
  <si>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</si>
  <si>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</si>
  <si>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</si>
  <si>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</si>
  <si>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</si>
  <si>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</si>
  <si>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</si>
  <si>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</si>
  <si>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</si>
  <si>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</si>
  <si>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</si>
  <si>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</si>
  <si>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</si>
  <si>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</si>
  <si>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</si>
  <si>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</si>
  <si>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</si>
  <si>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</si>
  <si>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</si>
  <si>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</si>
  <si>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</si>
  <si>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</si>
  <si>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</si>
  <si>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</si>
  <si>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</si>
  <si>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</si>
  <si>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</si>
  <si>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</si>
  <si>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</si>
  <si>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</si>
  <si>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</si>
  <si>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</si>
  <si>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</si>
  <si>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</si>
  <si>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</si>
  <si>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</si>
  <si>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</si>
  <si>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</si>
  <si>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</si>
  <si>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</si>
  <si>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</si>
  <si>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</si>
  <si>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</si>
  <si>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</si>
  <si>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</si>
  <si>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</si>
  <si>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</si>
  <si>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</si>
  <si>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</si>
  <si>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</si>
  <si>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</si>
  <si>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</si>
  <si>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</si>
  <si>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</si>
  <si>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</si>
  <si>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</si>
  <si>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</si>
  <si>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</si>
  <si>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</si>
  <si>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</si>
  <si>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</si>
  <si>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</si>
  <si>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</si>
  <si>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</si>
  <si>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</si>
  <si>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</si>
  <si>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</si>
  <si>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</si>
  <si>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</si>
  <si>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</si>
  <si>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</si>
  <si>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</si>
  <si>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</si>
  <si>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</si>
  <si>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</si>
  <si>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</si>
  <si>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</si>
  <si>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</si>
  <si>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</si>
  <si>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</si>
  <si>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</si>
  <si>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</si>
  <si>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</si>
  <si>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</si>
  <si>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</si>
  <si>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</si>
  <si>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</si>
  <si>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</si>
  <si>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</si>
  <si>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</si>
  <si>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</si>
  <si>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</si>
  <si>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</si>
  <si>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</si>
  <si>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</si>
  <si>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</si>
  <si>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</si>
  <si>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</si>
  <si>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</si>
  <si>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</si>
  <si>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</si>
  <si>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</si>
  <si>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</si>
  <si>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</si>
  <si>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</si>
  <si>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</si>
  <si>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</si>
  <si>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</si>
  <si>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</si>
  <si>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</si>
  <si>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</si>
  <si>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</si>
  <si>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</si>
  <si>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</si>
  <si>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</si>
  <si>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</si>
  <si>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</si>
  <si>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</si>
  <si>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</si>
  <si>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</si>
  <si>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</si>
  <si>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</si>
  <si>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</si>
  <si>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</si>
  <si>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</si>
  <si>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</si>
  <si>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</si>
  <si>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</si>
  <si>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</si>
  <si>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</si>
  <si>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</si>
  <si>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</si>
  <si>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</si>
  <si>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</si>
  <si>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</si>
  <si>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</si>
  <si>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</si>
  <si>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</si>
  <si>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</si>
  <si>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</si>
  <si>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</si>
  <si>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</si>
  <si>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</si>
  <si>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</si>
  <si>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</si>
  <si>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</si>
  <si>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</si>
  <si>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</si>
  <si>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</si>
  <si>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</si>
  <si>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</si>
  <si>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</si>
  <si>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</si>
  <si>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</si>
  <si>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</si>
  <si>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</si>
  <si>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</si>
  <si>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</si>
  <si>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</si>
  <si>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</si>
  <si>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</si>
  <si>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</si>
  <si>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</si>
  <si>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</si>
  <si>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</si>
  <si>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</si>
  <si>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</si>
  <si>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</si>
  <si>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</si>
  <si>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</si>
  <si>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</si>
  <si>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</si>
  <si>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</si>
  <si>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</si>
  <si>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</si>
  <si>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</si>
  <si>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</si>
  <si>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</si>
  <si>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</si>
  <si>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</si>
  <si>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</si>
  <si>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</si>
  <si>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</si>
  <si>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</si>
  <si>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</si>
  <si>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</si>
  <si>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</si>
  <si>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</si>
  <si>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</si>
  <si>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</si>
  <si>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</si>
  <si>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</si>
  <si>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</si>
  <si>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</si>
  <si>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</si>
  <si>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</si>
  <si>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</si>
  <si>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</si>
  <si>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</si>
  <si>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</si>
  <si>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</si>
  <si>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</si>
  <si>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</si>
  <si>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</si>
  <si>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</si>
  <si>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</si>
  <si>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</si>
  <si>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</si>
  <si>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</si>
  <si>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</si>
  <si>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</si>
  <si>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</si>
  <si>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</si>
  <si>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</si>
  <si>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</si>
  <si>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</si>
  <si>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</si>
  <si>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</si>
  <si>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</si>
  <si>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</si>
  <si>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</si>
  <si>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</si>
  <si>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</si>
  <si>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</si>
  <si>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</si>
  <si>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</si>
  <si>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</si>
  <si>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</si>
  <si>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</si>
  <si>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</si>
  <si>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</si>
  <si>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</si>
  <si>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</si>
  <si>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</si>
  <si>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</si>
  <si>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</si>
  <si>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</si>
  <si>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</si>
  <si>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</si>
  <si>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</si>
  <si>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</si>
  <si>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</si>
  <si>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</si>
  <si>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</si>
  <si>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</si>
  <si>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</si>
  <si>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</si>
  <si>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</si>
  <si>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</si>
  <si>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</si>
  <si>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</si>
  <si>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</si>
  <si>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</si>
  <si>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</si>
  <si>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</si>
  <si>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</si>
  <si>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</si>
  <si>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</si>
  <si>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</si>
  <si>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</si>
  <si>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</si>
  <si>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</si>
  <si>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</si>
  <si>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</si>
  <si>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</si>
  <si>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</si>
  <si>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</si>
  <si>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</si>
  <si>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</si>
  <si>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</si>
  <si>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</si>
  <si>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</si>
  <si>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</si>
  <si>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</si>
  <si>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</si>
  <si>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</si>
  <si>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</si>
  <si>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</si>
  <si>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</si>
  <si>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</si>
  <si>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</si>
  <si>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</si>
  <si>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</si>
  <si>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</si>
  <si>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</si>
  <si>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</si>
  <si>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</si>
  <si>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</si>
  <si>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</si>
  <si>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</si>
  <si>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</si>
  <si>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</si>
  <si>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</si>
  <si>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</si>
  <si>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</si>
  <si>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</si>
  <si>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</si>
  <si>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</si>
  <si>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</si>
  <si>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</si>
  <si>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</si>
  <si>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</si>
  <si>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</si>
  <si>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</si>
  <si>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</si>
  <si>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</si>
  <si>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</si>
  <si>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</si>
  <si>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</si>
  <si>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</si>
  <si>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</si>
  <si>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</si>
  <si>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</si>
  <si>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</si>
  <si>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</si>
  <si>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</si>
  <si>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</si>
  <si>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</si>
  <si>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</si>
  <si>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</si>
  <si>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</si>
  <si>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</si>
  <si>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</si>
  <si>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</si>
  <si>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</si>
  <si>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</si>
  <si>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</si>
  <si>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</si>
  <si>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</si>
  <si>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</si>
  <si>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</si>
  <si>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</si>
  <si>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</si>
  <si>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</si>
  <si>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</si>
  <si>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</si>
  <si>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</si>
  <si>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</si>
  <si>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</si>
  <si>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</si>
  <si>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</si>
  <si>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</si>
  <si>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</si>
  <si>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</si>
  <si>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</si>
  <si>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</si>
  <si>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</si>
  <si>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</si>
  <si>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</si>
  <si>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</si>
  <si>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</si>
  <si>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</si>
  <si>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</si>
  <si>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</si>
  <si>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</si>
  <si>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</si>
  <si>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</si>
  <si>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</si>
  <si>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</si>
  <si>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</si>
  <si>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</si>
  <si>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</si>
  <si>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</si>
  <si>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</si>
  <si>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</si>
  <si>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</si>
  <si>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</si>
  <si>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</si>
  <si>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</si>
  <si>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</si>
  <si>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</si>
  <si>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</si>
  <si>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</si>
  <si>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</si>
  <si>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</si>
  <si>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</si>
  <si>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</si>
  <si>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</si>
  <si>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</si>
  <si>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</si>
  <si>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</si>
  <si>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</si>
  <si>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</si>
  <si>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</si>
  <si>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</si>
  <si>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</si>
  <si>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</si>
  <si>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</si>
  <si>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</si>
  <si>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</si>
  <si>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</si>
  <si>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</si>
  <si>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</si>
  <si>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</si>
  <si>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</si>
  <si>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</si>
  <si>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</si>
  <si>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</si>
  <si>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</si>
  <si>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</si>
  <si>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</si>
  <si>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</si>
  <si>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</si>
  <si>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</si>
  <si>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</si>
  <si>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</si>
  <si>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</si>
  <si>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</si>
  <si>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</si>
  <si>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</si>
  <si>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</si>
  <si>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</si>
  <si>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</si>
  <si>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</si>
  <si>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</si>
  <si>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</si>
  <si>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</si>
  <si>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</si>
  <si>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</si>
  <si>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</si>
  <si>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</si>
  <si>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</si>
  <si>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</si>
  <si>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</si>
  <si>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</si>
  <si>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</si>
  <si>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</si>
  <si>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</si>
  <si>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</si>
  <si>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</si>
  <si>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</si>
  <si>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</si>
  <si>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</si>
  <si>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</si>
  <si>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</si>
  <si>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</si>
  <si>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</si>
  <si>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</si>
  <si>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</si>
  <si>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</si>
  <si>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</si>
  <si>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</si>
  <si>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</si>
  <si>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</si>
  <si>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</si>
  <si>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</si>
  <si>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</si>
  <si>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</si>
  <si>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</si>
  <si>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</si>
  <si>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</si>
  <si>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</si>
  <si>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</si>
  <si>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</si>
  <si>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</si>
  <si>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</si>
  <si>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</si>
  <si>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</si>
  <si>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</si>
  <si>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</si>
  <si>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</si>
  <si>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</si>
  <si>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</si>
  <si>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</si>
  <si>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</si>
  <si>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</si>
  <si>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</si>
  <si>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</si>
  <si>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</si>
  <si>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</si>
  <si>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</si>
  <si>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</si>
  <si>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</si>
  <si>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</si>
  <si>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</si>
  <si>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</si>
  <si>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</si>
  <si>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</si>
  <si>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</si>
  <si>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</si>
  <si>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</si>
  <si>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</si>
  <si>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</si>
  <si>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</si>
  <si>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</si>
  <si>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</si>
  <si>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</si>
  <si>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</si>
  <si>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</si>
  <si>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</si>
  <si>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</si>
  <si>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</si>
  <si>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</si>
  <si>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</si>
  <si>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</si>
  <si>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</si>
  <si>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</si>
  <si>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</si>
  <si>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</si>
  <si>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</si>
  <si>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</si>
  <si>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</si>
  <si>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</si>
  <si>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</si>
  <si>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</si>
  <si>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</si>
  <si>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</si>
  <si>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</si>
  <si>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</si>
  <si>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</si>
  <si>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</si>
  <si>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</si>
  <si>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</si>
  <si>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</si>
  <si>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</si>
  <si>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</si>
  <si>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</si>
  <si>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</si>
  <si>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</si>
  <si>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</si>
  <si>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</si>
  <si>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</si>
  <si>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</si>
  <si>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</si>
  <si>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</si>
  <si>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</si>
  <si>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</si>
  <si>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</si>
  <si>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</si>
  <si>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</si>
  <si>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</si>
  <si>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</si>
  <si>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</si>
  <si>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</si>
  <si>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</si>
  <si>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</si>
  <si>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</si>
  <si>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</si>
  <si>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</si>
  <si>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</si>
  <si>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</si>
  <si>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</si>
  <si>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</si>
  <si>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</si>
  <si>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</si>
  <si>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</si>
  <si>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</si>
  <si>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</si>
  <si>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</si>
  <si>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</si>
  <si>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</si>
  <si>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</si>
  <si>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</si>
  <si>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</si>
  <si>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</si>
  <si>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</si>
  <si>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</si>
  <si>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</si>
  <si>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</si>
  <si>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</si>
  <si>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</si>
  <si>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</si>
  <si>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</si>
  <si>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</si>
  <si>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</si>
  <si>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</si>
  <si>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</si>
  <si>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</si>
  <si>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</si>
  <si>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</si>
  <si>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</si>
  <si>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</si>
  <si>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</si>
  <si>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</si>
  <si>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</si>
  <si>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</si>
  <si>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</si>
  <si>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</si>
  <si>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</si>
  <si>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</si>
  <si>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</si>
  <si>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</si>
  <si>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</si>
  <si>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</si>
  <si>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</si>
  <si>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</si>
  <si>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</si>
  <si>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</si>
  <si>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</si>
  <si>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</si>
  <si>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</si>
  <si>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</si>
  <si>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</si>
  <si>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</si>
  <si>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</si>
  <si>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</si>
  <si>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</si>
  <si>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</si>
  <si>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</si>
  <si>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</si>
  <si>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</si>
  <si>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</si>
  <si>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</si>
  <si>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</si>
  <si>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</si>
  <si>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</si>
  <si>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</si>
  <si>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</si>
  <si>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</si>
  <si>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</si>
  <si>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</si>
  <si>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</si>
  <si>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</si>
  <si>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</si>
  <si>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</si>
  <si>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</si>
  <si>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</si>
  <si>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</si>
  <si>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</si>
  <si>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</si>
  <si>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</si>
  <si>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</si>
  <si>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</si>
  <si>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</si>
  <si>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</si>
  <si>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</si>
  <si>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</si>
  <si>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</si>
  <si>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</si>
  <si>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</si>
  <si>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</si>
  <si>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</si>
  <si>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</si>
  <si>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</si>
  <si>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</si>
  <si>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</si>
  <si>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</si>
  <si>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</si>
  <si>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</si>
  <si>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</si>
  <si>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</si>
  <si>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</si>
  <si>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</si>
  <si>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</si>
  <si>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</si>
  <si>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</si>
  <si>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</si>
  <si>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</si>
  <si>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</si>
  <si>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</si>
  <si>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</si>
  <si>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</si>
  <si>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</si>
  <si>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</si>
  <si>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</si>
  <si>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</si>
  <si>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</si>
  <si>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</si>
  <si>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</si>
  <si>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</si>
  <si>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</si>
  <si>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</si>
  <si>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</si>
  <si>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</si>
  <si>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</si>
  <si>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</si>
  <si>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</si>
  <si>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</si>
  <si>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</si>
  <si>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</si>
  <si>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</si>
  <si>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</si>
  <si>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</si>
  <si>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</si>
  <si>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</si>
  <si>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</si>
  <si>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</si>
  <si>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</si>
  <si>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</si>
  <si>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</si>
  <si>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</si>
  <si>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</si>
  <si>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</si>
  <si>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</si>
  <si>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</si>
  <si>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</si>
  <si>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</si>
  <si>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</si>
  <si>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</si>
  <si>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</si>
  <si>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</si>
  <si>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</si>
  <si>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</si>
  <si>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</si>
  <si>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</si>
  <si>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</si>
  <si>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</si>
  <si>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</si>
  <si>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</si>
  <si>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</si>
  <si>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</si>
  <si>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</si>
  <si>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</si>
  <si>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</si>
  <si>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</si>
  <si>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</si>
  <si>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</si>
  <si>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</si>
  <si>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</si>
  <si>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</si>
  <si>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</si>
  <si>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</si>
  <si>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</si>
  <si>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</si>
  <si>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</si>
  <si>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</si>
  <si>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</si>
  <si>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</si>
  <si>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</si>
  <si>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</si>
  <si>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</si>
  <si>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</si>
  <si>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</si>
  <si>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</si>
  <si>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</si>
  <si>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</si>
  <si>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</si>
  <si>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</si>
  <si>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</si>
  <si>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</si>
  <si>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</si>
  <si>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</si>
  <si>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</si>
  <si>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</si>
  <si>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</si>
  <si>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</si>
  <si>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</si>
  <si>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</si>
  <si>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</si>
  <si>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</si>
  <si>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</si>
  <si>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</si>
  <si>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</si>
  <si>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</si>
  <si>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</si>
  <si>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</si>
  <si>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</si>
  <si>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</si>
  <si>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</si>
  <si>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</si>
  <si>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</si>
  <si>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</si>
  <si>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</si>
  <si>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</si>
  <si>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</si>
  <si>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</si>
  <si>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</si>
  <si>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</si>
  <si>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</si>
  <si>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</si>
  <si>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</si>
  <si>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</si>
  <si>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</si>
  <si>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</si>
  <si>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</si>
  <si>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</si>
  <si>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</si>
  <si>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</si>
  <si>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</si>
  <si>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</si>
  <si>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</si>
  <si>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</si>
  <si>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</si>
  <si>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</si>
  <si>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</si>
  <si>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</si>
  <si>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</si>
  <si>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</si>
  <si>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</si>
  <si>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</si>
  <si>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</si>
  <si>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</si>
  <si>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</si>
  <si>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</si>
  <si>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</si>
  <si>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</si>
  <si>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</si>
  <si>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</si>
  <si>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</si>
  <si>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</si>
  <si>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</si>
  <si>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</si>
  <si>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</si>
  <si>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</si>
  <si>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</si>
  <si>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</si>
  <si>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</si>
  <si>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</si>
  <si>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</si>
  <si>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</si>
  <si>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</si>
  <si>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</si>
  <si>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</si>
  <si>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</si>
  <si>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</si>
  <si>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</si>
  <si>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</si>
  <si>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</si>
  <si>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</si>
  <si>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</si>
  <si>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</si>
  <si>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</si>
  <si>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</si>
  <si>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</si>
  <si>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</si>
  <si>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</si>
  <si>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</si>
  <si>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</si>
  <si>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</si>
  <si>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</si>
  <si>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</si>
  <si>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</si>
  <si>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</si>
  <si>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</si>
  <si>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</si>
  <si>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</si>
  <si>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</si>
  <si>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</si>
  <si>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</si>
  <si>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</si>
  <si>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</si>
  <si>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</si>
  <si>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</si>
  <si>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</si>
  <si>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</si>
  <si>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</si>
  <si>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</si>
  <si>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</si>
  <si>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</si>
  <si>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</si>
  <si>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</si>
  <si>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</si>
  <si>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</si>
  <si>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</si>
  <si>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</si>
  <si>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</si>
  <si>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</si>
  <si>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</si>
  <si>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</si>
  <si>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</si>
  <si>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</si>
  <si>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</si>
  <si>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</si>
  <si>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</si>
  <si>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</si>
  <si>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</si>
  <si>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</si>
  <si>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</si>
  <si>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</si>
  <si>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</si>
  <si>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</si>
  <si>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</si>
  <si>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</si>
  <si>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</si>
  <si>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</si>
  <si>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</si>
  <si>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</si>
  <si>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</si>
  <si>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</si>
  <si>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</si>
  <si>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</si>
  <si>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</si>
  <si>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</si>
  <si>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</si>
  <si>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</si>
  <si>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</si>
  <si>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</si>
  <si>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</si>
  <si>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</si>
  <si>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</si>
  <si>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</si>
  <si>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</si>
  <si>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</si>
  <si>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</si>
  <si>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</si>
  <si>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</si>
  <si>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</si>
  <si>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</si>
  <si>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</si>
  <si>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</si>
  <si>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</si>
  <si>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</si>
  <si>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</si>
  <si>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</si>
  <si>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</si>
  <si>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</si>
  <si>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</si>
  <si>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</si>
  <si>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</si>
  <si>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</si>
  <si>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</si>
  <si>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</si>
  <si>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</si>
  <si>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</si>
  <si>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</si>
  <si>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</si>
  <si>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</si>
  <si>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</si>
  <si>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</si>
  <si>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</si>
  <si>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</si>
  <si>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</si>
  <si>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</si>
  <si>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</si>
  <si>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</si>
  <si>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</si>
  <si>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</si>
  <si>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</si>
  <si>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</si>
  <si>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</si>
  <si>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</si>
  <si>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</si>
  <si>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</si>
  <si>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</si>
  <si>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</si>
  <si>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</si>
  <si>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</si>
  <si>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</si>
  <si>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</si>
  <si>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</si>
  <si>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</si>
  <si>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</si>
  <si>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</si>
  <si>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</si>
  <si>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</si>
  <si>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</si>
  <si>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</si>
  <si>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</si>
  <si>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</si>
  <si>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</si>
  <si>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</si>
  <si>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</si>
  <si>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</si>
  <si>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</si>
  <si>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</si>
  <si>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</si>
  <si>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</si>
  <si>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</si>
  <si>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</si>
  <si>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</si>
  <si>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</si>
  <si>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</si>
  <si>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</si>
  <si>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</si>
  <si>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</si>
  <si>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</si>
  <si>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</si>
  <si>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</si>
  <si>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</si>
  <si>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</si>
  <si>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</si>
  <si>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</si>
  <si>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</si>
  <si>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</si>
  <si>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</si>
  <si>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</si>
  <si>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</si>
  <si>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</si>
  <si>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</si>
  <si>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</si>
  <si>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</si>
  <si>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</si>
  <si>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</si>
  <si>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</si>
  <si>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</si>
  <si>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</si>
  <si>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</si>
  <si>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</si>
  <si>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</si>
  <si>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</si>
  <si>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</si>
  <si>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</si>
  <si>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</si>
  <si>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</si>
  <si>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</si>
  <si>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</si>
  <si>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</si>
  <si>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</si>
  <si>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</si>
  <si>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</si>
  <si>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</si>
  <si>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</si>
  <si>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</si>
  <si>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</si>
  <si>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</si>
  <si>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</si>
  <si>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</si>
  <si>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</si>
  <si>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</si>
  <si>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</si>
  <si>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</si>
  <si>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</si>
  <si>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</si>
  <si>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</si>
  <si>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</si>
  <si>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</si>
  <si>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</si>
  <si>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</si>
  <si>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</si>
  <si>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</si>
  <si>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</si>
  <si>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</si>
  <si>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</si>
  <si>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</si>
  <si>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</si>
  <si>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</si>
  <si>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</si>
  <si>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</si>
  <si>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</si>
  <si>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</si>
  <si>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</si>
  <si>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</si>
  <si>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</si>
  <si>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</si>
  <si>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</si>
  <si>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</si>
  <si>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</si>
  <si>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</si>
  <si>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</si>
  <si>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</si>
  <si>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</si>
  <si>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</si>
  <si>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</si>
  <si>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</si>
  <si>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</si>
  <si>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</si>
  <si>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</si>
  <si>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</si>
  <si>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</si>
  <si>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</si>
  <si>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</si>
  <si>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</si>
  <si>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</si>
  <si>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</si>
  <si>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</si>
  <si>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</si>
  <si>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</si>
  <si>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</si>
  <si>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</si>
  <si>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</si>
  <si>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</si>
  <si>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</si>
  <si>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</si>
  <si>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</si>
  <si>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</si>
  <si>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</si>
  <si>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</si>
  <si>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</si>
  <si>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</si>
  <si>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</si>
  <si>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</si>
  <si>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</si>
  <si>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</si>
  <si>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</si>
  <si>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</si>
  <si>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</si>
  <si>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</si>
  <si>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</si>
  <si>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</si>
  <si>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</si>
  <si>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</si>
  <si>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</si>
  <si>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</si>
  <si>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</si>
  <si>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</si>
  <si>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</si>
  <si>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</si>
  <si>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</si>
  <si>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</si>
  <si>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</si>
  <si>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</si>
  <si>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</si>
  <si>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</si>
  <si>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</si>
  <si>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</si>
  <si>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</si>
  <si>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</si>
  <si>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</si>
  <si>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</si>
  <si>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</si>
  <si>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</si>
  <si>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</si>
  <si>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</si>
  <si>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</si>
  <si>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</si>
  <si>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</si>
  <si>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</si>
  <si>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</si>
  <si>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</si>
  <si>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</si>
  <si>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</si>
  <si>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</si>
  <si>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</si>
  <si>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</si>
  <si>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</si>
  <si>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</si>
  <si>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</si>
  <si>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</si>
  <si>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</si>
  <si>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</si>
  <si>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</si>
  <si>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</si>
  <si>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</si>
  <si>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</si>
  <si>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</si>
  <si>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</si>
  <si>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</si>
  <si>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</si>
  <si>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</si>
  <si>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</si>
  <si>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</si>
  <si>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</si>
  <si>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</si>
  <si>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</si>
  <si>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</si>
  <si>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</si>
  <si>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</si>
  <si>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</si>
  <si>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</si>
  <si>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</si>
  <si>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</si>
  <si>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</si>
  <si>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</si>
  <si>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</si>
  <si>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</si>
  <si>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</si>
  <si>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</si>
  <si>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</si>
  <si>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</si>
  <si>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</si>
  <si>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</si>
  <si>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</si>
  <si>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</si>
  <si>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</si>
  <si>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</si>
  <si>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</si>
  <si>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</si>
  <si>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</si>
  <si>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</si>
  <si>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</si>
  <si>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</si>
  <si>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</si>
  <si>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</si>
  <si>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</si>
  <si>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</si>
  <si>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</si>
  <si>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</si>
  <si>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</si>
  <si>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</si>
  <si>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</si>
  <si>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</si>
  <si>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</si>
  <si>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</si>
  <si>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</si>
  <si>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</si>
  <si>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</si>
  <si>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</si>
  <si>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</si>
  <si>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</si>
  <si>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</si>
  <si>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</si>
  <si>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</si>
  <si>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</si>
  <si>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</si>
  <si>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</si>
  <si>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</si>
  <si>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</si>
  <si>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</si>
  <si>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</si>
  <si>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</si>
  <si>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</si>
  <si>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</si>
  <si>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</si>
  <si>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</si>
  <si>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</si>
  <si>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</si>
  <si>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</si>
  <si>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</si>
  <si>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</si>
  <si>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</si>
  <si>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</si>
  <si>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</si>
  <si>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</si>
  <si>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</si>
  <si>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</si>
  <si>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</si>
  <si>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</si>
  <si>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</si>
  <si>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</si>
  <si>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</si>
  <si>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</si>
  <si>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</si>
  <si>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</si>
  <si>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</si>
  <si>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</si>
  <si>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</si>
  <si>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</si>
  <si>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</si>
  <si>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</si>
  <si>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</si>
  <si>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</si>
  <si>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</si>
  <si>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</si>
  <si>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</si>
  <si>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</si>
  <si>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</si>
  <si>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</si>
  <si>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</si>
  <si>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</si>
  <si>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</si>
  <si>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</si>
  <si>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</si>
  <si>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</si>
  <si>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</si>
  <si>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</si>
  <si>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</si>
  <si>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</si>
  <si>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</si>
  <si>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</si>
  <si>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</si>
  <si>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</si>
  <si>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</si>
  <si>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</si>
  <si>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</si>
  <si>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</si>
  <si>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</si>
  <si>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</si>
  <si>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</si>
  <si>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</si>
  <si>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</si>
  <si>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</si>
  <si>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</si>
  <si>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</si>
  <si>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</si>
  <si>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</si>
  <si>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</si>
  <si>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</si>
  <si>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</si>
  <si>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</si>
  <si>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</si>
  <si>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</si>
  <si>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</si>
  <si>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</si>
  <si>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</si>
  <si>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</si>
  <si>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</si>
  <si>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</si>
  <si>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</si>
  <si>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</si>
  <si>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</si>
  <si>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</si>
  <si>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</si>
  <si>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</si>
  <si>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</si>
  <si>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</si>
  <si>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</si>
  <si>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</si>
  <si>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</si>
  <si>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</si>
  <si>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</si>
  <si>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</si>
  <si>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</si>
  <si>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</si>
  <si>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</si>
  <si>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</si>
  <si>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</si>
  <si>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</si>
  <si>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</si>
  <si>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</si>
  <si>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</si>
  <si>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</si>
  <si>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</si>
  <si>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</si>
  <si>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</si>
  <si>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</si>
  <si>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</si>
  <si>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</si>
  <si>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</si>
  <si>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</si>
  <si>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</si>
  <si>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</si>
  <si>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</si>
  <si>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</si>
  <si>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</si>
  <si>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</si>
  <si>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</si>
  <si>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</si>
  <si>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</si>
  <si>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</si>
  <si>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</si>
  <si>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</si>
  <si>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</si>
  <si>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</si>
  <si>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</si>
  <si>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</si>
  <si>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</si>
  <si>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</si>
  <si>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</si>
  <si>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</si>
  <si>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</si>
  <si>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</si>
  <si>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</si>
  <si>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</si>
  <si>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</si>
  <si>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</si>
  <si>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</si>
  <si>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</si>
  <si>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</si>
  <si>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</si>
  <si>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</si>
  <si>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</si>
  <si>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</si>
  <si>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</si>
  <si>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</si>
  <si>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</si>
  <si>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</si>
  <si>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</si>
  <si>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</si>
  <si>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</si>
  <si>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</si>
  <si>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</si>
  <si>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</si>
  <si>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</si>
  <si>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</si>
  <si>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</si>
  <si>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</si>
  <si>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</si>
  <si>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</si>
  <si>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</si>
  <si>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</si>
  <si>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</si>
  <si>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</si>
  <si>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</si>
  <si>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</si>
  <si>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</si>
  <si>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</si>
  <si>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</si>
  <si>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</si>
  <si>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</si>
  <si>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</si>
  <si>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</si>
  <si>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</si>
  <si>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</si>
  <si>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</si>
  <si>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</si>
  <si>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</si>
  <si>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</si>
  <si>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</si>
  <si>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</si>
  <si>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</si>
  <si>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</si>
  <si>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</si>
  <si>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</si>
  <si>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</si>
  <si>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</si>
  <si>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</si>
  <si>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</si>
  <si>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</si>
  <si>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</si>
  <si>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</si>
  <si>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</si>
  <si>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</si>
  <si>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</si>
  <si>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</si>
  <si>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</si>
  <si>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</si>
  <si>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</si>
  <si>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</si>
  <si>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</si>
  <si>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</si>
  <si>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</si>
  <si>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</si>
  <si>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</si>
  <si>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</si>
  <si>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</si>
  <si>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</si>
  <si>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</si>
  <si>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</si>
  <si>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</si>
  <si>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</si>
  <si>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</si>
  <si>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</si>
  <si>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</si>
  <si>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</si>
  <si>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</si>
  <si>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</si>
  <si>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</si>
  <si>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</si>
  <si>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</si>
  <si>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</si>
  <si>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</si>
  <si>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</si>
  <si>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</si>
  <si>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</si>
  <si>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</si>
  <si>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</si>
  <si>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</si>
  <si>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</si>
  <si>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</si>
  <si>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</si>
  <si>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</si>
  <si>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</si>
  <si>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</si>
  <si>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</si>
  <si>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</si>
  <si>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</si>
  <si>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</si>
  <si>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</si>
  <si>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</si>
  <si>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</si>
  <si>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</si>
  <si>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</si>
  <si>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</si>
  <si>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</si>
  <si>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</si>
  <si>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</si>
  <si>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</si>
  <si>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</si>
  <si>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Column Labels</t>
  </si>
  <si>
    <t>Grand Total</t>
  </si>
  <si>
    <t>Row Labels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</si>
  <si>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</si>
  <si>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</si>
  <si>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</si>
  <si>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</si>
  <si>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</si>
  <si>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</si>
  <si>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</si>
  <si>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</si>
  <si>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</si>
  <si>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</si>
  <si>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</si>
  <si>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</si>
  <si>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</si>
  <si>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</si>
  <si>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</si>
  <si>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</si>
  <si>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</si>
  <si>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</si>
  <si>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</si>
  <si>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</si>
  <si>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</si>
  <si>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</si>
  <si>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</si>
  <si>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</si>
  <si>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</si>
  <si>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</si>
  <si>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</si>
  <si>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</si>
  <si>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</si>
  <si>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</si>
  <si>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</si>
  <si>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</si>
  <si>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</si>
  <si>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</si>
  <si>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</si>
  <si>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</si>
  <si>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</si>
  <si>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</si>
  <si>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</si>
  <si>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</si>
  <si>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</si>
  <si>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</si>
  <si>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</si>
  <si>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</si>
  <si>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</si>
  <si>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</si>
  <si>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</si>
  <si>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</si>
  <si>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</si>
  <si>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</si>
  <si>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</si>
  <si>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</si>
  <si>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</si>
  <si>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</si>
  <si>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</si>
  <si>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</si>
  <si>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</si>
  <si>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</si>
  <si>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</si>
  <si>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</si>
  <si>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</si>
  <si>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</si>
  <si>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</si>
  <si>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</si>
  <si>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</si>
  <si>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</si>
  <si>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</si>
  <si>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</si>
  <si>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</si>
  <si>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</si>
  <si>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</si>
  <si>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</si>
  <si>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</si>
  <si>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</si>
  <si>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</si>
  <si>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</si>
  <si>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</si>
  <si>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</si>
  <si>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</si>
  <si>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</si>
  <si>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</si>
  <si>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</si>
  <si>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</si>
  <si>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</si>
  <si>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</si>
  <si>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</si>
  <si>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</si>
  <si>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</si>
  <si>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Summary Statistics Table</t>
  </si>
  <si>
    <t>Outcome</t>
  </si>
  <si>
    <t>Successful</t>
  </si>
  <si>
    <t>Backer Count</t>
  </si>
  <si>
    <t>Failed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</si>
  <si>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</si>
  <si>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</si>
  <si>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</si>
  <si>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</si>
  <si>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</si>
  <si>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</si>
  <si>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</si>
  <si>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</si>
  <si>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</si>
  <si>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</si>
  <si>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</si>
  <si>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</si>
  <si>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</si>
  <si>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</si>
  <si>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</si>
  <si>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</si>
  <si>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</si>
  <si>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</si>
  <si>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</si>
  <si>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</si>
  <si>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</si>
  <si>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</si>
  <si>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</si>
  <si>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</si>
  <si>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</si>
  <si>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</si>
  <si>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</si>
  <si>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</si>
  <si>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</si>
  <si>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</si>
  <si>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</si>
  <si>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</si>
  <si>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</si>
  <si>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</si>
  <si>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</si>
  <si>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</si>
  <si>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</si>
  <si>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</si>
  <si>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</si>
  <si>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</si>
  <si>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</si>
  <si>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Standard Deviation</t>
  </si>
  <si>
    <t>Mean</t>
  </si>
  <si>
    <t>Median</t>
  </si>
  <si>
    <t>Minimum</t>
  </si>
  <si>
    <t>Maximum</t>
  </si>
  <si>
    <t>Variance</t>
  </si>
  <si>
    <t>Backer</t>
  </si>
  <si>
    <t>Totals</t>
  </si>
  <si>
    <t>Comments</t>
  </si>
  <si>
    <t>This table shows there is more variability with successful campaigns when compared to unsuccessful campaigns.</t>
  </si>
  <si>
    <t>Successful campaigns also have a larger Standard Deviation when compared to unsuccessful campaigns.</t>
  </si>
  <si>
    <t>The mean summarizes the data more meaningfully when compared to the median.</t>
  </si>
  <si>
    <t>This makes sense because successful campaigns has a variance that is 3.58 times larger than unsuccessful campaigns.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</si>
</sst>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2" applyNumberFormat="1" applyFont="1"/>
    <xf numFmtId="40" fontId="1" fillId="0" borderId="0" xfId="1" applyNumberFormat="1" applyFont="1" applyAlignment="1">
      <alignment horizontal="center"/>
    </xf>
    <xf numFmtId="40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1" xfId="0" applyFont="1" applyBorder="1"/>
    <xf numFmtId="9" fontId="0" fillId="0" borderId="0" xfId="2" applyNumberFormat="1" applyFont="1"/>
    <xf numFmtId="0" fontId="1" fillId="0" borderId="0" xfId="0" applyFont="1" applyAlignment="1">
      <alignment horizontal="left" indent="1"/>
    </xf>
    <xf numFmtId="38" fontId="0" fillId="0" borderId="0" xfId="1" applyNumberFormat="1" applyFont="1"/>
    <xf numFmtId="38" fontId="1" fillId="0" borderId="0" xfId="1" applyNumberFormat="1" applyFont="1"/>
    <xf numFmtId="38" fontId="1" fillId="0" borderId="2" xfId="1" applyNumberFormat="1" applyFont="1" applyBorder="1"/>
    <xf numFmtId="38" fontId="1" fillId="0" borderId="0" xfId="1" applyNumberFormat="1" applyFont="1" applyBorder="1"/>
    <xf numFmtId="43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4">
    <dxf>
      <font>
        <color theme="9" tint="-0.499984740745262"/>
      </font>
      <fill>
        <patternFill>
          <bgColor theme="9" tint="0.79998168889431442"/>
        </patternFill>
      </fill>
    </dxf>
    <dxf>
      <font>
        <color rgb="FFFF0000"/>
      </font>
      <fill>
        <patternFill>
          <bgColor rgb="FFFFFF00"/>
        </patternFill>
      </fill>
    </dxf>
    <dxf>
      <font>
        <color theme="4" tint="-0.499984740745262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[StarterBook-Craig_Matherson.xlsx]P1-State by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'P1-State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'P1-State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'P1-State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AA-4DB2-8432-746F4BFCD972}"/>
            </c:ext>
          </c:extLst>
        </c:ser>
        <c:ser>
          <c:idx val="1"/>
          <c:order val="1"/>
          <c:tx>
            <c:strRef>
              <c:f>'P1-State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'P1-State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'P1-State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AA-4DB2-8432-746F4BFCD972}"/>
            </c:ext>
          </c:extLst>
        </c:ser>
        <c:ser>
          <c:idx val="2"/>
          <c:order val="2"/>
          <c:tx>
            <c:strRef>
              <c:f>'P1-State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'P1-State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'P1-State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AA-4DB2-8432-746F4BFCD972}"/>
            </c:ext>
          </c:extLst>
        </c:ser>
        <c:ser>
          <c:idx val="3"/>
          <c:order val="3"/>
          <c:tx>
            <c:strRef>
              <c:f>'P1-State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'P1-State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'P1-State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AA-4DB2-8432-746F4BFCD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7387072"/>
        <c:axId val="497387400"/>
      </c:barChart>
      <c:catAx>
        <c:axId val="49738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387400"/>
        <c:crosses val="autoZero"/>
        <c:auto val="1"/>
        <c:lblAlgn val="ctr"/>
        <c:lblOffset val="100"/>
        <c:noMultiLvlLbl val="0"/>
      </c:catAx>
      <c:valAx>
        <c:axId val="49738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38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[StarterBook-Craig_Matherson.xlsx]P2-Camp by 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'P2-Camp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'P2-Camp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'P2-Camp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75-4107-A07C-EEC6ABE7A49C}"/>
            </c:ext>
          </c:extLst>
        </c:ser>
        <c:ser>
          <c:idx val="1"/>
          <c:order val="1"/>
          <c:tx>
            <c:strRef>
              <c:f>'P2-Camp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'P2-Camp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'P2-Camp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75-4107-A07C-EEC6ABE7A49C}"/>
            </c:ext>
          </c:extLst>
        </c:ser>
        <c:ser>
          <c:idx val="2"/>
          <c:order val="2"/>
          <c:tx>
            <c:strRef>
              <c:f>'P2-Camp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'P2-Camp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'P2-Camp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75-4107-A07C-EEC6ABE7A49C}"/>
            </c:ext>
          </c:extLst>
        </c:ser>
        <c:ser>
          <c:idx val="3"/>
          <c:order val="3"/>
          <c:tx>
            <c:strRef>
              <c:f>'P2-Camp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'P2-Camp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'P2-Camp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75-4107-A07C-EEC6ABE7A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881952"/>
        <c:axId val="493891464"/>
      </c:barChart>
      <c:catAx>
        <c:axId val="49388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91464"/>
        <c:crosses val="autoZero"/>
        <c:auto val="1"/>
        <c:lblAlgn val="ctr"/>
        <c:lblOffset val="100"/>
        <c:noMultiLvlLbl val="0"/>
      </c:catAx>
      <c:valAx>
        <c:axId val="49389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8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[StarterBook-Craig_Matherson.xlsx]P3-State by Date!PivotTable3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'P3-State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'P3-State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'P3-State 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B6-4412-9133-DD5946D09817}"/>
            </c:ext>
          </c:extLst>
        </c:ser>
        <c:ser>
          <c:idx val="1"/>
          <c:order val="1"/>
          <c:tx>
            <c:strRef>
              <c:f>'P3-State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'P3-State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'P3-State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B6-4412-9133-DD5946D09817}"/>
            </c:ext>
          </c:extLst>
        </c:ser>
        <c:ser>
          <c:idx val="2"/>
          <c:order val="2"/>
          <c:tx>
            <c:strRef>
              <c:f>'P3-State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'P3-State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'P3-State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B6-4412-9133-DD5946D09817}"/>
            </c:ext>
          </c:extLst>
        </c:ser>
        <c:ser>
          <c:idx val="3"/>
          <c:order val="3"/>
          <c:tx>
            <c:strRef>
              <c:f>'P3-State by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'P3-State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'P3-State by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0B6-4412-9133-DD5946D09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884904"/>
        <c:axId val="493885560"/>
      </c:lineChart>
      <c:catAx>
        <c:axId val="493884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85560"/>
        <c:crosses val="autoZero"/>
        <c:auto val="1"/>
        <c:lblAlgn val="ctr"/>
        <c:lblOffset val="100"/>
        <c:noMultiLvlLbl val="0"/>
      </c:catAx>
      <c:valAx>
        <c:axId val="49388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84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D9-452C-AD31-062B9AD8E1B5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D9-452C-AD31-062B9AD8E1B5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D9-452C-AD31-062B9AD8E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058568"/>
        <c:axId val="6030608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17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6D9-452C-AD31-062B9AD8E1B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17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6D9-452C-AD31-062B9AD8E1B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17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6D9-452C-AD31-062B9AD8E1B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17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6D9-452C-AD31-062B9AD8E1B5}"/>
                  </c:ext>
                </c:extLst>
              </c15:ser>
            </c15:filteredLineSeries>
          </c:ext>
        </c:extLst>
      </c:lineChart>
      <c:catAx>
        <c:axId val="603058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060864"/>
        <c:crosses val="autoZero"/>
        <c:auto val="1"/>
        <c:lblAlgn val="ctr"/>
        <c:lblOffset val="100"/>
        <c:noMultiLvlLbl val="0"/>
      </c:catAx>
      <c:valAx>
        <c:axId val="60306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05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0</xdr:row>
      <xdr:rowOff>0</xdr:rowOff>
    </xdr:from>
    <xdr:to>
      <xdr:col>21</xdr:col>
      <xdr:colOff>228600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C4DAFB-AAAF-4CF4-9711-5E1B520A7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1</xdr:row>
      <xdr:rowOff>15240</xdr:rowOff>
    </xdr:from>
    <xdr:to>
      <xdr:col>27</xdr:col>
      <xdr:colOff>419100</xdr:colOff>
      <xdr:row>45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DE32C-1878-4419-BE0B-EEA920859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</xdr:colOff>
      <xdr:row>1</xdr:row>
      <xdr:rowOff>53340</xdr:rowOff>
    </xdr:from>
    <xdr:to>
      <xdr:col>20</xdr:col>
      <xdr:colOff>320040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070581-9240-483F-A8F2-68E8E5F73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358140</xdr:colOff>
      <xdr:row>13</xdr:row>
      <xdr:rowOff>152400</xdr:rowOff>
    </xdr:from>
    <xdr:to>
      <xdr:col>12</xdr:col>
      <xdr:colOff>198120</xdr:colOff>
      <xdr:row>50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BA16F-9959-4C42-92EE-1B3A7BA40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Rose Matherson" refreshedDate="44071.916300462966" createdVersion="6" refreshedVersion="6" minRefreshableVersion="3" recordCount="4114" xr:uid="{8ACBE9CC-238E-4E9C-B63C-1E29B70568E2}">
  <cacheSource type="worksheet">
    <worksheetSource ref="A1:R4115" sheet="Kickstarter_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Rose Matherson" refreshedDate="44071.931925925928" createdVersion="6" refreshedVersion="6" minRefreshableVersion="3" recordCount="4114" xr:uid="{8B05E7A6-AD0C-4EA7-BDD1-9A21612519D1}">
  <cacheSource type="worksheet">
    <worksheetSource ref="A1:T4115" sheet="Kickstarter_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0E0B46-22BC-4F6E-8001-D1D0180D218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0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7D0E-0DDE-4F1E-819E-CEF2F5C1B81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0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FF1B3D-8307-4206-B0EA-9879B9EE3F4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0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76473-5773-410E-9F39-5F289D59F0E1}">
  <sheetPr>
    <pageSetUpPr fitToPage="1"/>
  </sheetPr>
  <dimension ref="A1:F14"/>
  <sheetViews>
    <sheetView tabSelected="1"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8323</v>
      </c>
    </row>
    <row r="3" spans="1:6" x14ac:dyDescent="0.3">
      <c r="A3" s="9" t="s">
        <v>8310</v>
      </c>
      <c r="B3" s="9" t="s">
        <v>8311</v>
      </c>
    </row>
    <row r="4" spans="1:6" x14ac:dyDescent="0.3">
      <c r="A4" s="9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3">
      <c r="A5" s="10" t="s">
        <v>8314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10" t="s">
        <v>8315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10" t="s">
        <v>8321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10" t="s">
        <v>8316</v>
      </c>
      <c r="B8" s="8"/>
      <c r="C8" s="8"/>
      <c r="D8" s="8">
        <v>24</v>
      </c>
      <c r="E8" s="8"/>
      <c r="F8" s="8">
        <v>24</v>
      </c>
    </row>
    <row r="9" spans="1:6" x14ac:dyDescent="0.3">
      <c r="A9" s="10" t="s">
        <v>8317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10" t="s">
        <v>8322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10" t="s">
        <v>8318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10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10" t="s">
        <v>8320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10" t="s">
        <v>8312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pageSetup scale="61" orientation="landscape" r:id="rId2"/>
  <headerFooter>
    <oddHeader>&amp;C&amp;A</oddHeader>
    <oddFooter>&amp;L&amp;F
&amp;Z</odd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81FB4-A2BC-4F70-A198-24E55D3F482C}">
  <sheetPr>
    <pageSetUpPr fitToPage="1"/>
  </sheetPr>
  <dimension ref="A1:F47"/>
  <sheetViews>
    <sheetView zoomScale="115" zoomScaleNormal="115" workbookViewId="0"/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8323</v>
      </c>
    </row>
    <row r="2" spans="1:6" x14ac:dyDescent="0.3">
      <c r="A2" s="9" t="s">
        <v>8365</v>
      </c>
      <c r="B2" t="s">
        <v>8323</v>
      </c>
    </row>
    <row r="4" spans="1:6" x14ac:dyDescent="0.3">
      <c r="A4" s="9" t="s">
        <v>8310</v>
      </c>
      <c r="B4" s="9" t="s">
        <v>8311</v>
      </c>
    </row>
    <row r="5" spans="1:6" x14ac:dyDescent="0.3">
      <c r="A5" s="9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3">
      <c r="A6" s="10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10" t="s">
        <v>8325</v>
      </c>
      <c r="B7" s="8"/>
      <c r="C7" s="8"/>
      <c r="D7" s="8">
        <v>20</v>
      </c>
      <c r="E7" s="8"/>
      <c r="F7" s="8">
        <v>20</v>
      </c>
    </row>
    <row r="8" spans="1:6" x14ac:dyDescent="0.3">
      <c r="A8" s="10" t="s">
        <v>8326</v>
      </c>
      <c r="B8" s="8"/>
      <c r="C8" s="8"/>
      <c r="D8" s="8">
        <v>24</v>
      </c>
      <c r="E8" s="8"/>
      <c r="F8" s="8">
        <v>24</v>
      </c>
    </row>
    <row r="9" spans="1:6" x14ac:dyDescent="0.3">
      <c r="A9" s="10" t="s">
        <v>8327</v>
      </c>
      <c r="B9" s="8"/>
      <c r="C9" s="8">
        <v>40</v>
      </c>
      <c r="D9" s="8"/>
      <c r="E9" s="8"/>
      <c r="F9" s="8">
        <v>40</v>
      </c>
    </row>
    <row r="10" spans="1:6" x14ac:dyDescent="0.3">
      <c r="A10" s="10" t="s">
        <v>8328</v>
      </c>
      <c r="B10" s="8">
        <v>40</v>
      </c>
      <c r="C10" s="8"/>
      <c r="D10" s="8"/>
      <c r="E10" s="8"/>
      <c r="F10" s="8">
        <v>40</v>
      </c>
    </row>
    <row r="11" spans="1:6" x14ac:dyDescent="0.3">
      <c r="A11" s="10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10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">
      <c r="A13" s="10" t="s">
        <v>8331</v>
      </c>
      <c r="B13" s="8">
        <v>40</v>
      </c>
      <c r="C13" s="8"/>
      <c r="D13" s="8"/>
      <c r="E13" s="8"/>
      <c r="F13" s="8">
        <v>40</v>
      </c>
    </row>
    <row r="14" spans="1:6" x14ac:dyDescent="0.3">
      <c r="A14" s="10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10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10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10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">
      <c r="A18" s="10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10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10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10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10" t="s">
        <v>8340</v>
      </c>
      <c r="B22" s="8">
        <v>20</v>
      </c>
      <c r="C22" s="8"/>
      <c r="D22" s="8"/>
      <c r="E22" s="8"/>
      <c r="F22" s="8">
        <v>20</v>
      </c>
    </row>
    <row r="23" spans="1:6" x14ac:dyDescent="0.3">
      <c r="A23" s="10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">
      <c r="A24" s="10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10" t="s">
        <v>8344</v>
      </c>
      <c r="B26" s="8">
        <v>60</v>
      </c>
      <c r="C26" s="8"/>
      <c r="D26" s="8"/>
      <c r="E26" s="8"/>
      <c r="F26" s="8">
        <v>60</v>
      </c>
    </row>
    <row r="27" spans="1:6" x14ac:dyDescent="0.3">
      <c r="A27" s="10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">
      <c r="A28" s="10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10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10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10" t="s">
        <v>8349</v>
      </c>
      <c r="B31" s="8">
        <v>40</v>
      </c>
      <c r="C31" s="8"/>
      <c r="D31" s="8"/>
      <c r="E31" s="8"/>
      <c r="F31" s="8">
        <v>40</v>
      </c>
    </row>
    <row r="32" spans="1:6" x14ac:dyDescent="0.3">
      <c r="A32" s="10" t="s">
        <v>8350</v>
      </c>
      <c r="B32" s="8">
        <v>20</v>
      </c>
      <c r="C32" s="8"/>
      <c r="D32" s="8"/>
      <c r="E32" s="8"/>
      <c r="F32" s="8">
        <v>20</v>
      </c>
    </row>
    <row r="33" spans="1:6" x14ac:dyDescent="0.3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10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10" t="s">
        <v>8353</v>
      </c>
      <c r="B35" s="8"/>
      <c r="C35" s="8"/>
      <c r="D35" s="8">
        <v>40</v>
      </c>
      <c r="E35" s="8"/>
      <c r="F35" s="8">
        <v>40</v>
      </c>
    </row>
    <row r="36" spans="1:6" x14ac:dyDescent="0.3">
      <c r="A36" s="10" t="s">
        <v>8354</v>
      </c>
      <c r="B36" s="8">
        <v>60</v>
      </c>
      <c r="C36" s="8"/>
      <c r="D36" s="8"/>
      <c r="E36" s="8"/>
      <c r="F36" s="8">
        <v>60</v>
      </c>
    </row>
    <row r="37" spans="1:6" x14ac:dyDescent="0.3">
      <c r="A37" s="10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10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10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10" t="s">
        <v>8358</v>
      </c>
      <c r="B40" s="8">
        <v>80</v>
      </c>
      <c r="C40" s="8"/>
      <c r="D40" s="8"/>
      <c r="E40" s="8"/>
      <c r="F40" s="8">
        <v>80</v>
      </c>
    </row>
    <row r="41" spans="1:6" x14ac:dyDescent="0.3">
      <c r="A41" s="10" t="s">
        <v>8359</v>
      </c>
      <c r="B41" s="8">
        <v>60</v>
      </c>
      <c r="C41" s="8"/>
      <c r="D41" s="8"/>
      <c r="E41" s="8"/>
      <c r="F41" s="8">
        <v>60</v>
      </c>
    </row>
    <row r="42" spans="1:6" x14ac:dyDescent="0.3">
      <c r="A42" s="10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10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10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10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10" t="s">
        <v>8364</v>
      </c>
      <c r="B46" s="8"/>
      <c r="C46" s="8"/>
      <c r="D46" s="8">
        <v>20</v>
      </c>
      <c r="E46" s="8"/>
      <c r="F46" s="8">
        <v>20</v>
      </c>
    </row>
    <row r="47" spans="1:6" x14ac:dyDescent="0.3">
      <c r="A47" s="10" t="s">
        <v>8312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pageSetup scale="47" orientation="landscape" r:id="rId2"/>
  <headerFooter>
    <oddHeader>&amp;C&amp;A</oddHeader>
    <oddFooter>&amp;L&amp;F
&amp;Z</odd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4B748-585F-4689-83F5-7297803D7343}">
  <sheetPr>
    <pageSetUpPr fitToPage="1"/>
  </sheetPr>
  <dimension ref="A1:F18"/>
  <sheetViews>
    <sheetView workbookViewId="0"/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8365</v>
      </c>
      <c r="B1" t="s">
        <v>8323</v>
      </c>
    </row>
    <row r="2" spans="1:6" x14ac:dyDescent="0.3">
      <c r="A2" s="9" t="s">
        <v>8380</v>
      </c>
      <c r="B2" t="s">
        <v>8323</v>
      </c>
    </row>
    <row r="4" spans="1:6" x14ac:dyDescent="0.3">
      <c r="A4" s="9" t="s">
        <v>8381</v>
      </c>
      <c r="B4" s="9" t="s">
        <v>8311</v>
      </c>
    </row>
    <row r="5" spans="1:6" x14ac:dyDescent="0.3">
      <c r="A5" s="9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3">
      <c r="A6" s="13" t="s">
        <v>8374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3">
      <c r="A7" s="13" t="s">
        <v>8375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3">
      <c r="A8" s="13" t="s">
        <v>8376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3">
      <c r="A9" s="13" t="s">
        <v>8377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3">
      <c r="A10" s="13" t="s">
        <v>8368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3">
      <c r="A11" s="13" t="s">
        <v>8378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3">
      <c r="A12" s="13" t="s">
        <v>8369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3">
      <c r="A13" s="13" t="s">
        <v>8370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3">
      <c r="A14" s="13" t="s">
        <v>8371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3">
      <c r="A15" s="13" t="s">
        <v>8372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3">
      <c r="A16" s="13" t="s">
        <v>8373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3">
      <c r="A17" s="13" t="s">
        <v>8379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3">
      <c r="A18" s="13" t="s">
        <v>8312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pageSetup scale="63" orientation="landscape" r:id="rId2"/>
  <headerFooter>
    <oddHeader>&amp;C&amp;A</oddHeader>
    <oddFooter>&amp;L&amp;F
&amp;Z</oddFooter>
  </headerFooter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381EF-39C0-4828-9A54-703EFBF84E4A}">
  <sheetPr>
    <pageSetUpPr fitToPage="1"/>
  </sheetPr>
  <dimension ref="A1:H13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15" t="s">
        <v>8382</v>
      </c>
      <c r="B1" s="15" t="s">
        <v>8383</v>
      </c>
      <c r="C1" s="15" t="s">
        <v>8384</v>
      </c>
      <c r="D1" s="15" t="s">
        <v>8385</v>
      </c>
      <c r="E1" s="15" t="s">
        <v>8386</v>
      </c>
      <c r="F1" s="15" t="s">
        <v>8387</v>
      </c>
      <c r="G1" s="15" t="s">
        <v>8388</v>
      </c>
      <c r="H1" s="15" t="s">
        <v>8389</v>
      </c>
    </row>
    <row r="2" spans="1:8" x14ac:dyDescent="0.3">
      <c r="A2" t="s">
        <v>8390</v>
      </c>
      <c r="B2">
        <f>COUNTIFS(Kickstarter_Table!$D:$D,"&gt;0",Kickstarter_Table!$D:$D,"&lt;1000",Kickstarter_Table!$F:$F,TRIM(MID(B$1,FIND(" ",B$1),LEN(B$1))))</f>
        <v>322</v>
      </c>
      <c r="C2">
        <f>COUNTIFS(Kickstarter_Table!$D:$D,"&gt;0",Kickstarter_Table!$D:$D,"&lt;1000",Kickstarter_Table!$F:$F,TRIM(MID(C$1,FIND(" ",C$1),LEN(C$1))))</f>
        <v>113</v>
      </c>
      <c r="D2">
        <f>COUNTIFS(Kickstarter_Table!$D:$D,"&gt;0",Kickstarter_Table!$D:$D,"&lt;1000",Kickstarter_Table!$F:$F,TRIM(MID(D$1,FIND(" ",D$1),LEN(D$1))))</f>
        <v>18</v>
      </c>
      <c r="E2">
        <f>SUM(B2:D2)</f>
        <v>453</v>
      </c>
      <c r="F2" s="16">
        <f>B2/$E2</f>
        <v>0.71081677704194257</v>
      </c>
      <c r="G2" s="16">
        <f t="shared" ref="G2:H2" si="0">C2/$E2</f>
        <v>0.24944812362030905</v>
      </c>
      <c r="H2" s="16">
        <f t="shared" si="0"/>
        <v>3.9735099337748346E-2</v>
      </c>
    </row>
    <row r="3" spans="1:8" x14ac:dyDescent="0.3">
      <c r="A3" t="s">
        <v>8391</v>
      </c>
      <c r="B3">
        <f>COUNTIFS(Kickstarter_Table!$D:$D,"&gt;"&amp;VALUE(LEFT($A3,FIND(" ",$A3)))-1,Kickstarter_Table!$D:$D,"&lt;"&amp;VALUE(REPLACE($A3,1,SEARCH("to ",$A3)+2,""))+1,Kickstarter_Table!$F:$F,TRIM(MID(B$1,FIND(" ",B$1),LEN(B$1))))</f>
        <v>932</v>
      </c>
      <c r="C3">
        <f>COUNTIFS(Kickstarter_Table!$D:$D,"&gt;"&amp;VALUE(LEFT($A3,FIND(" ",$A3)))-1,Kickstarter_Table!$D:$D,"&lt;"&amp;VALUE(REPLACE($A3,1,SEARCH("to ",$A3)+2,""))+1,Kickstarter_Table!$F:$F,TRIM(MID(C$1,FIND(" ",C$1),LEN(C$1))))</f>
        <v>420</v>
      </c>
      <c r="D3">
        <f>COUNTIFS(Kickstarter_Table!$D:$D,"&gt;"&amp;VALUE(LEFT($A3,FIND(" ",$A3)))-1,Kickstarter_Table!$D:$D,"&lt;"&amp;VALUE(REPLACE($A3,1,SEARCH("to ",$A3)+2,""))+1,Kickstarter_Table!$F:$F,TRIM(MID(D$1,FIND(" ",D$1),LEN(D$1))))</f>
        <v>60</v>
      </c>
      <c r="E3">
        <f t="shared" ref="E3:E13" si="1">SUM(B3:D3)</f>
        <v>1412</v>
      </c>
      <c r="F3" s="16">
        <f t="shared" ref="F3:F13" si="2">B3/$E3</f>
        <v>0.66005665722379603</v>
      </c>
      <c r="G3" s="16">
        <f t="shared" ref="G3:G13" si="3">C3/$E3</f>
        <v>0.29745042492917845</v>
      </c>
      <c r="H3" s="16">
        <f t="shared" ref="H3:H13" si="4">D3/$E3</f>
        <v>4.2492917847025496E-2</v>
      </c>
    </row>
    <row r="4" spans="1:8" x14ac:dyDescent="0.3">
      <c r="A4" t="s">
        <v>8392</v>
      </c>
      <c r="B4">
        <f>COUNTIFS(Kickstarter_Table!$D:$D,"&gt;"&amp;VALUE(LEFT($A4,FIND(" ",$A4)))-1,Kickstarter_Table!$D:$D,"&lt;"&amp;VALUE(REPLACE($A4,1,SEARCH("to ",$A4)+2,""))+1,Kickstarter_Table!$F:$F,TRIM(MID(B$1,FIND(" ",B$1),LEN(B$1))))</f>
        <v>381</v>
      </c>
      <c r="C4">
        <f>COUNTIFS(Kickstarter_Table!$D:$D,"&gt;"&amp;VALUE(LEFT($A4,FIND(" ",$A4)))-1,Kickstarter_Table!$D:$D,"&lt;"&amp;VALUE(REPLACE($A4,1,SEARCH("to ",$A4)+2,""))+1,Kickstarter_Table!$F:$F,TRIM(MID(C$1,FIND(" ",C$1),LEN(C$1))))</f>
        <v>283</v>
      </c>
      <c r="D4">
        <f>COUNTIFS(Kickstarter_Table!$D:$D,"&gt;"&amp;VALUE(LEFT($A4,FIND(" ",$A4)))-1,Kickstarter_Table!$D:$D,"&lt;"&amp;VALUE(REPLACE($A4,1,SEARCH("to ",$A4)+2,""))+1,Kickstarter_Table!$F:$F,TRIM(MID(D$1,FIND(" ",D$1),LEN(D$1))))</f>
        <v>52</v>
      </c>
      <c r="E4">
        <f t="shared" si="1"/>
        <v>716</v>
      </c>
      <c r="F4" s="16">
        <f t="shared" si="2"/>
        <v>0.53212290502793291</v>
      </c>
      <c r="G4" s="16">
        <f t="shared" si="3"/>
        <v>0.39525139664804471</v>
      </c>
      <c r="H4" s="16">
        <f t="shared" si="4"/>
        <v>7.2625698324022353E-2</v>
      </c>
    </row>
    <row r="5" spans="1:8" x14ac:dyDescent="0.3">
      <c r="A5" t="s">
        <v>8393</v>
      </c>
      <c r="B5">
        <f>COUNTIFS(Kickstarter_Table!$D:$D,"&gt;"&amp;VALUE(LEFT($A5,FIND(" ",$A5)))-1,Kickstarter_Table!$D:$D,"&lt;"&amp;VALUE(REPLACE($A5,1,SEARCH("to ",$A5)+2,""))+1,Kickstarter_Table!$F:$F,TRIM(MID(B$1,FIND(" ",B$1),LEN(B$1))))</f>
        <v>168</v>
      </c>
      <c r="C5">
        <f>COUNTIFS(Kickstarter_Table!$D:$D,"&gt;"&amp;VALUE(LEFT($A5,FIND(" ",$A5)))-1,Kickstarter_Table!$D:$D,"&lt;"&amp;VALUE(REPLACE($A5,1,SEARCH("to ",$A5)+2,""))+1,Kickstarter_Table!$F:$F,TRIM(MID(C$1,FIND(" ",C$1),LEN(C$1))))</f>
        <v>144</v>
      </c>
      <c r="D5">
        <f>COUNTIFS(Kickstarter_Table!$D:$D,"&gt;"&amp;VALUE(LEFT($A5,FIND(" ",$A5)))-1,Kickstarter_Table!$D:$D,"&lt;"&amp;VALUE(REPLACE($A5,1,SEARCH("to ",$A5)+2,""))+1,Kickstarter_Table!$F:$F,TRIM(MID(D$1,FIND(" ",D$1),LEN(D$1))))</f>
        <v>40</v>
      </c>
      <c r="E5">
        <f t="shared" si="1"/>
        <v>352</v>
      </c>
      <c r="F5" s="16">
        <f t="shared" si="2"/>
        <v>0.47727272727272729</v>
      </c>
      <c r="G5" s="16">
        <f t="shared" si="3"/>
        <v>0.40909090909090912</v>
      </c>
      <c r="H5" s="16">
        <f t="shared" si="4"/>
        <v>0.11363636363636363</v>
      </c>
    </row>
    <row r="6" spans="1:8" x14ac:dyDescent="0.3">
      <c r="A6" t="s">
        <v>8394</v>
      </c>
      <c r="B6">
        <f>COUNTIFS(Kickstarter_Table!$D:$D,"&gt;"&amp;VALUE(LEFT($A6,FIND(" ",$A6)))-1,Kickstarter_Table!$D:$D,"&lt;"&amp;VALUE(REPLACE($A6,1,SEARCH("to ",$A6)+2,""))+1,Kickstarter_Table!$F:$F,TRIM(MID(B$1,FIND(" ",B$1),LEN(B$1))))</f>
        <v>94</v>
      </c>
      <c r="C6">
        <f>COUNTIFS(Kickstarter_Table!$D:$D,"&gt;"&amp;VALUE(LEFT($A6,FIND(" ",$A6)))-1,Kickstarter_Table!$D:$D,"&lt;"&amp;VALUE(REPLACE($A6,1,SEARCH("to ",$A6)+2,""))+1,Kickstarter_Table!$F:$F,TRIM(MID(C$1,FIND(" ",C$1),LEN(C$1))))</f>
        <v>90</v>
      </c>
      <c r="D6">
        <f>COUNTIFS(Kickstarter_Table!$D:$D,"&gt;"&amp;VALUE(LEFT($A6,FIND(" ",$A6)))-1,Kickstarter_Table!$D:$D,"&lt;"&amp;VALUE(REPLACE($A6,1,SEARCH("to ",$A6)+2,""))+1,Kickstarter_Table!$F:$F,TRIM(MID(D$1,FIND(" ",D$1),LEN(D$1))))</f>
        <v>17</v>
      </c>
      <c r="E6">
        <f t="shared" si="1"/>
        <v>201</v>
      </c>
      <c r="F6" s="16">
        <f t="shared" si="2"/>
        <v>0.46766169154228854</v>
      </c>
      <c r="G6" s="16">
        <f t="shared" si="3"/>
        <v>0.44776119402985076</v>
      </c>
      <c r="H6" s="16">
        <f t="shared" si="4"/>
        <v>8.45771144278607E-2</v>
      </c>
    </row>
    <row r="7" spans="1:8" x14ac:dyDescent="0.3">
      <c r="A7" t="s">
        <v>8395</v>
      </c>
      <c r="B7">
        <f>COUNTIFS(Kickstarter_Table!$D:$D,"&gt;"&amp;VALUE(LEFT($A7,FIND(" ",$A7)))-1,Kickstarter_Table!$D:$D,"&lt;"&amp;VALUE(REPLACE($A7,1,SEARCH("to ",$A7)+2,""))+1,Kickstarter_Table!$F:$F,TRIM(MID(B$1,FIND(" ",B$1),LEN(B$1))))</f>
        <v>62</v>
      </c>
      <c r="C7">
        <f>COUNTIFS(Kickstarter_Table!$D:$D,"&gt;"&amp;VALUE(LEFT($A7,FIND(" ",$A7)))-1,Kickstarter_Table!$D:$D,"&lt;"&amp;VALUE(REPLACE($A7,1,SEARCH("to ",$A7)+2,""))+1,Kickstarter_Table!$F:$F,TRIM(MID(C$1,FIND(" ",C$1),LEN(C$1))))</f>
        <v>72</v>
      </c>
      <c r="D7">
        <f>COUNTIFS(Kickstarter_Table!$D:$D,"&gt;"&amp;VALUE(LEFT($A7,FIND(" ",$A7)))-1,Kickstarter_Table!$D:$D,"&lt;"&amp;VALUE(REPLACE($A7,1,SEARCH("to ",$A7)+2,""))+1,Kickstarter_Table!$F:$F,TRIM(MID(D$1,FIND(" ",D$1),LEN(D$1))))</f>
        <v>14</v>
      </c>
      <c r="E7">
        <f t="shared" si="1"/>
        <v>148</v>
      </c>
      <c r="F7" s="16">
        <f t="shared" si="2"/>
        <v>0.41891891891891891</v>
      </c>
      <c r="G7" s="16">
        <f t="shared" si="3"/>
        <v>0.48648648648648651</v>
      </c>
      <c r="H7" s="16">
        <f t="shared" si="4"/>
        <v>9.45945945945946E-2</v>
      </c>
    </row>
    <row r="8" spans="1:8" x14ac:dyDescent="0.3">
      <c r="A8" t="s">
        <v>8396</v>
      </c>
      <c r="B8">
        <f>COUNTIFS(Kickstarter_Table!$D:$D,"&gt;"&amp;VALUE(LEFT($A8,FIND(" ",$A8)))-1,Kickstarter_Table!$D:$D,"&lt;"&amp;VALUE(REPLACE($A8,1,SEARCH("to ",$A8)+2,""))+1,Kickstarter_Table!$F:$F,TRIM(MID(B$1,FIND(" ",B$1),LEN(B$1))))</f>
        <v>55</v>
      </c>
      <c r="C8">
        <f>COUNTIFS(Kickstarter_Table!$D:$D,"&gt;"&amp;VALUE(LEFT($A8,FIND(" ",$A8)))-1,Kickstarter_Table!$D:$D,"&lt;"&amp;VALUE(REPLACE($A8,1,SEARCH("to ",$A8)+2,""))+1,Kickstarter_Table!$F:$F,TRIM(MID(C$1,FIND(" ",C$1),LEN(C$1))))</f>
        <v>64</v>
      </c>
      <c r="D8">
        <f>COUNTIFS(Kickstarter_Table!$D:$D,"&gt;"&amp;VALUE(LEFT($A8,FIND(" ",$A8)))-1,Kickstarter_Table!$D:$D,"&lt;"&amp;VALUE(REPLACE($A8,1,SEARCH("to ",$A8)+2,""))+1,Kickstarter_Table!$F:$F,TRIM(MID(D$1,FIND(" ",D$1),LEN(D$1))))</f>
        <v>18</v>
      </c>
      <c r="E8">
        <f t="shared" si="1"/>
        <v>137</v>
      </c>
      <c r="F8" s="16">
        <f t="shared" si="2"/>
        <v>0.40145985401459855</v>
      </c>
      <c r="G8" s="16">
        <f t="shared" si="3"/>
        <v>0.46715328467153283</v>
      </c>
      <c r="H8" s="16">
        <f t="shared" si="4"/>
        <v>0.13138686131386862</v>
      </c>
    </row>
    <row r="9" spans="1:8" x14ac:dyDescent="0.3">
      <c r="A9" t="s">
        <v>8397</v>
      </c>
      <c r="B9">
        <f>COUNTIFS(Kickstarter_Table!$D:$D,"&gt;"&amp;VALUE(LEFT($A9,FIND(" ",$A9)))-1,Kickstarter_Table!$D:$D,"&lt;"&amp;VALUE(REPLACE($A9,1,SEARCH("to ",$A9)+2,""))+1,Kickstarter_Table!$F:$F,TRIM(MID(B$1,FIND(" ",B$1),LEN(B$1))))</f>
        <v>32</v>
      </c>
      <c r="C9">
        <f>COUNTIFS(Kickstarter_Table!$D:$D,"&gt;"&amp;VALUE(LEFT($A9,FIND(" ",$A9)))-1,Kickstarter_Table!$D:$D,"&lt;"&amp;VALUE(REPLACE($A9,1,SEARCH("to ",$A9)+2,""))+1,Kickstarter_Table!$F:$F,TRIM(MID(C$1,FIND(" ",C$1),LEN(C$1))))</f>
        <v>37</v>
      </c>
      <c r="D9">
        <f>COUNTIFS(Kickstarter_Table!$D:$D,"&gt;"&amp;VALUE(LEFT($A9,FIND(" ",$A9)))-1,Kickstarter_Table!$D:$D,"&lt;"&amp;VALUE(REPLACE($A9,1,SEARCH("to ",$A9)+2,""))+1,Kickstarter_Table!$F:$F,TRIM(MID(D$1,FIND(" ",D$1),LEN(D$1))))</f>
        <v>13</v>
      </c>
      <c r="E9">
        <f t="shared" si="1"/>
        <v>82</v>
      </c>
      <c r="F9" s="16">
        <f t="shared" si="2"/>
        <v>0.3902439024390244</v>
      </c>
      <c r="G9" s="16">
        <f t="shared" si="3"/>
        <v>0.45121951219512196</v>
      </c>
      <c r="H9" s="16">
        <f t="shared" si="4"/>
        <v>0.15853658536585366</v>
      </c>
    </row>
    <row r="10" spans="1:8" x14ac:dyDescent="0.3">
      <c r="A10" t="s">
        <v>8398</v>
      </c>
      <c r="B10">
        <f>COUNTIFS(Kickstarter_Table!$D:$D,"&gt;"&amp;VALUE(LEFT($A10,FIND(" ",$A10)))-1,Kickstarter_Table!$D:$D,"&lt;"&amp;VALUE(REPLACE($A10,1,SEARCH("to ",$A10)+2,""))+1,Kickstarter_Table!$F:$F,TRIM(MID(B$1,FIND(" ",B$1),LEN(B$1))))</f>
        <v>26</v>
      </c>
      <c r="C10">
        <f>COUNTIFS(Kickstarter_Table!$D:$D,"&gt;"&amp;VALUE(LEFT($A10,FIND(" ",$A10)))-1,Kickstarter_Table!$D:$D,"&lt;"&amp;VALUE(REPLACE($A10,1,SEARCH("to ",$A10)+2,""))+1,Kickstarter_Table!$F:$F,TRIM(MID(C$1,FIND(" ",C$1),LEN(C$1))))</f>
        <v>22</v>
      </c>
      <c r="D10">
        <f>COUNTIFS(Kickstarter_Table!$D:$D,"&gt;"&amp;VALUE(LEFT($A10,FIND(" ",$A10)))-1,Kickstarter_Table!$D:$D,"&lt;"&amp;VALUE(REPLACE($A10,1,SEARCH("to ",$A10)+2,""))+1,Kickstarter_Table!$F:$F,TRIM(MID(D$1,FIND(" ",D$1),LEN(D$1))))</f>
        <v>7</v>
      </c>
      <c r="E10">
        <f t="shared" si="1"/>
        <v>55</v>
      </c>
      <c r="F10" s="16">
        <f t="shared" si="2"/>
        <v>0.47272727272727272</v>
      </c>
      <c r="G10" s="16">
        <f t="shared" si="3"/>
        <v>0.4</v>
      </c>
      <c r="H10" s="16">
        <f t="shared" si="4"/>
        <v>0.12727272727272726</v>
      </c>
    </row>
    <row r="11" spans="1:8" x14ac:dyDescent="0.3">
      <c r="A11" t="s">
        <v>8399</v>
      </c>
      <c r="B11">
        <f>COUNTIFS(Kickstarter_Table!$D:$D,"&gt;"&amp;VALUE(LEFT($A11,FIND(" ",$A11)))-1,Kickstarter_Table!$D:$D,"&lt;"&amp;VALUE(REPLACE($A11,1,SEARCH("to ",$A11)+2,""))+1,Kickstarter_Table!$F:$F,TRIM(MID(B$1,FIND(" ",B$1),LEN(B$1))))</f>
        <v>21</v>
      </c>
      <c r="C11">
        <f>COUNTIFS(Kickstarter_Table!$D:$D,"&gt;"&amp;VALUE(LEFT($A11,FIND(" ",$A11)))-1,Kickstarter_Table!$D:$D,"&lt;"&amp;VALUE(REPLACE($A11,1,SEARCH("to ",$A11)+2,""))+1,Kickstarter_Table!$F:$F,TRIM(MID(C$1,FIND(" ",C$1),LEN(C$1))))</f>
        <v>16</v>
      </c>
      <c r="D11">
        <f>COUNTIFS(Kickstarter_Table!$D:$D,"&gt;"&amp;VALUE(LEFT($A11,FIND(" ",$A11)))-1,Kickstarter_Table!$D:$D,"&lt;"&amp;VALUE(REPLACE($A11,1,SEARCH("to ",$A11)+2,""))+1,Kickstarter_Table!$F:$F,TRIM(MID(D$1,FIND(" ",D$1),LEN(D$1))))</f>
        <v>6</v>
      </c>
      <c r="E11">
        <f t="shared" si="1"/>
        <v>43</v>
      </c>
      <c r="F11" s="16">
        <f t="shared" si="2"/>
        <v>0.48837209302325579</v>
      </c>
      <c r="G11" s="16">
        <f t="shared" si="3"/>
        <v>0.37209302325581395</v>
      </c>
      <c r="H11" s="16">
        <f t="shared" si="4"/>
        <v>0.13953488372093023</v>
      </c>
    </row>
    <row r="12" spans="1:8" x14ac:dyDescent="0.3">
      <c r="A12" t="s">
        <v>8400</v>
      </c>
      <c r="B12">
        <f>COUNTIFS(Kickstarter_Table!$D:$D,"&gt;"&amp;VALUE(LEFT($A12,FIND(" ",$A12)))-1,Kickstarter_Table!$D:$D,"&lt;"&amp;VALUE(REPLACE($A12,1,SEARCH("to ",$A12)+2,""))+1,Kickstarter_Table!$F:$F,TRIM(MID(B$1,FIND(" ",B$1),LEN(B$1))))</f>
        <v>6</v>
      </c>
      <c r="C12">
        <f>COUNTIFS(Kickstarter_Table!$D:$D,"&gt;"&amp;VALUE(LEFT($A12,FIND(" ",$A12)))-1,Kickstarter_Table!$D:$D,"&lt;"&amp;VALUE(REPLACE($A12,1,SEARCH("to ",$A12)+2,""))+1,Kickstarter_Table!$F:$F,TRIM(MID(C$1,FIND(" ",C$1),LEN(C$1))))</f>
        <v>11</v>
      </c>
      <c r="D12">
        <f>COUNTIFS(Kickstarter_Table!$D:$D,"&gt;"&amp;VALUE(LEFT($A12,FIND(" ",$A12)))-1,Kickstarter_Table!$D:$D,"&lt;"&amp;VALUE(REPLACE($A12,1,SEARCH("to ",$A12)+2,""))+1,Kickstarter_Table!$F:$F,TRIM(MID(D$1,FIND(" ",D$1),LEN(D$1))))</f>
        <v>4</v>
      </c>
      <c r="E12">
        <f t="shared" si="1"/>
        <v>21</v>
      </c>
      <c r="F12" s="16">
        <f t="shared" si="2"/>
        <v>0.2857142857142857</v>
      </c>
      <c r="G12" s="16">
        <f t="shared" si="3"/>
        <v>0.52380952380952384</v>
      </c>
      <c r="H12" s="16">
        <f t="shared" si="4"/>
        <v>0.19047619047619047</v>
      </c>
    </row>
    <row r="13" spans="1:8" x14ac:dyDescent="0.3">
      <c r="A13" t="s">
        <v>8401</v>
      </c>
      <c r="B13">
        <f>COUNTIFS(Kickstarter_Table!$D:$D,"&gt;49999",Kickstarter_Table!$F:$F,TRIM(MID(B$1,FIND(" ",B$1),LEN(B$1))))</f>
        <v>86</v>
      </c>
      <c r="C13">
        <f>COUNTIFS(Kickstarter_Table!$D:$D,"&gt;49999",Kickstarter_Table!$F:$F,TRIM(MID(C$1,FIND(" ",C$1),LEN(C$1))))</f>
        <v>258</v>
      </c>
      <c r="D13">
        <f>COUNTIFS(Kickstarter_Table!$D:$D,"&gt;49999",Kickstarter_Table!$F:$F,TRIM(MID(D$1,FIND(" ",D$1),LEN(D$1))))</f>
        <v>100</v>
      </c>
      <c r="E13">
        <f t="shared" si="1"/>
        <v>444</v>
      </c>
      <c r="F13" s="16">
        <f t="shared" si="2"/>
        <v>0.19369369369369369</v>
      </c>
      <c r="G13" s="16">
        <f t="shared" si="3"/>
        <v>0.58108108108108103</v>
      </c>
      <c r="H13" s="16">
        <f t="shared" si="4"/>
        <v>0.22522522522522523</v>
      </c>
    </row>
  </sheetData>
  <pageMargins left="0.7" right="0.7" top="0.75" bottom="0.75" header="0.3" footer="0.3"/>
  <pageSetup scale="66" orientation="landscape" r:id="rId1"/>
  <headerFooter>
    <oddHeader>&amp;C&amp;A</oddHeader>
    <oddFooter>&amp;L&amp;F
&amp;Z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C0FEC-AB58-43C9-9827-B6BD0284B2C3}">
  <sheetPr>
    <pageSetUpPr fitToPage="1"/>
  </sheetPr>
  <dimension ref="A1:F58"/>
  <sheetViews>
    <sheetView workbookViewId="0">
      <pane ySplit="2" topLeftCell="A36" activePane="bottomLeft" state="frozen"/>
      <selection pane="bottomLeft" activeCell="A39" sqref="A39"/>
    </sheetView>
  </sheetViews>
  <sheetFormatPr defaultColWidth="22.33203125" defaultRowHeight="14.4" x14ac:dyDescent="0.3"/>
  <cols>
    <col min="1" max="1" width="22.21875" bestFit="1" customWidth="1"/>
    <col min="2" max="2" width="14.5546875" customWidth="1"/>
    <col min="3" max="3" width="14.5546875" style="18" customWidth="1"/>
    <col min="4" max="4" width="14.5546875" customWidth="1"/>
    <col min="5" max="5" width="14.5546875" style="18" customWidth="1"/>
  </cols>
  <sheetData>
    <row r="1" spans="1:5" x14ac:dyDescent="0.3">
      <c r="A1" s="14" t="s">
        <v>8402</v>
      </c>
    </row>
    <row r="2" spans="1:5" x14ac:dyDescent="0.3">
      <c r="A2" s="14" t="s">
        <v>8309</v>
      </c>
      <c r="B2" s="14" t="s">
        <v>8403</v>
      </c>
      <c r="C2" s="19" t="s">
        <v>8405</v>
      </c>
      <c r="D2" s="14" t="s">
        <v>8403</v>
      </c>
      <c r="E2" s="19" t="s">
        <v>8405</v>
      </c>
    </row>
    <row r="3" spans="1:5" x14ac:dyDescent="0.3">
      <c r="A3" t="s">
        <v>8407</v>
      </c>
      <c r="B3" t="s">
        <v>8404</v>
      </c>
      <c r="C3" s="18">
        <f>COUNTIFS(Kickstarter_Table!$R:$R,$A3,Kickstarter_Table!$F:$F,B3)</f>
        <v>60</v>
      </c>
      <c r="D3" t="s">
        <v>8406</v>
      </c>
      <c r="E3" s="18">
        <f>COUNTIFS(Kickstarter_Table!$R:$R,$A3,Kickstarter_Table!$F:$F,D3)</f>
        <v>0</v>
      </c>
    </row>
    <row r="4" spans="1:5" x14ac:dyDescent="0.3">
      <c r="A4" t="s">
        <v>8408</v>
      </c>
      <c r="B4" t="s">
        <v>8404</v>
      </c>
      <c r="C4" s="18">
        <f>COUNTIFS(Kickstarter_Table!$R:$R,$A4,Kickstarter_Table!$F:$F,B4)</f>
        <v>60</v>
      </c>
      <c r="D4" t="s">
        <v>8406</v>
      </c>
      <c r="E4" s="18">
        <f>COUNTIFS(Kickstarter_Table!$R:$R,$A4,Kickstarter_Table!$F:$F,D4)</f>
        <v>0</v>
      </c>
    </row>
    <row r="5" spans="1:5" x14ac:dyDescent="0.3">
      <c r="A5" t="s">
        <v>8409</v>
      </c>
      <c r="B5" t="s">
        <v>8404</v>
      </c>
      <c r="C5" s="18">
        <f>COUNTIFS(Kickstarter_Table!$R:$R,$A5,Kickstarter_Table!$F:$F,B5)</f>
        <v>0</v>
      </c>
      <c r="D5" t="s">
        <v>8406</v>
      </c>
      <c r="E5" s="18">
        <f>COUNTIFS(Kickstarter_Table!$R:$R,$A5,Kickstarter_Table!$F:$F,D5)</f>
        <v>0</v>
      </c>
    </row>
    <row r="6" spans="1:5" x14ac:dyDescent="0.3">
      <c r="A6" t="s">
        <v>8410</v>
      </c>
      <c r="B6" t="s">
        <v>8404</v>
      </c>
      <c r="C6" s="18">
        <f>COUNTIFS(Kickstarter_Table!$R:$R,$A6,Kickstarter_Table!$F:$F,B6)</f>
        <v>0</v>
      </c>
      <c r="D6" t="s">
        <v>8406</v>
      </c>
      <c r="E6" s="18">
        <f>COUNTIFS(Kickstarter_Table!$R:$R,$A6,Kickstarter_Table!$F:$F,D6)</f>
        <v>80</v>
      </c>
    </row>
    <row r="7" spans="1:5" x14ac:dyDescent="0.3">
      <c r="A7" t="s">
        <v>8411</v>
      </c>
      <c r="B7" t="s">
        <v>8404</v>
      </c>
      <c r="C7" s="18">
        <f>COUNTIFS(Kickstarter_Table!$R:$R,$A7,Kickstarter_Table!$F:$F,B7)</f>
        <v>180</v>
      </c>
      <c r="D7" t="s">
        <v>8406</v>
      </c>
      <c r="E7" s="18">
        <f>COUNTIFS(Kickstarter_Table!$R:$R,$A7,Kickstarter_Table!$F:$F,D7)</f>
        <v>0</v>
      </c>
    </row>
    <row r="8" spans="1:5" x14ac:dyDescent="0.3">
      <c r="A8" t="s">
        <v>8412</v>
      </c>
      <c r="B8" t="s">
        <v>8404</v>
      </c>
      <c r="C8" s="18">
        <f>COUNTIFS(Kickstarter_Table!$R:$R,$A8,Kickstarter_Table!$F:$F,B8)</f>
        <v>0</v>
      </c>
      <c r="D8" t="s">
        <v>8406</v>
      </c>
      <c r="E8" s="18">
        <f>COUNTIFS(Kickstarter_Table!$R:$R,$A8,Kickstarter_Table!$F:$F,D8)</f>
        <v>100</v>
      </c>
    </row>
    <row r="9" spans="1:5" x14ac:dyDescent="0.3">
      <c r="A9" t="s">
        <v>8413</v>
      </c>
      <c r="B9" t="s">
        <v>8404</v>
      </c>
      <c r="C9" s="18">
        <f>COUNTIFS(Kickstarter_Table!$R:$R,$A9,Kickstarter_Table!$F:$F,B9)</f>
        <v>694</v>
      </c>
      <c r="D9" t="s">
        <v>8406</v>
      </c>
      <c r="E9" s="18">
        <f>COUNTIFS(Kickstarter_Table!$R:$R,$A9,Kickstarter_Table!$F:$F,D9)</f>
        <v>353</v>
      </c>
    </row>
    <row r="10" spans="1:5" x14ac:dyDescent="0.3">
      <c r="A10" t="s">
        <v>8414</v>
      </c>
      <c r="B10" t="s">
        <v>8404</v>
      </c>
      <c r="C10" s="18">
        <f>COUNTIFS(Kickstarter_Table!$R:$R,$A10,Kickstarter_Table!$F:$F,B10)</f>
        <v>0</v>
      </c>
      <c r="D10" t="s">
        <v>8406</v>
      </c>
      <c r="E10" s="18">
        <f>COUNTIFS(Kickstarter_Table!$R:$R,$A10,Kickstarter_Table!$F:$F,D10)</f>
        <v>60</v>
      </c>
    </row>
    <row r="11" spans="1:5" x14ac:dyDescent="0.3">
      <c r="A11" t="s">
        <v>8415</v>
      </c>
      <c r="B11" t="s">
        <v>8404</v>
      </c>
      <c r="C11" s="18">
        <f>COUNTIFS(Kickstarter_Table!$R:$R,$A11,Kickstarter_Table!$F:$F,B11)</f>
        <v>20</v>
      </c>
      <c r="D11" t="s">
        <v>8406</v>
      </c>
      <c r="E11" s="18">
        <f>COUNTIFS(Kickstarter_Table!$R:$R,$A11,Kickstarter_Table!$F:$F,D11)</f>
        <v>120</v>
      </c>
    </row>
    <row r="12" spans="1:5" x14ac:dyDescent="0.3">
      <c r="A12" t="s">
        <v>8416</v>
      </c>
      <c r="B12" t="s">
        <v>8404</v>
      </c>
      <c r="C12" s="18">
        <f>COUNTIFS(Kickstarter_Table!$R:$R,$A12,Kickstarter_Table!$F:$F,B12)</f>
        <v>60</v>
      </c>
      <c r="D12" t="s">
        <v>8406</v>
      </c>
      <c r="E12" s="18">
        <f>COUNTIFS(Kickstarter_Table!$R:$R,$A12,Kickstarter_Table!$F:$F,D12)</f>
        <v>0</v>
      </c>
    </row>
    <row r="13" spans="1:5" x14ac:dyDescent="0.3">
      <c r="A13" t="s">
        <v>8417</v>
      </c>
      <c r="B13" t="s">
        <v>8404</v>
      </c>
      <c r="C13" s="18">
        <f>COUNTIFS(Kickstarter_Table!$R:$R,$A13,Kickstarter_Table!$F:$F,B13)</f>
        <v>0</v>
      </c>
      <c r="D13" t="s">
        <v>8406</v>
      </c>
      <c r="E13" s="18">
        <f>COUNTIFS(Kickstarter_Table!$R:$R,$A13,Kickstarter_Table!$F:$F,D13)</f>
        <v>40</v>
      </c>
    </row>
    <row r="14" spans="1:5" x14ac:dyDescent="0.3">
      <c r="A14" t="s">
        <v>8418</v>
      </c>
      <c r="B14" t="s">
        <v>8404</v>
      </c>
      <c r="C14" s="18">
        <f>COUNTIFS(Kickstarter_Table!$R:$R,$A14,Kickstarter_Table!$F:$F,B14)</f>
        <v>260</v>
      </c>
      <c r="D14" t="s">
        <v>8406</v>
      </c>
      <c r="E14" s="18">
        <f>COUNTIFS(Kickstarter_Table!$R:$R,$A14,Kickstarter_Table!$F:$F,D14)</f>
        <v>0</v>
      </c>
    </row>
    <row r="15" spans="1:5" x14ac:dyDescent="0.3">
      <c r="A15" t="s">
        <v>8419</v>
      </c>
      <c r="B15" t="s">
        <v>8404</v>
      </c>
      <c r="C15" s="18">
        <f>COUNTIFS(Kickstarter_Table!$R:$R,$A15,Kickstarter_Table!$F:$F,B15)</f>
        <v>20</v>
      </c>
      <c r="D15" t="s">
        <v>8406</v>
      </c>
      <c r="E15" s="18">
        <f>COUNTIFS(Kickstarter_Table!$R:$R,$A15,Kickstarter_Table!$F:$F,D15)</f>
        <v>0</v>
      </c>
    </row>
    <row r="16" spans="1:5" x14ac:dyDescent="0.3">
      <c r="A16" t="s">
        <v>8420</v>
      </c>
      <c r="B16" t="s">
        <v>8404</v>
      </c>
      <c r="C16" s="18">
        <f>COUNTIFS(Kickstarter_Table!$R:$R,$A16,Kickstarter_Table!$F:$F,B16)</f>
        <v>0</v>
      </c>
      <c r="D16" t="s">
        <v>8406</v>
      </c>
      <c r="E16" s="18">
        <f>COUNTIFS(Kickstarter_Table!$R:$R,$A16,Kickstarter_Table!$F:$F,D16)</f>
        <v>60</v>
      </c>
    </row>
    <row r="17" spans="1:5" x14ac:dyDescent="0.3">
      <c r="A17" t="s">
        <v>8421</v>
      </c>
      <c r="B17" t="s">
        <v>8404</v>
      </c>
      <c r="C17" s="18">
        <f>COUNTIFS(Kickstarter_Table!$R:$R,$A17,Kickstarter_Table!$F:$F,B17)</f>
        <v>140</v>
      </c>
      <c r="D17" t="s">
        <v>8406</v>
      </c>
      <c r="E17" s="18">
        <f>COUNTIFS(Kickstarter_Table!$R:$R,$A17,Kickstarter_Table!$F:$F,D17)</f>
        <v>20</v>
      </c>
    </row>
    <row r="18" spans="1:5" x14ac:dyDescent="0.3">
      <c r="A18" t="s">
        <v>8422</v>
      </c>
      <c r="B18" t="s">
        <v>8404</v>
      </c>
      <c r="C18" s="18">
        <f>COUNTIFS(Kickstarter_Table!$R:$R,$A18,Kickstarter_Table!$F:$F,B18)</f>
        <v>40</v>
      </c>
      <c r="D18" t="s">
        <v>8406</v>
      </c>
      <c r="E18" s="18">
        <f>COUNTIFS(Kickstarter_Table!$R:$R,$A18,Kickstarter_Table!$F:$F,D18)</f>
        <v>0</v>
      </c>
    </row>
    <row r="19" spans="1:5" x14ac:dyDescent="0.3">
      <c r="A19" t="s">
        <v>8423</v>
      </c>
      <c r="B19" t="s">
        <v>8404</v>
      </c>
      <c r="C19" s="18">
        <f>COUNTIFS(Kickstarter_Table!$R:$R,$A19,Kickstarter_Table!$F:$F,B19)</f>
        <v>0</v>
      </c>
      <c r="D19" t="s">
        <v>8406</v>
      </c>
      <c r="E19" s="18">
        <f>COUNTIFS(Kickstarter_Table!$R:$R,$A19,Kickstarter_Table!$F:$F,D19)</f>
        <v>0</v>
      </c>
    </row>
    <row r="20" spans="1:5" x14ac:dyDescent="0.3">
      <c r="A20" t="s">
        <v>8424</v>
      </c>
      <c r="B20" t="s">
        <v>8404</v>
      </c>
      <c r="C20" s="18">
        <f>COUNTIFS(Kickstarter_Table!$R:$R,$A20,Kickstarter_Table!$F:$F,B20)</f>
        <v>0</v>
      </c>
      <c r="D20" t="s">
        <v>8406</v>
      </c>
      <c r="E20" s="18">
        <f>COUNTIFS(Kickstarter_Table!$R:$R,$A20,Kickstarter_Table!$F:$F,D20)</f>
        <v>100</v>
      </c>
    </row>
    <row r="21" spans="1:5" x14ac:dyDescent="0.3">
      <c r="A21" t="s">
        <v>8425</v>
      </c>
      <c r="B21" t="s">
        <v>8404</v>
      </c>
      <c r="C21" s="18">
        <f>COUNTIFS(Kickstarter_Table!$R:$R,$A21,Kickstarter_Table!$F:$F,B21)</f>
        <v>0</v>
      </c>
      <c r="D21" t="s">
        <v>8406</v>
      </c>
      <c r="E21" s="18">
        <f>COUNTIFS(Kickstarter_Table!$R:$R,$A21,Kickstarter_Table!$F:$F,D21)</f>
        <v>40</v>
      </c>
    </row>
    <row r="22" spans="1:5" x14ac:dyDescent="0.3">
      <c r="A22" t="s">
        <v>8426</v>
      </c>
      <c r="B22" t="s">
        <v>8404</v>
      </c>
      <c r="C22" s="18">
        <f>COUNTIFS(Kickstarter_Table!$R:$R,$A22,Kickstarter_Table!$F:$F,B22)</f>
        <v>0</v>
      </c>
      <c r="D22" t="s">
        <v>8406</v>
      </c>
      <c r="E22" s="18">
        <f>COUNTIFS(Kickstarter_Table!$R:$R,$A22,Kickstarter_Table!$F:$F,D22)</f>
        <v>120</v>
      </c>
    </row>
    <row r="23" spans="1:5" x14ac:dyDescent="0.3">
      <c r="A23" t="s">
        <v>8427</v>
      </c>
      <c r="B23" t="s">
        <v>8404</v>
      </c>
      <c r="C23" s="18">
        <f>COUNTIFS(Kickstarter_Table!$R:$R,$A23,Kickstarter_Table!$F:$F,B23)</f>
        <v>103</v>
      </c>
      <c r="D23" t="s">
        <v>8406</v>
      </c>
      <c r="E23" s="18">
        <f>COUNTIFS(Kickstarter_Table!$R:$R,$A23,Kickstarter_Table!$F:$F,D23)</f>
        <v>57</v>
      </c>
    </row>
    <row r="24" spans="1:5" x14ac:dyDescent="0.3">
      <c r="A24" t="s">
        <v>8428</v>
      </c>
      <c r="B24" t="s">
        <v>8404</v>
      </c>
      <c r="C24" s="18">
        <f>COUNTIFS(Kickstarter_Table!$R:$R,$A24,Kickstarter_Table!$F:$F,B24)</f>
        <v>0</v>
      </c>
      <c r="D24" t="s">
        <v>8406</v>
      </c>
      <c r="E24" s="18">
        <f>COUNTIFS(Kickstarter_Table!$R:$R,$A24,Kickstarter_Table!$F:$F,D24)</f>
        <v>0</v>
      </c>
    </row>
    <row r="25" spans="1:5" x14ac:dyDescent="0.3">
      <c r="A25" t="s">
        <v>8429</v>
      </c>
      <c r="B25" t="s">
        <v>8404</v>
      </c>
      <c r="C25" s="18">
        <f>COUNTIFS(Kickstarter_Table!$R:$R,$A25,Kickstarter_Table!$F:$F,B25)</f>
        <v>0</v>
      </c>
      <c r="D25" t="s">
        <v>8406</v>
      </c>
      <c r="E25" s="18">
        <f>COUNTIFS(Kickstarter_Table!$R:$R,$A25,Kickstarter_Table!$F:$F,D25)</f>
        <v>47</v>
      </c>
    </row>
    <row r="26" spans="1:5" x14ac:dyDescent="0.3">
      <c r="A26" t="s">
        <v>8430</v>
      </c>
      <c r="B26" t="s">
        <v>8404</v>
      </c>
      <c r="C26" s="18">
        <f>COUNTIFS(Kickstarter_Table!$R:$R,$A26,Kickstarter_Table!$F:$F,B26)</f>
        <v>20</v>
      </c>
      <c r="D26" t="s">
        <v>8406</v>
      </c>
      <c r="E26" s="18">
        <f>COUNTIFS(Kickstarter_Table!$R:$R,$A26,Kickstarter_Table!$F:$F,D26)</f>
        <v>0</v>
      </c>
    </row>
    <row r="27" spans="1:5" x14ac:dyDescent="0.3">
      <c r="A27" t="s">
        <v>8431</v>
      </c>
      <c r="B27" t="s">
        <v>8404</v>
      </c>
      <c r="C27" s="18">
        <f>COUNTIFS(Kickstarter_Table!$R:$R,$A27,Kickstarter_Table!$F:$F,B27)</f>
        <v>0</v>
      </c>
      <c r="D27" t="s">
        <v>8406</v>
      </c>
      <c r="E27" s="18">
        <f>COUNTIFS(Kickstarter_Table!$R:$R,$A27,Kickstarter_Table!$F:$F,D27)</f>
        <v>20</v>
      </c>
    </row>
    <row r="28" spans="1:5" x14ac:dyDescent="0.3">
      <c r="A28" t="s">
        <v>8432</v>
      </c>
      <c r="B28" t="s">
        <v>8404</v>
      </c>
      <c r="C28" s="18">
        <f>COUNTIFS(Kickstarter_Table!$R:$R,$A28,Kickstarter_Table!$F:$F,B28)</f>
        <v>0</v>
      </c>
      <c r="D28" t="s">
        <v>8406</v>
      </c>
      <c r="E28" s="18">
        <f>COUNTIFS(Kickstarter_Table!$R:$R,$A28,Kickstarter_Table!$F:$F,D28)</f>
        <v>0</v>
      </c>
    </row>
    <row r="29" spans="1:5" x14ac:dyDescent="0.3">
      <c r="A29" t="s">
        <v>8433</v>
      </c>
      <c r="B29" t="s">
        <v>8404</v>
      </c>
      <c r="C29" s="18">
        <f>COUNTIFS(Kickstarter_Table!$R:$R,$A29,Kickstarter_Table!$F:$F,B29)</f>
        <v>0</v>
      </c>
      <c r="D29" t="s">
        <v>8406</v>
      </c>
      <c r="E29" s="18">
        <f>COUNTIFS(Kickstarter_Table!$R:$R,$A29,Kickstarter_Table!$F:$F,D29)</f>
        <v>20</v>
      </c>
    </row>
    <row r="30" spans="1:5" x14ac:dyDescent="0.3">
      <c r="A30" t="s">
        <v>8434</v>
      </c>
      <c r="B30" t="s">
        <v>8404</v>
      </c>
      <c r="C30" s="18">
        <f>COUNTIFS(Kickstarter_Table!$R:$R,$A30,Kickstarter_Table!$F:$F,B30)</f>
        <v>40</v>
      </c>
      <c r="D30" t="s">
        <v>8406</v>
      </c>
      <c r="E30" s="18">
        <f>COUNTIFS(Kickstarter_Table!$R:$R,$A30,Kickstarter_Table!$F:$F,D30)</f>
        <v>0</v>
      </c>
    </row>
    <row r="31" spans="1:5" x14ac:dyDescent="0.3">
      <c r="A31" t="s">
        <v>8435</v>
      </c>
      <c r="B31" t="s">
        <v>8404</v>
      </c>
      <c r="C31" s="18">
        <f>COUNTIFS(Kickstarter_Table!$R:$R,$A31,Kickstarter_Table!$F:$F,B31)</f>
        <v>0</v>
      </c>
      <c r="D31" t="s">
        <v>8406</v>
      </c>
      <c r="E31" s="18">
        <f>COUNTIFS(Kickstarter_Table!$R:$R,$A31,Kickstarter_Table!$F:$F,D31)</f>
        <v>40</v>
      </c>
    </row>
    <row r="32" spans="1:5" x14ac:dyDescent="0.3">
      <c r="A32" t="s">
        <v>8436</v>
      </c>
      <c r="B32" t="s">
        <v>8404</v>
      </c>
      <c r="C32" s="18">
        <f>COUNTIFS(Kickstarter_Table!$R:$R,$A32,Kickstarter_Table!$F:$F,B32)</f>
        <v>0</v>
      </c>
      <c r="D32" t="s">
        <v>8406</v>
      </c>
      <c r="E32" s="18">
        <f>COUNTIFS(Kickstarter_Table!$R:$R,$A32,Kickstarter_Table!$F:$F,D32)</f>
        <v>20</v>
      </c>
    </row>
    <row r="33" spans="1:5" x14ac:dyDescent="0.3">
      <c r="A33" t="s">
        <v>8437</v>
      </c>
      <c r="B33" t="s">
        <v>8404</v>
      </c>
      <c r="C33" s="18">
        <f>COUNTIFS(Kickstarter_Table!$R:$R,$A33,Kickstarter_Table!$F:$F,B33)</f>
        <v>140</v>
      </c>
      <c r="D33" t="s">
        <v>8406</v>
      </c>
      <c r="E33" s="18">
        <f>COUNTIFS(Kickstarter_Table!$R:$R,$A33,Kickstarter_Table!$F:$F,D33)</f>
        <v>0</v>
      </c>
    </row>
    <row r="34" spans="1:5" x14ac:dyDescent="0.3">
      <c r="A34" t="s">
        <v>8438</v>
      </c>
      <c r="B34" t="s">
        <v>8404</v>
      </c>
      <c r="C34" s="18">
        <f>COUNTIFS(Kickstarter_Table!$R:$R,$A34,Kickstarter_Table!$F:$F,B34)</f>
        <v>0</v>
      </c>
      <c r="D34" t="s">
        <v>8406</v>
      </c>
      <c r="E34" s="18">
        <f>COUNTIFS(Kickstarter_Table!$R:$R,$A34,Kickstarter_Table!$F:$F,D34)</f>
        <v>20</v>
      </c>
    </row>
    <row r="35" spans="1:5" x14ac:dyDescent="0.3">
      <c r="A35" t="s">
        <v>8439</v>
      </c>
      <c r="B35" t="s">
        <v>8404</v>
      </c>
      <c r="C35" s="18">
        <f>COUNTIFS(Kickstarter_Table!$R:$R,$A35,Kickstarter_Table!$F:$F,B35)</f>
        <v>80</v>
      </c>
      <c r="D35" t="s">
        <v>8406</v>
      </c>
      <c r="E35" s="18">
        <f>COUNTIFS(Kickstarter_Table!$R:$R,$A35,Kickstarter_Table!$F:$F,D35)</f>
        <v>0</v>
      </c>
    </row>
    <row r="36" spans="1:5" x14ac:dyDescent="0.3">
      <c r="A36" t="s">
        <v>8440</v>
      </c>
      <c r="B36" t="s">
        <v>8404</v>
      </c>
      <c r="C36" s="18">
        <f>COUNTIFS(Kickstarter_Table!$R:$R,$A36,Kickstarter_Table!$F:$F,B36)</f>
        <v>34</v>
      </c>
      <c r="D36" t="s">
        <v>8406</v>
      </c>
      <c r="E36" s="18">
        <f>COUNTIFS(Kickstarter_Table!$R:$R,$A36,Kickstarter_Table!$F:$F,D36)</f>
        <v>0</v>
      </c>
    </row>
    <row r="37" spans="1:5" x14ac:dyDescent="0.3">
      <c r="A37" t="s">
        <v>8441</v>
      </c>
      <c r="B37" t="s">
        <v>8404</v>
      </c>
      <c r="C37" s="18">
        <f>COUNTIFS(Kickstarter_Table!$R:$R,$A37,Kickstarter_Table!$F:$F,B37)</f>
        <v>0</v>
      </c>
      <c r="D37" t="s">
        <v>8406</v>
      </c>
      <c r="E37" s="18">
        <f>COUNTIFS(Kickstarter_Table!$R:$R,$A37,Kickstarter_Table!$F:$F,D37)</f>
        <v>20</v>
      </c>
    </row>
    <row r="38" spans="1:5" x14ac:dyDescent="0.3">
      <c r="A38" t="s">
        <v>8442</v>
      </c>
      <c r="B38" t="s">
        <v>8404</v>
      </c>
      <c r="C38" s="18">
        <f>COUNTIFS(Kickstarter_Table!$R:$R,$A38,Kickstarter_Table!$F:$F,B38)</f>
        <v>40</v>
      </c>
      <c r="D38" t="s">
        <v>8406</v>
      </c>
      <c r="E38" s="18">
        <f>COUNTIFS(Kickstarter_Table!$R:$R,$A38,Kickstarter_Table!$F:$F,D38)</f>
        <v>0</v>
      </c>
    </row>
    <row r="39" spans="1:5" x14ac:dyDescent="0.3">
      <c r="A39" t="s">
        <v>8443</v>
      </c>
      <c r="B39" t="s">
        <v>8404</v>
      </c>
      <c r="C39" s="18">
        <f>COUNTIFS(Kickstarter_Table!$R:$R,$A39,Kickstarter_Table!$F:$F,B39)</f>
        <v>40</v>
      </c>
      <c r="D39" t="s">
        <v>8406</v>
      </c>
      <c r="E39" s="18">
        <f>COUNTIFS(Kickstarter_Table!$R:$R,$A39,Kickstarter_Table!$F:$F,D39)</f>
        <v>2</v>
      </c>
    </row>
    <row r="40" spans="1:5" x14ac:dyDescent="0.3">
      <c r="A40" t="s">
        <v>8444</v>
      </c>
      <c r="B40" t="s">
        <v>8404</v>
      </c>
      <c r="C40" s="18">
        <f>COUNTIFS(Kickstarter_Table!$R:$R,$A40,Kickstarter_Table!$F:$F,B40)</f>
        <v>9</v>
      </c>
      <c r="D40" t="s">
        <v>8406</v>
      </c>
      <c r="E40" s="18">
        <f>COUNTIFS(Kickstarter_Table!$R:$R,$A40,Kickstarter_Table!$F:$F,D40)</f>
        <v>11</v>
      </c>
    </row>
    <row r="41" spans="1:5" x14ac:dyDescent="0.3">
      <c r="A41" t="s">
        <v>8445</v>
      </c>
      <c r="B41" t="s">
        <v>8404</v>
      </c>
      <c r="C41" s="18">
        <f>COUNTIFS(Kickstarter_Table!$R:$R,$A41,Kickstarter_Table!$F:$F,B41)</f>
        <v>85</v>
      </c>
      <c r="D41" t="s">
        <v>8406</v>
      </c>
      <c r="E41" s="18">
        <f>COUNTIFS(Kickstarter_Table!$R:$R,$A41,Kickstarter_Table!$F:$F,D41)</f>
        <v>80</v>
      </c>
    </row>
    <row r="42" spans="1:5" x14ac:dyDescent="0.3">
      <c r="A42" t="s">
        <v>8446</v>
      </c>
      <c r="B42" t="s">
        <v>8404</v>
      </c>
      <c r="C42" s="18">
        <f>COUNTIFS(Kickstarter_Table!$R:$R,$A42,Kickstarter_Table!$F:$F,B42)</f>
        <v>0</v>
      </c>
      <c r="D42" t="s">
        <v>8406</v>
      </c>
      <c r="E42" s="18">
        <f>COUNTIFS(Kickstarter_Table!$R:$R,$A42,Kickstarter_Table!$F:$F,D42)</f>
        <v>40</v>
      </c>
    </row>
    <row r="43" spans="1:5" x14ac:dyDescent="0.3">
      <c r="A43" t="s">
        <v>8447</v>
      </c>
      <c r="B43" t="s">
        <v>8404</v>
      </c>
      <c r="C43" s="18">
        <f>COUNTIFS(Kickstarter_Table!$R:$R,$A43,Kickstarter_Table!$F:$F,B43)</f>
        <v>60</v>
      </c>
      <c r="D43" t="s">
        <v>8406</v>
      </c>
      <c r="E43" s="18">
        <f>COUNTIFS(Kickstarter_Table!$R:$R,$A43,Kickstarter_Table!$F:$F,D43)</f>
        <v>60</v>
      </c>
    </row>
    <row r="44" spans="1:5" x14ac:dyDescent="0.3">
      <c r="A44" s="17" t="s">
        <v>8455</v>
      </c>
      <c r="C44" s="20">
        <f>SUM(C3:C43)</f>
        <v>2185</v>
      </c>
      <c r="E44" s="20">
        <f>SUM(E3:E43)</f>
        <v>1530</v>
      </c>
    </row>
    <row r="45" spans="1:5" x14ac:dyDescent="0.3">
      <c r="A45" s="17"/>
      <c r="C45" s="21"/>
      <c r="E45" s="21"/>
    </row>
    <row r="46" spans="1:5" x14ac:dyDescent="0.3">
      <c r="A46" s="14" t="s">
        <v>8454</v>
      </c>
    </row>
    <row r="47" spans="1:5" x14ac:dyDescent="0.3">
      <c r="A47" t="s">
        <v>8449</v>
      </c>
      <c r="B47" t="s">
        <v>8404</v>
      </c>
      <c r="C47" s="18">
        <f>AVERAGE(C3:C43)</f>
        <v>53.292682926829265</v>
      </c>
      <c r="D47" t="s">
        <v>8406</v>
      </c>
      <c r="E47" s="18">
        <f>AVERAGE(E3:E43)</f>
        <v>37.31707317073171</v>
      </c>
    </row>
    <row r="48" spans="1:5" x14ac:dyDescent="0.3">
      <c r="A48" t="s">
        <v>8450</v>
      </c>
      <c r="B48" t="s">
        <v>8404</v>
      </c>
      <c r="C48" s="18">
        <f>MEDIAN(C3:C43)</f>
        <v>9</v>
      </c>
      <c r="D48" t="s">
        <v>8406</v>
      </c>
      <c r="E48" s="18">
        <f>MEDIAN(E3:E43)</f>
        <v>20</v>
      </c>
    </row>
    <row r="49" spans="1:6" x14ac:dyDescent="0.3">
      <c r="A49" t="s">
        <v>8451</v>
      </c>
      <c r="B49" t="s">
        <v>8404</v>
      </c>
      <c r="C49" s="18">
        <f>MIN(C3:C43)</f>
        <v>0</v>
      </c>
      <c r="D49" t="s">
        <v>8406</v>
      </c>
      <c r="E49" s="18">
        <f>MIN(E3:E43)</f>
        <v>0</v>
      </c>
    </row>
    <row r="50" spans="1:6" x14ac:dyDescent="0.3">
      <c r="A50" t="s">
        <v>8452</v>
      </c>
      <c r="B50" t="s">
        <v>8404</v>
      </c>
      <c r="C50" s="18">
        <f>MAX(C3:C43)</f>
        <v>694</v>
      </c>
      <c r="D50" t="s">
        <v>8406</v>
      </c>
      <c r="E50" s="18">
        <f>MAX(E3:E43)</f>
        <v>353</v>
      </c>
    </row>
    <row r="51" spans="1:6" x14ac:dyDescent="0.3">
      <c r="A51" t="s">
        <v>8453</v>
      </c>
      <c r="B51" t="s">
        <v>8404</v>
      </c>
      <c r="C51" s="18">
        <f>_xlfn.VAR.P(C3:C43)</f>
        <v>13460.060678167758</v>
      </c>
      <c r="D51" t="s">
        <v>8406</v>
      </c>
      <c r="E51" s="18">
        <f>_xlfn.VAR.P(E3:E43)</f>
        <v>3763.338488994646</v>
      </c>
    </row>
    <row r="52" spans="1:6" x14ac:dyDescent="0.3">
      <c r="A52" t="s">
        <v>8448</v>
      </c>
      <c r="B52" t="s">
        <v>8404</v>
      </c>
      <c r="C52" s="18">
        <f>_xlfn.STDEV.P(C3:C43)</f>
        <v>116.01750160285197</v>
      </c>
      <c r="D52" t="s">
        <v>8406</v>
      </c>
      <c r="E52" s="18">
        <f>_xlfn.STDEV.P(E3:E43)</f>
        <v>61.346055203204763</v>
      </c>
    </row>
    <row r="53" spans="1:6" x14ac:dyDescent="0.3">
      <c r="F53" s="22"/>
    </row>
    <row r="54" spans="1:6" x14ac:dyDescent="0.3">
      <c r="A54" s="14" t="s">
        <v>8456</v>
      </c>
    </row>
    <row r="55" spans="1:6" x14ac:dyDescent="0.3">
      <c r="A55" t="s">
        <v>8459</v>
      </c>
    </row>
    <row r="56" spans="1:6" x14ac:dyDescent="0.3">
      <c r="A56" t="s">
        <v>8457</v>
      </c>
    </row>
    <row r="57" spans="1:6" x14ac:dyDescent="0.3">
      <c r="A57" t="s">
        <v>8460</v>
      </c>
    </row>
    <row r="58" spans="1:6" x14ac:dyDescent="0.3">
      <c r="A58" t="s">
        <v>8458</v>
      </c>
    </row>
  </sheetData>
  <pageMargins left="0.7" right="0.7" top="0.75" bottom="0.75" header="0.3" footer="0.3"/>
  <pageSetup scale="81" orientation="portrait" r:id="rId1"/>
  <headerFooter>
    <oddHeader>&amp;C&amp;A</oddHeader>
    <oddFooter>&amp;L&amp;F
&amp;Z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75" zoomScaleNormal="175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.77734375" bestFit="1" customWidth="1"/>
    <col min="16" max="16" width="16.21875" style="7" bestFit="1" customWidth="1"/>
    <col min="17" max="17" width="11.44140625" bestFit="1" customWidth="1"/>
    <col min="18" max="18" width="15.5546875" bestFit="1" customWidth="1"/>
    <col min="19" max="19" width="22.109375" style="12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 t="shared" ref="P2:P65" si="0">IFERROR(ROUND(E2/L2,2),0)</f>
        <v>63.92</v>
      </c>
      <c r="Q2" t="str">
        <f>LEFT(N2,FIND("/",N2)-1)</f>
        <v>film &amp; video</v>
      </c>
      <c r="R2" t="str">
        <f>MID(N2,FIND("/",N2)+1,LEN(N2))</f>
        <v>television</v>
      </c>
      <c r="S2" s="12">
        <f>((($J2/60)/60)/24)+DATE(1970,1,1)</f>
        <v>42177.007071759261</v>
      </c>
      <c r="T2" s="12">
        <f>((($I2/60)/60)/24)+DATE(1970,1,1)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7">
        <f t="shared" si="0"/>
        <v>185.48</v>
      </c>
      <c r="Q3" t="str">
        <f t="shared" ref="Q3:Q66" si="2">LEFT(N3,FIND("/",N3)-1)</f>
        <v>film &amp; video</v>
      </c>
      <c r="R3" t="str">
        <f t="shared" ref="R3:R66" si="3">MID(N3,FIND("/",N3)+1,LEN(N3))</f>
        <v>television</v>
      </c>
      <c r="S3" s="12">
        <f t="shared" ref="S3:S66" si="4">((($J3/60)/60)/24)+DATE(1970,1,1)</f>
        <v>42766.600497685184</v>
      </c>
      <c r="T3" s="12">
        <f t="shared" ref="T3:T66" si="5">((($I3/60)/60)/24)+DATE(1970,1,1)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7">
        <f t="shared" si="0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7">
        <f t="shared" si="0"/>
        <v>69.27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7">
        <f t="shared" si="0"/>
        <v>190.55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7">
        <f t="shared" si="0"/>
        <v>93.4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7">
        <f t="shared" si="0"/>
        <v>146.88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7">
        <f t="shared" si="0"/>
        <v>159.82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7">
        <f t="shared" si="0"/>
        <v>291.79000000000002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7">
        <f t="shared" si="0"/>
        <v>31.5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7">
        <f t="shared" si="0"/>
        <v>158.68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7">
        <f t="shared" si="0"/>
        <v>80.33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7">
        <f t="shared" si="0"/>
        <v>59.96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7">
        <f t="shared" si="0"/>
        <v>109.78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7">
        <f t="shared" si="0"/>
        <v>147.71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7">
        <f t="shared" si="0"/>
        <v>21.76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7">
        <f t="shared" si="0"/>
        <v>171.84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7">
        <f t="shared" si="0"/>
        <v>41.94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7">
        <f t="shared" si="0"/>
        <v>93.26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7">
        <f t="shared" si="0"/>
        <v>56.14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7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7">
        <f t="shared" si="0"/>
        <v>199.9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7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7">
        <f t="shared" si="0"/>
        <v>103.04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7">
        <f t="shared" si="0"/>
        <v>66.349999999999994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7">
        <f t="shared" si="0"/>
        <v>57.14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7">
        <f t="shared" si="0"/>
        <v>102.11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7">
        <f t="shared" si="0"/>
        <v>148.97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7">
        <f t="shared" si="0"/>
        <v>169.61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7">
        <f t="shared" si="0"/>
        <v>31.62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7">
        <f t="shared" si="0"/>
        <v>76.45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7">
        <f t="shared" si="0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7">
        <f t="shared" si="0"/>
        <v>320.45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7">
        <f t="shared" si="0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7">
        <f t="shared" si="0"/>
        <v>49.88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7">
        <f t="shared" si="0"/>
        <v>59.46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7">
        <f t="shared" si="0"/>
        <v>193.84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7">
        <f t="shared" si="0"/>
        <v>159.51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7">
        <f t="shared" si="0"/>
        <v>41.68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7">
        <f t="shared" si="0"/>
        <v>150.9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7">
        <f t="shared" si="0"/>
        <v>126.69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7">
        <f t="shared" si="0"/>
        <v>105.26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7">
        <f t="shared" si="0"/>
        <v>117.51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7">
        <f t="shared" si="0"/>
        <v>117.36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7">
        <f t="shared" si="0"/>
        <v>133.33000000000001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7">
        <f t="shared" si="0"/>
        <v>98.36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7">
        <f t="shared" si="0"/>
        <v>194.44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7">
        <f t="shared" si="0"/>
        <v>76.87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7">
        <f t="shared" si="0"/>
        <v>56.82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7">
        <f t="shared" si="0"/>
        <v>137.93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7">
        <f t="shared" si="0"/>
        <v>27.27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7">
        <f t="shared" si="0"/>
        <v>118.34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7">
        <f t="shared" si="0"/>
        <v>223.48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7">
        <f t="shared" si="0"/>
        <v>28.11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7">
        <f t="shared" si="0"/>
        <v>194.23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7">
        <f t="shared" si="0"/>
        <v>128.94999999999999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7">
        <f t="shared" si="0"/>
        <v>49.32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7">
        <f t="shared" si="0"/>
        <v>221.52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7">
        <f t="shared" si="0"/>
        <v>137.21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7">
        <f t="shared" si="0"/>
        <v>606.82000000000005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7">
        <f t="shared" si="0"/>
        <v>43.04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7">
        <f t="shared" si="0"/>
        <v>322.39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7">
        <f t="shared" si="0"/>
        <v>96.71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7">
        <f t="shared" si="0"/>
        <v>35.47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7">
        <f t="shared" ref="P66:P129" si="6">IFERROR(ROUND(E66/L66,2),0)</f>
        <v>86.67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7">
        <f t="shared" si="6"/>
        <v>132.05000000000001</v>
      </c>
      <c r="Q67" t="str">
        <f t="shared" ref="Q67:Q130" si="8">LEFT(N67,FIND("/",N67)-1)</f>
        <v>film &amp; video</v>
      </c>
      <c r="R67" t="str">
        <f t="shared" ref="R67:R130" si="9">MID(N67,FIND("/",N67)+1,LEN(N67))</f>
        <v>shorts</v>
      </c>
      <c r="S67" s="12">
        <f t="shared" ref="S67:S130" si="10">((($J67/60)/60)/24)+DATE(1970,1,1)</f>
        <v>41835.821226851855</v>
      </c>
      <c r="T67" s="12">
        <f t="shared" ref="T67:T130" si="11">((($I67/60)/60)/24)+DATE(1970,1,1)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7">
        <f t="shared" si="6"/>
        <v>91.23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7">
        <f t="shared" si="6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7">
        <f t="shared" si="6"/>
        <v>21.19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7">
        <f t="shared" si="6"/>
        <v>62.33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7">
        <f t="shared" si="6"/>
        <v>37.409999999999997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7">
        <f t="shared" si="6"/>
        <v>69.72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7">
        <f t="shared" si="6"/>
        <v>58.17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7">
        <f t="shared" si="6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7">
        <f t="shared" si="6"/>
        <v>19.47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7">
        <f t="shared" si="6"/>
        <v>85.96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7">
        <f t="shared" si="6"/>
        <v>30.67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7">
        <f t="shared" si="6"/>
        <v>60.38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7">
        <f t="shared" si="6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7">
        <f t="shared" si="6"/>
        <v>40.270000000000003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7">
        <f t="shared" si="6"/>
        <v>273.83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7">
        <f t="shared" si="6"/>
        <v>53.04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7">
        <f t="shared" si="6"/>
        <v>40.01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7">
        <f t="shared" si="6"/>
        <v>15.77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7">
        <f t="shared" si="6"/>
        <v>71.430000000000007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7">
        <f t="shared" si="6"/>
        <v>71.709999999999994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7">
        <f t="shared" si="6"/>
        <v>375.76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7">
        <f t="shared" si="6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7">
        <f t="shared" si="6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7">
        <f t="shared" si="6"/>
        <v>123.29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7">
        <f t="shared" si="6"/>
        <v>31.38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7">
        <f t="shared" si="6"/>
        <v>78.260000000000005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7">
        <f t="shared" si="6"/>
        <v>122.33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7">
        <f t="shared" si="6"/>
        <v>73.73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7">
        <f t="shared" si="6"/>
        <v>21.67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7">
        <f t="shared" si="6"/>
        <v>21.9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7">
        <f t="shared" si="6"/>
        <v>50.59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7">
        <f t="shared" si="6"/>
        <v>53.13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7">
        <f t="shared" si="6"/>
        <v>56.67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7">
        <f t="shared" si="6"/>
        <v>40.78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7">
        <f t="shared" si="6"/>
        <v>192.31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7">
        <f t="shared" si="6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7">
        <f t="shared" si="6"/>
        <v>117.92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7">
        <f t="shared" si="6"/>
        <v>27.9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7">
        <f t="shared" si="6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7">
        <f t="shared" si="6"/>
        <v>39.380000000000003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7">
        <f t="shared" si="6"/>
        <v>186.11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7">
        <f t="shared" si="6"/>
        <v>111.38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7">
        <f t="shared" si="6"/>
        <v>78.72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7">
        <f t="shared" si="6"/>
        <v>46.7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7">
        <f t="shared" si="6"/>
        <v>65.38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7">
        <f t="shared" si="6"/>
        <v>102.08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7">
        <f t="shared" si="6"/>
        <v>64.2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7">
        <f t="shared" si="6"/>
        <v>90.38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7">
        <f t="shared" si="6"/>
        <v>88.57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7">
        <f t="shared" si="6"/>
        <v>28.73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7">
        <f t="shared" si="6"/>
        <v>69.790000000000006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7">
        <f t="shared" si="6"/>
        <v>167.49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7">
        <f t="shared" si="6"/>
        <v>144.91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7">
        <f t="shared" si="6"/>
        <v>91.84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7">
        <f t="shared" si="6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7">
        <f t="shared" si="6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7">
        <f t="shared" si="6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7">
        <f t="shared" si="6"/>
        <v>25.17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7">
        <f t="shared" si="6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7">
        <f t="shared" si="6"/>
        <v>11.67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7">
        <f t="shared" si="6"/>
        <v>106.69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7">
        <f t="shared" si="6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7">
        <f t="shared" ref="P130:P193" si="12">IFERROR(ROUND(E130/L130,2),0)</f>
        <v>311.17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E131/D131</f>
        <v>0</v>
      </c>
      <c r="P131" s="7">
        <f t="shared" si="12"/>
        <v>0</v>
      </c>
      <c r="Q131" t="str">
        <f t="shared" ref="Q131:Q194" si="14">LEFT(N131,FIND("/",N131)-1)</f>
        <v>film &amp; video</v>
      </c>
      <c r="R131" t="str">
        <f t="shared" ref="R131:R194" si="15">MID(N131,FIND("/",N131)+1,LEN(N131))</f>
        <v>science fiction</v>
      </c>
      <c r="S131" s="12">
        <f t="shared" ref="S131:S194" si="16">((($J131/60)/60)/24)+DATE(1970,1,1)</f>
        <v>41882.937303240738</v>
      </c>
      <c r="T131" s="12">
        <f t="shared" ref="T131:T194" si="17">((($I131/60)/60)/24)+DATE(1970,1,1)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 s="7">
        <f t="shared" si="12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 s="7">
        <f t="shared" si="12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9.5687499999999995E-2</v>
      </c>
      <c r="P134" s="7">
        <f t="shared" si="12"/>
        <v>94.51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 s="7">
        <f t="shared" si="12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 s="7">
        <f t="shared" si="12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0.13433333333333333</v>
      </c>
      <c r="P137" s="7">
        <f t="shared" si="12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 s="7">
        <f t="shared" si="12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 s="7">
        <f t="shared" si="12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3.1413333333333335E-2</v>
      </c>
      <c r="P140" s="7">
        <f t="shared" si="12"/>
        <v>81.239999999999995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</v>
      </c>
      <c r="P141" s="7">
        <f t="shared" si="12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 s="7">
        <f t="shared" si="12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0.10775</v>
      </c>
      <c r="P143" s="7">
        <f t="shared" si="12"/>
        <v>46.18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3.3333333333333335E-3</v>
      </c>
      <c r="P144" s="7">
        <f t="shared" si="12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 s="7">
        <f t="shared" si="12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0.27600000000000002</v>
      </c>
      <c r="P146" s="7">
        <f t="shared" si="12"/>
        <v>55.95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7.5111111111111115E-2</v>
      </c>
      <c r="P147" s="7">
        <f t="shared" si="12"/>
        <v>37.56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5.7499999999999999E-3</v>
      </c>
      <c r="P148" s="7">
        <f t="shared" si="12"/>
        <v>38.33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 s="7">
        <f t="shared" si="12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8.0000000000000004E-4</v>
      </c>
      <c r="P150" s="7">
        <f t="shared" si="12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9.1999999999999998E-3</v>
      </c>
      <c r="P151" s="7">
        <f t="shared" si="12"/>
        <v>15.33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0.23163076923076922</v>
      </c>
      <c r="P152" s="7">
        <f t="shared" si="12"/>
        <v>449.43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5.5999999999999995E-4</v>
      </c>
      <c r="P153" s="7">
        <f t="shared" si="12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7.8947368421052633E-5</v>
      </c>
      <c r="P154" s="7">
        <f t="shared" si="12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7.1799999999999998E-3</v>
      </c>
      <c r="P155" s="7">
        <f t="shared" si="12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2.6666666666666668E-2</v>
      </c>
      <c r="P156" s="7">
        <f t="shared" si="12"/>
        <v>13.33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6.0000000000000002E-5</v>
      </c>
      <c r="P157" s="7">
        <f t="shared" si="12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5.0999999999999997E-2</v>
      </c>
      <c r="P158" s="7">
        <f t="shared" si="12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2.671118530884808E-3</v>
      </c>
      <c r="P159" s="7">
        <f t="shared" si="12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 s="7">
        <f t="shared" si="12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2.0000000000000002E-5</v>
      </c>
      <c r="P161" s="7">
        <f t="shared" si="12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 s="7">
        <f t="shared" si="12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1E-4</v>
      </c>
      <c r="P163" s="7">
        <f t="shared" si="12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0.15535714285714286</v>
      </c>
      <c r="P164" s="7">
        <f t="shared" si="12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 s="7">
        <f t="shared" si="12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5.3333333333333332E-3</v>
      </c>
      <c r="P166" s="7">
        <f t="shared" si="12"/>
        <v>91.43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 s="7">
        <f t="shared" si="12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0.6</v>
      </c>
      <c r="P168" s="7">
        <f t="shared" si="12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1E-4</v>
      </c>
      <c r="P169" s="7">
        <f t="shared" si="12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4.0625000000000001E-2</v>
      </c>
      <c r="P170" s="7">
        <f t="shared" si="12"/>
        <v>108.33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0.224</v>
      </c>
      <c r="P171" s="7">
        <f t="shared" si="12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3.2500000000000001E-2</v>
      </c>
      <c r="P172" s="7">
        <f t="shared" si="12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2.0000000000000002E-5</v>
      </c>
      <c r="P173" s="7">
        <f t="shared" si="12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 s="7">
        <f t="shared" si="12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 s="7">
        <f t="shared" si="12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 s="7">
        <f t="shared" si="12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6.4850000000000005E-2</v>
      </c>
      <c r="P177" s="7">
        <f t="shared" si="12"/>
        <v>49.88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 s="7">
        <f t="shared" si="12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0.4</v>
      </c>
      <c r="P179" s="7">
        <f t="shared" si="12"/>
        <v>25.71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 s="7">
        <f t="shared" si="12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0.2</v>
      </c>
      <c r="P181" s="7">
        <f t="shared" si="12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0.33416666666666667</v>
      </c>
      <c r="P182" s="7">
        <f t="shared" si="12"/>
        <v>30.85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0.21092608822670172</v>
      </c>
      <c r="P183" s="7">
        <f t="shared" si="12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 s="7">
        <f t="shared" si="12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0.35855999999999999</v>
      </c>
      <c r="P185" s="7">
        <f t="shared" si="12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3.4000000000000002E-2</v>
      </c>
      <c r="P186" s="7">
        <f t="shared" si="12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5.5E-2</v>
      </c>
      <c r="P187" s="7">
        <f t="shared" si="12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 s="7">
        <f t="shared" si="12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0.16</v>
      </c>
      <c r="P189" s="7">
        <f t="shared" si="12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 s="7">
        <f t="shared" si="12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6.8999999999999997E-4</v>
      </c>
      <c r="P191" s="7">
        <f t="shared" si="12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4.1666666666666666E-3</v>
      </c>
      <c r="P192" s="7">
        <f t="shared" si="12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0.05</v>
      </c>
      <c r="P193" s="7">
        <f t="shared" si="12"/>
        <v>83.33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1.7E-5</v>
      </c>
      <c r="P194" s="7">
        <f t="shared" ref="P194:P257" si="18">IFERROR(ROUND(E194/L194,2),0)</f>
        <v>5.67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9">E195/D195</f>
        <v>0</v>
      </c>
      <c r="P195" s="7">
        <f t="shared" si="18"/>
        <v>0</v>
      </c>
      <c r="Q195" t="str">
        <f t="shared" ref="Q195:Q258" si="20">LEFT(N195,FIND("/",N195)-1)</f>
        <v>film &amp; video</v>
      </c>
      <c r="R195" t="str">
        <f t="shared" ref="R195:R258" si="21">MID(N195,FIND("/",N195)+1,LEN(N195))</f>
        <v>drama</v>
      </c>
      <c r="S195" s="12">
        <f t="shared" ref="S195:S258" si="22">((($J195/60)/60)/24)+DATE(1970,1,1)</f>
        <v>41911.934791666667</v>
      </c>
      <c r="T195" s="12">
        <f t="shared" ref="T195:T258" si="23">((($I195/60)/60)/24)+DATE(1970,1,1)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1.1999999999999999E-3</v>
      </c>
      <c r="P196" s="7">
        <f t="shared" si="18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 s="7">
        <f t="shared" si="18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0.41857142857142859</v>
      </c>
      <c r="P198" s="7">
        <f t="shared" si="18"/>
        <v>77.11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0.1048</v>
      </c>
      <c r="P199" s="7">
        <f t="shared" si="18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1.116E-2</v>
      </c>
      <c r="P200" s="7">
        <f t="shared" si="18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 s="7">
        <f t="shared" si="18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0.26192500000000002</v>
      </c>
      <c r="P202" s="7">
        <f t="shared" si="18"/>
        <v>87.31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0.58461538461538465</v>
      </c>
      <c r="P203" s="7">
        <f t="shared" si="18"/>
        <v>54.29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 s="7">
        <f t="shared" si="18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0.2984</v>
      </c>
      <c r="P205" s="7">
        <f t="shared" si="18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0.50721666666666665</v>
      </c>
      <c r="P206" s="7">
        <f t="shared" si="18"/>
        <v>117.68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0.16250000000000001</v>
      </c>
      <c r="P207" s="7">
        <f t="shared" si="18"/>
        <v>76.47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 s="7">
        <f t="shared" si="18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0.15214285714285714</v>
      </c>
      <c r="P209" s="7">
        <f t="shared" si="18"/>
        <v>163.85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 s="7">
        <f t="shared" si="18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 s="7">
        <f t="shared" si="18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0.2525</v>
      </c>
      <c r="P212" s="7">
        <f t="shared" si="18"/>
        <v>91.82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0.44600000000000001</v>
      </c>
      <c r="P213" s="7">
        <f t="shared" si="18"/>
        <v>185.83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1.5873015873015873E-4</v>
      </c>
      <c r="P214" s="7">
        <f t="shared" si="18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4.0000000000000002E-4</v>
      </c>
      <c r="P215" s="7">
        <f t="shared" si="18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8.0000000000000007E-5</v>
      </c>
      <c r="P216" s="7">
        <f t="shared" si="18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2.2727272727272726E-3</v>
      </c>
      <c r="P217" s="7">
        <f t="shared" si="18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0.55698440000000005</v>
      </c>
      <c r="P218" s="7">
        <f t="shared" si="18"/>
        <v>331.54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0.11942999999999999</v>
      </c>
      <c r="P219" s="7">
        <f t="shared" si="18"/>
        <v>314.29000000000002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0.02</v>
      </c>
      <c r="P220" s="7">
        <f t="shared" si="18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0.17630000000000001</v>
      </c>
      <c r="P221" s="7">
        <f t="shared" si="18"/>
        <v>115.99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7.1999999999999998E-3</v>
      </c>
      <c r="P222" s="7">
        <f t="shared" si="18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 s="7">
        <f t="shared" si="18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0.13</v>
      </c>
      <c r="P224" s="7">
        <f t="shared" si="18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 s="7">
        <f t="shared" si="18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 s="7">
        <f t="shared" si="18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 s="7">
        <f t="shared" si="18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8.6206896551724137E-3</v>
      </c>
      <c r="P228" s="7">
        <f t="shared" si="18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 s="7">
        <f t="shared" si="18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 s="7">
        <f t="shared" si="18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 s="7">
        <f t="shared" si="18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4.0000000000000001E-3</v>
      </c>
      <c r="P232" s="7">
        <f t="shared" si="18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 s="7">
        <f t="shared" si="18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2.75E-2</v>
      </c>
      <c r="P234" s="7">
        <f t="shared" si="18"/>
        <v>15.71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 s="7">
        <f t="shared" si="18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0.40100000000000002</v>
      </c>
      <c r="P236" s="7">
        <f t="shared" si="18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 s="7">
        <f t="shared" si="18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 s="7">
        <f t="shared" si="18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3.3333333333333335E-3</v>
      </c>
      <c r="P239" s="7">
        <f t="shared" si="18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 s="7">
        <f t="shared" si="18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0.25</v>
      </c>
      <c r="P241" s="7">
        <f t="shared" si="18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1.0763413333333334</v>
      </c>
      <c r="P242" s="7">
        <f t="shared" si="18"/>
        <v>117.85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1.1263736263736264</v>
      </c>
      <c r="P243" s="7">
        <f t="shared" si="18"/>
        <v>109.04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1.1346153846153846</v>
      </c>
      <c r="P244" s="7">
        <f t="shared" si="18"/>
        <v>73.02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1.0259199999999999</v>
      </c>
      <c r="P245" s="7">
        <f t="shared" si="18"/>
        <v>78.2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1.1375714285714287</v>
      </c>
      <c r="P246" s="7">
        <f t="shared" si="18"/>
        <v>47.4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1.0371999999999999</v>
      </c>
      <c r="P247" s="7">
        <f t="shared" si="18"/>
        <v>54.02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3.0546000000000002</v>
      </c>
      <c r="P248" s="7">
        <f t="shared" si="18"/>
        <v>68.489999999999995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1.341</v>
      </c>
      <c r="P249" s="7">
        <f t="shared" si="18"/>
        <v>108.15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1.0133294117647058</v>
      </c>
      <c r="P250" s="7">
        <f t="shared" si="18"/>
        <v>589.95000000000005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1.1292</v>
      </c>
      <c r="P251" s="7">
        <f t="shared" si="18"/>
        <v>48.05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1.0558333333333334</v>
      </c>
      <c r="P252" s="7">
        <f t="shared" si="18"/>
        <v>72.48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1.2557142857142858</v>
      </c>
      <c r="P253" s="7">
        <f t="shared" si="18"/>
        <v>57.08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1.8455999999999999</v>
      </c>
      <c r="P254" s="7">
        <f t="shared" si="18"/>
        <v>85.44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1.0073333333333334</v>
      </c>
      <c r="P255" s="7">
        <f t="shared" si="18"/>
        <v>215.86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1.1694724999999999</v>
      </c>
      <c r="P256" s="7">
        <f t="shared" si="18"/>
        <v>89.39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1.0673325</v>
      </c>
      <c r="P257" s="7">
        <f t="shared" si="18"/>
        <v>45.42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9"/>
        <v>1.391</v>
      </c>
      <c r="P258" s="7">
        <f t="shared" ref="P258:P321" si="24">IFERROR(ROUND(E258/L258,2),0)</f>
        <v>65.760000000000005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5">E259/D259</f>
        <v>1.0672648571428571</v>
      </c>
      <c r="P259" s="7">
        <f t="shared" si="24"/>
        <v>66.7</v>
      </c>
      <c r="Q259" t="str">
        <f t="shared" ref="Q259:Q322" si="26">LEFT(N259,FIND("/",N259)-1)</f>
        <v>film &amp; video</v>
      </c>
      <c r="R259" t="str">
        <f t="shared" ref="R259:R322" si="27">MID(N259,FIND("/",N259)+1,LEN(N259))</f>
        <v>documentary</v>
      </c>
      <c r="S259" s="12">
        <f t="shared" ref="S259:S322" si="28">((($J259/60)/60)/24)+DATE(1970,1,1)</f>
        <v>42479.626875000002</v>
      </c>
      <c r="T259" s="12">
        <f t="shared" ref="T259:T322" si="29">((($I259/60)/60)/24)+DATE(1970,1,1)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5"/>
        <v>1.9114</v>
      </c>
      <c r="P260" s="7">
        <f t="shared" si="24"/>
        <v>83.35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5"/>
        <v>1.3193789333333332</v>
      </c>
      <c r="P261" s="7">
        <f t="shared" si="24"/>
        <v>105.05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5"/>
        <v>1.0640000000000001</v>
      </c>
      <c r="P262" s="7">
        <f t="shared" si="24"/>
        <v>120.91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5"/>
        <v>1.0740000000000001</v>
      </c>
      <c r="P263" s="7">
        <f t="shared" si="24"/>
        <v>97.64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5"/>
        <v>2.4</v>
      </c>
      <c r="P264" s="7">
        <f t="shared" si="24"/>
        <v>41.38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5"/>
        <v>1.1808107999999999</v>
      </c>
      <c r="P265" s="7">
        <f t="shared" si="24"/>
        <v>30.65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5"/>
        <v>1.1819999999999999</v>
      </c>
      <c r="P266" s="7">
        <f t="shared" si="24"/>
        <v>64.95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5"/>
        <v>1.111</v>
      </c>
      <c r="P267" s="7">
        <f t="shared" si="24"/>
        <v>95.78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5"/>
        <v>1.4550000000000001</v>
      </c>
      <c r="P268" s="7">
        <f t="shared" si="24"/>
        <v>40.42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5"/>
        <v>1.3162883248730965</v>
      </c>
      <c r="P269" s="7">
        <f t="shared" si="24"/>
        <v>78.58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5"/>
        <v>1.1140000000000001</v>
      </c>
      <c r="P270" s="7">
        <f t="shared" si="24"/>
        <v>50.18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5"/>
        <v>1.4723377</v>
      </c>
      <c r="P271" s="7">
        <f t="shared" si="24"/>
        <v>92.25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5"/>
        <v>1.5260869565217392</v>
      </c>
      <c r="P272" s="7">
        <f t="shared" si="24"/>
        <v>57.54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5"/>
        <v>1.0468</v>
      </c>
      <c r="P273" s="7">
        <f t="shared" si="24"/>
        <v>109.42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5"/>
        <v>1.7743366666666667</v>
      </c>
      <c r="P274" s="7">
        <f t="shared" si="24"/>
        <v>81.89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5"/>
        <v>1.077758</v>
      </c>
      <c r="P275" s="7">
        <f t="shared" si="24"/>
        <v>45.67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5"/>
        <v>1.56</v>
      </c>
      <c r="P276" s="7">
        <f t="shared" si="24"/>
        <v>55.22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5"/>
        <v>1.08395</v>
      </c>
      <c r="P277" s="7">
        <f t="shared" si="24"/>
        <v>65.3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5"/>
        <v>1.476</v>
      </c>
      <c r="P278" s="7">
        <f t="shared" si="24"/>
        <v>95.23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5"/>
        <v>1.1038153846153846</v>
      </c>
      <c r="P279" s="7">
        <f t="shared" si="24"/>
        <v>75.44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5"/>
        <v>1.5034814814814814</v>
      </c>
      <c r="P280" s="7">
        <f t="shared" si="24"/>
        <v>97.82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5"/>
        <v>1.5731829411764706</v>
      </c>
      <c r="P281" s="7">
        <f t="shared" si="24"/>
        <v>87.69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5"/>
        <v>1.5614399999999999</v>
      </c>
      <c r="P282" s="7">
        <f t="shared" si="24"/>
        <v>54.75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5"/>
        <v>1.2058763636363636</v>
      </c>
      <c r="P283" s="7">
        <f t="shared" si="24"/>
        <v>83.95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5"/>
        <v>1.0118888888888888</v>
      </c>
      <c r="P284" s="7">
        <f t="shared" si="24"/>
        <v>254.39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5"/>
        <v>1.142725</v>
      </c>
      <c r="P285" s="7">
        <f t="shared" si="24"/>
        <v>101.83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5"/>
        <v>1.0462615</v>
      </c>
      <c r="P286" s="7">
        <f t="shared" si="24"/>
        <v>55.07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5"/>
        <v>2.2882507142857142</v>
      </c>
      <c r="P287" s="7">
        <f t="shared" si="24"/>
        <v>56.9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5"/>
        <v>1.0915333333333332</v>
      </c>
      <c r="P288" s="7">
        <f t="shared" si="24"/>
        <v>121.28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5"/>
        <v>1.7629999999999999</v>
      </c>
      <c r="P289" s="7">
        <f t="shared" si="24"/>
        <v>91.19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5"/>
        <v>1.0321061999999999</v>
      </c>
      <c r="P290" s="7">
        <f t="shared" si="24"/>
        <v>115.45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5"/>
        <v>1.0482</v>
      </c>
      <c r="P291" s="7">
        <f t="shared" si="24"/>
        <v>67.77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5"/>
        <v>1.0668444444444445</v>
      </c>
      <c r="P292" s="7">
        <f t="shared" si="24"/>
        <v>28.58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5"/>
        <v>1.2001999999999999</v>
      </c>
      <c r="P293" s="7">
        <f t="shared" si="24"/>
        <v>46.88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5"/>
        <v>1.0150693333333334</v>
      </c>
      <c r="P294" s="7">
        <f t="shared" si="24"/>
        <v>154.41999999999999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5"/>
        <v>1.0138461538461538</v>
      </c>
      <c r="P295" s="7">
        <f t="shared" si="24"/>
        <v>201.22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5"/>
        <v>1</v>
      </c>
      <c r="P296" s="7">
        <f t="shared" si="24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5"/>
        <v>1.3310911999999999</v>
      </c>
      <c r="P297" s="7">
        <f t="shared" si="24"/>
        <v>100.08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5"/>
        <v>1.187262</v>
      </c>
      <c r="P298" s="7">
        <f t="shared" si="24"/>
        <v>230.09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5"/>
        <v>1.0064</v>
      </c>
      <c r="P299" s="7">
        <f t="shared" si="24"/>
        <v>141.75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5"/>
        <v>1.089324126984127</v>
      </c>
      <c r="P300" s="7">
        <f t="shared" si="24"/>
        <v>56.34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5"/>
        <v>1.789525</v>
      </c>
      <c r="P301" s="7">
        <f t="shared" si="24"/>
        <v>73.34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5"/>
        <v>1.0172264</v>
      </c>
      <c r="P302" s="7">
        <f t="shared" si="24"/>
        <v>85.34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5"/>
        <v>1.1873499999999999</v>
      </c>
      <c r="P303" s="7">
        <f t="shared" si="24"/>
        <v>61.5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5"/>
        <v>1.0045999999999999</v>
      </c>
      <c r="P304" s="7">
        <f t="shared" si="24"/>
        <v>93.02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5"/>
        <v>1.3746666666666667</v>
      </c>
      <c r="P305" s="7">
        <f t="shared" si="24"/>
        <v>50.29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5"/>
        <v>2.3164705882352941</v>
      </c>
      <c r="P306" s="7">
        <f t="shared" si="24"/>
        <v>106.43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5"/>
        <v>1.3033333333333332</v>
      </c>
      <c r="P307" s="7">
        <f t="shared" si="24"/>
        <v>51.72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5"/>
        <v>2.9289999999999998</v>
      </c>
      <c r="P308" s="7">
        <f t="shared" si="24"/>
        <v>36.61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5"/>
        <v>1.1131818181818183</v>
      </c>
      <c r="P309" s="7">
        <f t="shared" si="24"/>
        <v>42.52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5"/>
        <v>1.0556666666666668</v>
      </c>
      <c r="P310" s="7">
        <f t="shared" si="24"/>
        <v>62.71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5"/>
        <v>1.1894444444444445</v>
      </c>
      <c r="P311" s="7">
        <f t="shared" si="24"/>
        <v>89.96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5"/>
        <v>1.04129</v>
      </c>
      <c r="P312" s="7">
        <f t="shared" si="24"/>
        <v>28.92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5"/>
        <v>1.0410165</v>
      </c>
      <c r="P313" s="7">
        <f t="shared" si="24"/>
        <v>138.80000000000001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5"/>
        <v>1.1187499999999999</v>
      </c>
      <c r="P314" s="7">
        <f t="shared" si="24"/>
        <v>61.3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5"/>
        <v>1.0473529411764706</v>
      </c>
      <c r="P315" s="7">
        <f t="shared" si="24"/>
        <v>80.2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5"/>
        <v>3.8515000000000001</v>
      </c>
      <c r="P316" s="7">
        <f t="shared" si="24"/>
        <v>32.1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5"/>
        <v>1.01248</v>
      </c>
      <c r="P317" s="7">
        <f t="shared" si="24"/>
        <v>200.89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5"/>
        <v>1.1377333333333333</v>
      </c>
      <c r="P318" s="7">
        <f t="shared" si="24"/>
        <v>108.01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5"/>
        <v>1.0080333333333333</v>
      </c>
      <c r="P319" s="7">
        <f t="shared" si="24"/>
        <v>95.7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5"/>
        <v>2.8332000000000002</v>
      </c>
      <c r="P320" s="7">
        <f t="shared" si="24"/>
        <v>49.88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5"/>
        <v>1.1268</v>
      </c>
      <c r="P321" s="7">
        <f t="shared" si="24"/>
        <v>110.47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5"/>
        <v>1.0658000000000001</v>
      </c>
      <c r="P322" s="7">
        <f t="shared" ref="P322:P385" si="30">IFERROR(ROUND(E322/L322,2),0)</f>
        <v>134.91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1">E323/D323</f>
        <v>1.0266285714285714</v>
      </c>
      <c r="P323" s="7">
        <f t="shared" si="30"/>
        <v>106.62</v>
      </c>
      <c r="Q323" t="str">
        <f t="shared" ref="Q323:Q386" si="32">LEFT(N323,FIND("/",N323)-1)</f>
        <v>film &amp; video</v>
      </c>
      <c r="R323" t="str">
        <f t="shared" ref="R323:R386" si="33">MID(N323,FIND("/",N323)+1,LEN(N323))</f>
        <v>documentary</v>
      </c>
      <c r="S323" s="12">
        <f t="shared" ref="S323:S386" si="34">((($J323/60)/60)/24)+DATE(1970,1,1)</f>
        <v>42647.446597222224</v>
      </c>
      <c r="T323" s="12">
        <f t="shared" ref="T323:T386" si="35">((($I323/60)/60)/24)+DATE(1970,1,1)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1"/>
        <v>1.0791200000000001</v>
      </c>
      <c r="P324" s="7">
        <f t="shared" si="30"/>
        <v>145.04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1"/>
        <v>1.2307407407407407</v>
      </c>
      <c r="P325" s="7">
        <f t="shared" si="30"/>
        <v>114.59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1"/>
        <v>1.016</v>
      </c>
      <c r="P326" s="7">
        <f t="shared" si="30"/>
        <v>105.32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1"/>
        <v>1.04396</v>
      </c>
      <c r="P327" s="7">
        <f t="shared" si="30"/>
        <v>70.92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1"/>
        <v>1.1292973333333334</v>
      </c>
      <c r="P328" s="7">
        <f t="shared" si="30"/>
        <v>147.16999999999999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1"/>
        <v>1.3640000000000001</v>
      </c>
      <c r="P329" s="7">
        <f t="shared" si="30"/>
        <v>160.47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1"/>
        <v>1.036144</v>
      </c>
      <c r="P330" s="7">
        <f t="shared" si="30"/>
        <v>156.05000000000001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1"/>
        <v>1.0549999999999999</v>
      </c>
      <c r="P331" s="7">
        <f t="shared" si="30"/>
        <v>63.17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1"/>
        <v>1.0182857142857142</v>
      </c>
      <c r="P332" s="7">
        <f t="shared" si="30"/>
        <v>104.82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1"/>
        <v>1.0660499999999999</v>
      </c>
      <c r="P333" s="7">
        <f t="shared" si="30"/>
        <v>97.36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1"/>
        <v>1.13015</v>
      </c>
      <c r="P334" s="7">
        <f t="shared" si="30"/>
        <v>203.63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1"/>
        <v>1.252275</v>
      </c>
      <c r="P335" s="7">
        <f t="shared" si="30"/>
        <v>188.31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1"/>
        <v>1.0119</v>
      </c>
      <c r="P336" s="7">
        <f t="shared" si="30"/>
        <v>146.65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1"/>
        <v>1.0276470588235294</v>
      </c>
      <c r="P337" s="7">
        <f t="shared" si="30"/>
        <v>109.19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1"/>
        <v>1.1683911999999999</v>
      </c>
      <c r="P338" s="7">
        <f t="shared" si="30"/>
        <v>59.25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1"/>
        <v>1.0116833333333335</v>
      </c>
      <c r="P339" s="7">
        <f t="shared" si="30"/>
        <v>97.9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1"/>
        <v>1.1013360000000001</v>
      </c>
      <c r="P340" s="7">
        <f t="shared" si="30"/>
        <v>70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1"/>
        <v>1.0808333333333333</v>
      </c>
      <c r="P341" s="7">
        <f t="shared" si="30"/>
        <v>72.87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1"/>
        <v>1.2502285714285715</v>
      </c>
      <c r="P342" s="7">
        <f t="shared" si="30"/>
        <v>146.35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1"/>
        <v>1.0671428571428572</v>
      </c>
      <c r="P343" s="7">
        <f t="shared" si="30"/>
        <v>67.91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1"/>
        <v>1.0036639999999999</v>
      </c>
      <c r="P344" s="7">
        <f t="shared" si="30"/>
        <v>169.85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1"/>
        <v>1.0202863333333334</v>
      </c>
      <c r="P345" s="7">
        <f t="shared" si="30"/>
        <v>58.41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1"/>
        <v>1.0208358208955224</v>
      </c>
      <c r="P346" s="7">
        <f t="shared" si="30"/>
        <v>119.99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1"/>
        <v>1.2327586206896552</v>
      </c>
      <c r="P347" s="7">
        <f t="shared" si="30"/>
        <v>99.86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1"/>
        <v>1.7028880000000002</v>
      </c>
      <c r="P348" s="7">
        <f t="shared" si="30"/>
        <v>90.58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1"/>
        <v>1.1159049999999999</v>
      </c>
      <c r="P349" s="7">
        <f t="shared" si="30"/>
        <v>117.77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1"/>
        <v>1.03</v>
      </c>
      <c r="P350" s="7">
        <f t="shared" si="30"/>
        <v>86.55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1"/>
        <v>1.0663570159857905</v>
      </c>
      <c r="P351" s="7">
        <f t="shared" si="30"/>
        <v>71.900000000000006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1"/>
        <v>1.1476</v>
      </c>
      <c r="P352" s="7">
        <f t="shared" si="30"/>
        <v>129.82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1"/>
        <v>1.2734117647058822</v>
      </c>
      <c r="P353" s="7">
        <f t="shared" si="30"/>
        <v>44.91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1"/>
        <v>1.1656</v>
      </c>
      <c r="P354" s="7">
        <f t="shared" si="30"/>
        <v>40.76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1"/>
        <v>1.0861819426615318</v>
      </c>
      <c r="P355" s="7">
        <f t="shared" si="30"/>
        <v>103.52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1"/>
        <v>1.0394285714285714</v>
      </c>
      <c r="P356" s="7">
        <f t="shared" si="30"/>
        <v>125.45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1"/>
        <v>1.1625714285714286</v>
      </c>
      <c r="P357" s="7">
        <f t="shared" si="30"/>
        <v>246.61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1"/>
        <v>1.0269239999999999</v>
      </c>
      <c r="P358" s="7">
        <f t="shared" si="30"/>
        <v>79.400000000000006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1"/>
        <v>1.74</v>
      </c>
      <c r="P359" s="7">
        <f t="shared" si="30"/>
        <v>86.14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1"/>
        <v>1.03088</v>
      </c>
      <c r="P360" s="7">
        <f t="shared" si="30"/>
        <v>193.05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1"/>
        <v>1.0485537190082646</v>
      </c>
      <c r="P361" s="7">
        <f t="shared" si="30"/>
        <v>84.02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1"/>
        <v>1.0137499999999999</v>
      </c>
      <c r="P362" s="7">
        <f t="shared" si="30"/>
        <v>139.83000000000001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1"/>
        <v>1.1107699999999998</v>
      </c>
      <c r="P363" s="7">
        <f t="shared" si="30"/>
        <v>109.82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1"/>
        <v>1.2415933781686497</v>
      </c>
      <c r="P364" s="7">
        <f t="shared" si="30"/>
        <v>139.53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1"/>
        <v>1.0133333333333334</v>
      </c>
      <c r="P365" s="7">
        <f t="shared" si="30"/>
        <v>347.85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1"/>
        <v>1.1016142857142857</v>
      </c>
      <c r="P366" s="7">
        <f t="shared" si="30"/>
        <v>68.239999999999995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1"/>
        <v>1.0397333333333334</v>
      </c>
      <c r="P367" s="7">
        <f t="shared" si="30"/>
        <v>239.94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1"/>
        <v>1.013157894736842</v>
      </c>
      <c r="P368" s="7">
        <f t="shared" si="30"/>
        <v>287.31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1"/>
        <v>1.033501</v>
      </c>
      <c r="P369" s="7">
        <f t="shared" si="30"/>
        <v>86.85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1"/>
        <v>1.04112</v>
      </c>
      <c r="P370" s="7">
        <f t="shared" si="30"/>
        <v>81.849999999999994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1"/>
        <v>1.1015569230769231</v>
      </c>
      <c r="P371" s="7">
        <f t="shared" si="30"/>
        <v>42.87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1"/>
        <v>1.2202</v>
      </c>
      <c r="P372" s="7">
        <f t="shared" si="30"/>
        <v>709.42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1"/>
        <v>1.1416866666666667</v>
      </c>
      <c r="P373" s="7">
        <f t="shared" si="30"/>
        <v>161.26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1"/>
        <v>1.2533333333333334</v>
      </c>
      <c r="P374" s="7">
        <f t="shared" si="30"/>
        <v>41.78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1"/>
        <v>1.0666666666666667</v>
      </c>
      <c r="P375" s="7">
        <f t="shared" si="30"/>
        <v>89.89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1"/>
        <v>1.3065</v>
      </c>
      <c r="P376" s="7">
        <f t="shared" si="30"/>
        <v>45.05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1"/>
        <v>1.2</v>
      </c>
      <c r="P377" s="7">
        <f t="shared" si="30"/>
        <v>42.86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1"/>
        <v>1.0595918367346939</v>
      </c>
      <c r="P378" s="7">
        <f t="shared" si="30"/>
        <v>54.08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1"/>
        <v>1.1439999999999999</v>
      </c>
      <c r="P379" s="7">
        <f t="shared" si="30"/>
        <v>103.22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1"/>
        <v>1.1176666666666666</v>
      </c>
      <c r="P380" s="7">
        <f t="shared" si="30"/>
        <v>40.4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1"/>
        <v>1.1608000000000001</v>
      </c>
      <c r="P381" s="7">
        <f t="shared" si="30"/>
        <v>116.86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1"/>
        <v>1.415</v>
      </c>
      <c r="P382" s="7">
        <f t="shared" si="30"/>
        <v>115.51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1"/>
        <v>1.0472999999999999</v>
      </c>
      <c r="P383" s="7">
        <f t="shared" si="30"/>
        <v>104.31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1"/>
        <v>2.5583333333333331</v>
      </c>
      <c r="P384" s="7">
        <f t="shared" si="30"/>
        <v>69.77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1"/>
        <v>2.0670670670670672</v>
      </c>
      <c r="P385" s="7">
        <f t="shared" si="30"/>
        <v>43.02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1"/>
        <v>1.1210500000000001</v>
      </c>
      <c r="P386" s="7">
        <f t="shared" ref="P386:P449" si="36">IFERROR(ROUND(E386/L386,2),0)</f>
        <v>58.54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7">E387/D387</f>
        <v>1.05982</v>
      </c>
      <c r="P387" s="7">
        <f t="shared" si="36"/>
        <v>111.8</v>
      </c>
      <c r="Q387" t="str">
        <f t="shared" ref="Q387:Q450" si="38">LEFT(N387,FIND("/",N387)-1)</f>
        <v>film &amp; video</v>
      </c>
      <c r="R387" t="str">
        <f t="shared" ref="R387:R450" si="39">MID(N387,FIND("/",N387)+1,LEN(N387))</f>
        <v>documentary</v>
      </c>
      <c r="S387" s="12">
        <f t="shared" ref="S387:S450" si="40">((($J387/60)/60)/24)+DATE(1970,1,1)</f>
        <v>41934.584502314814</v>
      </c>
      <c r="T387" s="12">
        <f t="shared" ref="T387:T450" si="41">((($I387/60)/60)/24)+DATE(1970,1,1)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7"/>
        <v>1.0016666666666667</v>
      </c>
      <c r="P388" s="7">
        <f t="shared" si="36"/>
        <v>46.23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7"/>
        <v>2.1398947368421051</v>
      </c>
      <c r="P389" s="7">
        <f t="shared" si="36"/>
        <v>144.69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7"/>
        <v>1.2616000000000001</v>
      </c>
      <c r="P390" s="7">
        <f t="shared" si="36"/>
        <v>88.85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7"/>
        <v>1.8153547058823529</v>
      </c>
      <c r="P391" s="7">
        <f t="shared" si="36"/>
        <v>81.75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7"/>
        <v>1</v>
      </c>
      <c r="P392" s="7">
        <f t="shared" si="36"/>
        <v>71.430000000000007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7"/>
        <v>1.0061</v>
      </c>
      <c r="P393" s="7">
        <f t="shared" si="36"/>
        <v>104.26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7"/>
        <v>1.009027027027027</v>
      </c>
      <c r="P394" s="7">
        <f t="shared" si="36"/>
        <v>90.62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7"/>
        <v>1.10446</v>
      </c>
      <c r="P395" s="7">
        <f t="shared" si="36"/>
        <v>157.33000000000001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7"/>
        <v>1.118936170212766</v>
      </c>
      <c r="P396" s="7">
        <f t="shared" si="36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7"/>
        <v>1.0804450000000001</v>
      </c>
      <c r="P397" s="7">
        <f t="shared" si="36"/>
        <v>58.72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7"/>
        <v>1.0666666666666667</v>
      </c>
      <c r="P398" s="7">
        <f t="shared" si="36"/>
        <v>81.63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7"/>
        <v>1.0390027322404372</v>
      </c>
      <c r="P399" s="7">
        <f t="shared" si="36"/>
        <v>56.46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7"/>
        <v>1.2516</v>
      </c>
      <c r="P400" s="7">
        <f t="shared" si="36"/>
        <v>140.1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7"/>
        <v>1.0680499999999999</v>
      </c>
      <c r="P401" s="7">
        <f t="shared" si="36"/>
        <v>224.85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7"/>
        <v>1.1230249999999999</v>
      </c>
      <c r="P402" s="7">
        <f t="shared" si="36"/>
        <v>181.13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7"/>
        <v>1.0381199999999999</v>
      </c>
      <c r="P403" s="7">
        <f t="shared" si="36"/>
        <v>711.04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7"/>
        <v>1.4165000000000001</v>
      </c>
      <c r="P404" s="7">
        <f t="shared" si="36"/>
        <v>65.88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7"/>
        <v>1.0526</v>
      </c>
      <c r="P405" s="7">
        <f t="shared" si="36"/>
        <v>75.19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7"/>
        <v>1.0309142857142857</v>
      </c>
      <c r="P406" s="7">
        <f t="shared" si="36"/>
        <v>133.13999999999999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7"/>
        <v>1.0765957446808512</v>
      </c>
      <c r="P407" s="7">
        <f t="shared" si="36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7"/>
        <v>1.0770464285714285</v>
      </c>
      <c r="P408" s="7">
        <f t="shared" si="36"/>
        <v>86.16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7"/>
        <v>1.0155000000000001</v>
      </c>
      <c r="P409" s="7">
        <f t="shared" si="36"/>
        <v>92.32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7"/>
        <v>1.0143766666666667</v>
      </c>
      <c r="P410" s="7">
        <f t="shared" si="36"/>
        <v>160.16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7"/>
        <v>1.3680000000000001</v>
      </c>
      <c r="P411" s="7">
        <f t="shared" si="36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7"/>
        <v>1.2829999999999999</v>
      </c>
      <c r="P412" s="7">
        <f t="shared" si="36"/>
        <v>183.29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7"/>
        <v>1.0105</v>
      </c>
      <c r="P413" s="7">
        <f t="shared" si="36"/>
        <v>125.79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7"/>
        <v>1.2684</v>
      </c>
      <c r="P414" s="7">
        <f t="shared" si="36"/>
        <v>57.65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7"/>
        <v>1.0508593749999999</v>
      </c>
      <c r="P415" s="7">
        <f t="shared" si="36"/>
        <v>78.66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7"/>
        <v>1.0285405405405406</v>
      </c>
      <c r="P416" s="7">
        <f t="shared" si="36"/>
        <v>91.48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7"/>
        <v>1.0214714285714286</v>
      </c>
      <c r="P417" s="7">
        <f t="shared" si="36"/>
        <v>68.099999999999994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7"/>
        <v>1.2021700000000002</v>
      </c>
      <c r="P418" s="7">
        <f t="shared" si="36"/>
        <v>48.09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7"/>
        <v>1.0024761904761905</v>
      </c>
      <c r="P419" s="7">
        <f t="shared" si="36"/>
        <v>202.42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7"/>
        <v>1.0063392857142857</v>
      </c>
      <c r="P420" s="7">
        <f t="shared" si="36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7"/>
        <v>1.004375</v>
      </c>
      <c r="P421" s="7">
        <f t="shared" si="36"/>
        <v>110.07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7"/>
        <v>4.3939393939393936E-3</v>
      </c>
      <c r="P422" s="7">
        <f t="shared" si="36"/>
        <v>4.83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7"/>
        <v>2.0066666666666667E-2</v>
      </c>
      <c r="P423" s="7">
        <f t="shared" si="36"/>
        <v>50.17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7"/>
        <v>1.0749999999999999E-2</v>
      </c>
      <c r="P424" s="7">
        <f t="shared" si="36"/>
        <v>35.83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7"/>
        <v>7.6499999999999997E-3</v>
      </c>
      <c r="P425" s="7">
        <f t="shared" si="36"/>
        <v>11.77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7"/>
        <v>6.7966666666666675E-2</v>
      </c>
      <c r="P426" s="7">
        <f t="shared" si="36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7"/>
        <v>1.2E-4</v>
      </c>
      <c r="P427" s="7">
        <f t="shared" si="36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7"/>
        <v>1.3299999999999999E-2</v>
      </c>
      <c r="P428" s="7">
        <f t="shared" si="36"/>
        <v>16.63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7"/>
        <v>0</v>
      </c>
      <c r="P429" s="7">
        <f t="shared" si="36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7"/>
        <v>5.6333333333333332E-2</v>
      </c>
      <c r="P430" s="7">
        <f t="shared" si="36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7"/>
        <v>0</v>
      </c>
      <c r="P431" s="7">
        <f t="shared" si="36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7"/>
        <v>2.4E-2</v>
      </c>
      <c r="P432" s="7">
        <f t="shared" si="36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7"/>
        <v>0.13833333333333334</v>
      </c>
      <c r="P433" s="7">
        <f t="shared" si="36"/>
        <v>51.88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7"/>
        <v>9.5000000000000001E-2</v>
      </c>
      <c r="P434" s="7">
        <f t="shared" si="36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7"/>
        <v>0</v>
      </c>
      <c r="P435" s="7">
        <f t="shared" si="36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7"/>
        <v>0.05</v>
      </c>
      <c r="P436" s="7">
        <f t="shared" si="36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7"/>
        <v>2.7272727272727273E-5</v>
      </c>
      <c r="P437" s="7">
        <f t="shared" si="36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7"/>
        <v>0</v>
      </c>
      <c r="P438" s="7">
        <f t="shared" si="36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7"/>
        <v>0</v>
      </c>
      <c r="P439" s="7">
        <f t="shared" si="36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7"/>
        <v>9.3799999999999994E-2</v>
      </c>
      <c r="P440" s="7">
        <f t="shared" si="36"/>
        <v>170.55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7"/>
        <v>0</v>
      </c>
      <c r="P441" s="7">
        <f t="shared" si="36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7"/>
        <v>1E-3</v>
      </c>
      <c r="P442" s="7">
        <f t="shared" si="36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7"/>
        <v>0</v>
      </c>
      <c r="P443" s="7">
        <f t="shared" si="36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7"/>
        <v>0.39358823529411763</v>
      </c>
      <c r="P444" s="7">
        <f t="shared" si="36"/>
        <v>393.59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7"/>
        <v>1E-3</v>
      </c>
      <c r="P445" s="7">
        <f t="shared" si="36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7"/>
        <v>0.05</v>
      </c>
      <c r="P446" s="7">
        <f t="shared" si="36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7"/>
        <v>3.3333333333333335E-5</v>
      </c>
      <c r="P447" s="7">
        <f t="shared" si="36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7"/>
        <v>7.2952380952380949E-2</v>
      </c>
      <c r="P448" s="7">
        <f t="shared" si="36"/>
        <v>47.88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7"/>
        <v>1.6666666666666666E-4</v>
      </c>
      <c r="P449" s="7">
        <f t="shared" si="36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7"/>
        <v>3.2804E-2</v>
      </c>
      <c r="P450" s="7">
        <f t="shared" ref="P450:P513" si="42">IFERROR(ROUND(E450/L450,2),0)</f>
        <v>20.5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3">E451/D451</f>
        <v>2.2499999999999999E-2</v>
      </c>
      <c r="P451" s="7">
        <f t="shared" si="42"/>
        <v>9</v>
      </c>
      <c r="Q451" t="str">
        <f t="shared" ref="Q451:Q514" si="44">LEFT(N451,FIND("/",N451)-1)</f>
        <v>film &amp; video</v>
      </c>
      <c r="R451" t="str">
        <f t="shared" ref="R451:R514" si="45">MID(N451,FIND("/",N451)+1,LEN(N451))</f>
        <v>animation</v>
      </c>
      <c r="S451" s="12">
        <f t="shared" ref="S451:S514" si="46">((($J451/60)/60)/24)+DATE(1970,1,1)</f>
        <v>41534.568113425928</v>
      </c>
      <c r="T451" s="12">
        <f t="shared" ref="T451:T514" si="47">((($I451/60)/60)/24)+DATE(1970,1,1)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3"/>
        <v>7.92E-3</v>
      </c>
      <c r="P452" s="7">
        <f t="shared" si="42"/>
        <v>56.57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3"/>
        <v>0</v>
      </c>
      <c r="P453" s="7">
        <f t="shared" si="42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3"/>
        <v>0.64</v>
      </c>
      <c r="P454" s="7">
        <f t="shared" si="42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3"/>
        <v>2.740447957839262E-4</v>
      </c>
      <c r="P455" s="7">
        <f t="shared" si="42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3"/>
        <v>8.2000000000000007E-3</v>
      </c>
      <c r="P456" s="7">
        <f t="shared" si="42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3"/>
        <v>6.9230769230769226E-4</v>
      </c>
      <c r="P457" s="7">
        <f t="shared" si="42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3"/>
        <v>6.8631863186318634E-3</v>
      </c>
      <c r="P458" s="7">
        <f t="shared" si="42"/>
        <v>20.329999999999998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3"/>
        <v>0</v>
      </c>
      <c r="P459" s="7">
        <f t="shared" si="42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3"/>
        <v>8.2100000000000006E-2</v>
      </c>
      <c r="P460" s="7">
        <f t="shared" si="42"/>
        <v>16.760000000000002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3"/>
        <v>6.4102564102564103E-4</v>
      </c>
      <c r="P461" s="7">
        <f t="shared" si="42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3"/>
        <v>2.9411764705882353E-3</v>
      </c>
      <c r="P462" s="7">
        <f t="shared" si="42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3"/>
        <v>0</v>
      </c>
      <c r="P463" s="7">
        <f t="shared" si="42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3"/>
        <v>0</v>
      </c>
      <c r="P464" s="7">
        <f t="shared" si="42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3"/>
        <v>2.2727272727272728E-2</v>
      </c>
      <c r="P465" s="7">
        <f t="shared" si="42"/>
        <v>113.64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3"/>
        <v>9.9009900990099011E-4</v>
      </c>
      <c r="P466" s="7">
        <f t="shared" si="42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3"/>
        <v>0.26953125</v>
      </c>
      <c r="P467" s="7">
        <f t="shared" si="42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3"/>
        <v>7.6E-3</v>
      </c>
      <c r="P468" s="7">
        <f t="shared" si="42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3"/>
        <v>0.21575</v>
      </c>
      <c r="P469" s="7">
        <f t="shared" si="42"/>
        <v>110.64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3"/>
        <v>0</v>
      </c>
      <c r="P470" s="7">
        <f t="shared" si="42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3"/>
        <v>0</v>
      </c>
      <c r="P471" s="7">
        <f t="shared" si="42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3"/>
        <v>1.0200000000000001E-2</v>
      </c>
      <c r="P472" s="7">
        <f t="shared" si="42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3"/>
        <v>0.11892727272727273</v>
      </c>
      <c r="P473" s="7">
        <f t="shared" si="42"/>
        <v>38.479999999999997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3"/>
        <v>0.17624999999999999</v>
      </c>
      <c r="P474" s="7">
        <f t="shared" si="42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3"/>
        <v>2.87E-2</v>
      </c>
      <c r="P475" s="7">
        <f t="shared" si="42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3"/>
        <v>3.0303030303030303E-4</v>
      </c>
      <c r="P476" s="7">
        <f t="shared" si="42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3"/>
        <v>0</v>
      </c>
      <c r="P477" s="7">
        <f t="shared" si="42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3"/>
        <v>2.2302681818181819E-2</v>
      </c>
      <c r="P478" s="7">
        <f t="shared" si="42"/>
        <v>39.57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3"/>
        <v>0</v>
      </c>
      <c r="P479" s="7">
        <f t="shared" si="42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3"/>
        <v>0</v>
      </c>
      <c r="P480" s="7">
        <f t="shared" si="42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3"/>
        <v>0.3256</v>
      </c>
      <c r="P481" s="7">
        <f t="shared" si="42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3"/>
        <v>0.19409999999999999</v>
      </c>
      <c r="P482" s="7">
        <f t="shared" si="42"/>
        <v>55.46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3"/>
        <v>6.0999999999999999E-2</v>
      </c>
      <c r="P483" s="7">
        <f t="shared" si="42"/>
        <v>87.14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3"/>
        <v>1E-3</v>
      </c>
      <c r="P484" s="7">
        <f t="shared" si="42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3"/>
        <v>0.502</v>
      </c>
      <c r="P485" s="7">
        <f t="shared" si="42"/>
        <v>51.22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3"/>
        <v>1.8625E-3</v>
      </c>
      <c r="P486" s="7">
        <f t="shared" si="42"/>
        <v>13.55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3"/>
        <v>0.21906971229845085</v>
      </c>
      <c r="P487" s="7">
        <f t="shared" si="42"/>
        <v>66.52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3"/>
        <v>9.0909090909090904E-5</v>
      </c>
      <c r="P488" s="7">
        <f t="shared" si="42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3"/>
        <v>0</v>
      </c>
      <c r="P489" s="7">
        <f t="shared" si="42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3"/>
        <v>0</v>
      </c>
      <c r="P490" s="7">
        <f t="shared" si="42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3"/>
        <v>2.8667813379201833E-3</v>
      </c>
      <c r="P491" s="7">
        <f t="shared" si="42"/>
        <v>71.67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3"/>
        <v>0</v>
      </c>
      <c r="P492" s="7">
        <f t="shared" si="42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3"/>
        <v>0</v>
      </c>
      <c r="P493" s="7">
        <f t="shared" si="42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3"/>
        <v>0</v>
      </c>
      <c r="P494" s="7">
        <f t="shared" si="42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3"/>
        <v>0</v>
      </c>
      <c r="P495" s="7">
        <f t="shared" si="42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3"/>
        <v>1.5499999999999999E-3</v>
      </c>
      <c r="P496" s="7">
        <f t="shared" si="42"/>
        <v>10.33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3"/>
        <v>0</v>
      </c>
      <c r="P497" s="7">
        <f t="shared" si="42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3"/>
        <v>1.6666666666666667E-5</v>
      </c>
      <c r="P498" s="7">
        <f t="shared" si="42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3"/>
        <v>6.6964285714285711E-3</v>
      </c>
      <c r="P499" s="7">
        <f t="shared" si="42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3"/>
        <v>4.5985132395404561E-2</v>
      </c>
      <c r="P500" s="7">
        <f t="shared" si="42"/>
        <v>136.09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3"/>
        <v>9.5500000000000002E-2</v>
      </c>
      <c r="P501" s="7">
        <f t="shared" si="42"/>
        <v>73.459999999999994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3"/>
        <v>3.307692307692308E-2</v>
      </c>
      <c r="P502" s="7">
        <f t="shared" si="42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3"/>
        <v>0</v>
      </c>
      <c r="P503" s="7">
        <f t="shared" si="42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3"/>
        <v>1.15E-2</v>
      </c>
      <c r="P504" s="7">
        <f t="shared" si="42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3"/>
        <v>1.7538461538461537E-2</v>
      </c>
      <c r="P505" s="7">
        <f t="shared" si="42"/>
        <v>12.67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3"/>
        <v>1.3673469387755101E-2</v>
      </c>
      <c r="P506" s="7">
        <f t="shared" si="42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3"/>
        <v>4.3333333333333331E-3</v>
      </c>
      <c r="P507" s="7">
        <f t="shared" si="42"/>
        <v>3.71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3"/>
        <v>1.25E-3</v>
      </c>
      <c r="P508" s="7">
        <f t="shared" si="42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3"/>
        <v>3.2000000000000001E-2</v>
      </c>
      <c r="P509" s="7">
        <f t="shared" si="42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3"/>
        <v>8.0000000000000002E-3</v>
      </c>
      <c r="P510" s="7">
        <f t="shared" si="42"/>
        <v>133.33000000000001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3"/>
        <v>2E-3</v>
      </c>
      <c r="P511" s="7">
        <f t="shared" si="42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3"/>
        <v>0</v>
      </c>
      <c r="P512" s="7">
        <f t="shared" si="42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3"/>
        <v>0.03</v>
      </c>
      <c r="P513" s="7">
        <f t="shared" si="42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3"/>
        <v>1.3749999999999999E-3</v>
      </c>
      <c r="P514" s="7">
        <f t="shared" ref="P514:P577" si="48">IFERROR(ROUND(E514/L514,2),0)</f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9">E515/D515</f>
        <v>0.13924</v>
      </c>
      <c r="P515" s="7">
        <f t="shared" si="48"/>
        <v>102.38</v>
      </c>
      <c r="Q515" t="str">
        <f t="shared" ref="Q515:Q578" si="50">LEFT(N515,FIND("/",N515)-1)</f>
        <v>film &amp; video</v>
      </c>
      <c r="R515" t="str">
        <f t="shared" ref="R515:R578" si="51">MID(N515,FIND("/",N515)+1,LEN(N515))</f>
        <v>animation</v>
      </c>
      <c r="S515" s="12">
        <f t="shared" ref="S515:S578" si="52">((($J515/60)/60)/24)+DATE(1970,1,1)</f>
        <v>42552.653993055559</v>
      </c>
      <c r="T515" s="12">
        <f t="shared" ref="T515:T578" si="53">((($I515/60)/60)/24)+DATE(1970,1,1)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9"/>
        <v>3.3333333333333333E-2</v>
      </c>
      <c r="P516" s="7">
        <f t="shared" si="48"/>
        <v>16.670000000000002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9"/>
        <v>0.25413402061855672</v>
      </c>
      <c r="P517" s="7">
        <f t="shared" si="48"/>
        <v>725.03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9"/>
        <v>0</v>
      </c>
      <c r="P518" s="7">
        <f t="shared" si="48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9"/>
        <v>1.3666666666666667E-2</v>
      </c>
      <c r="P519" s="7">
        <f t="shared" si="48"/>
        <v>68.33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9"/>
        <v>0</v>
      </c>
      <c r="P520" s="7">
        <f t="shared" si="48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9"/>
        <v>0.22881426547787684</v>
      </c>
      <c r="P521" s="7">
        <f t="shared" si="48"/>
        <v>39.229999999999997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9"/>
        <v>1.0209999999999999</v>
      </c>
      <c r="P522" s="7">
        <f t="shared" si="48"/>
        <v>150.15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9"/>
        <v>1.0464</v>
      </c>
      <c r="P523" s="7">
        <f t="shared" si="48"/>
        <v>93.43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9"/>
        <v>1.1466666666666667</v>
      </c>
      <c r="P524" s="7">
        <f t="shared" si="48"/>
        <v>110.97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9"/>
        <v>1.206</v>
      </c>
      <c r="P525" s="7">
        <f t="shared" si="48"/>
        <v>71.790000000000006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9"/>
        <v>1.0867285714285715</v>
      </c>
      <c r="P526" s="7">
        <f t="shared" si="48"/>
        <v>29.26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9"/>
        <v>1</v>
      </c>
      <c r="P527" s="7">
        <f t="shared" si="48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9"/>
        <v>1.1399999999999999</v>
      </c>
      <c r="P528" s="7">
        <f t="shared" si="48"/>
        <v>74.349999999999994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9"/>
        <v>1.0085</v>
      </c>
      <c r="P529" s="7">
        <f t="shared" si="48"/>
        <v>63.83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9"/>
        <v>1.1565217391304348</v>
      </c>
      <c r="P530" s="7">
        <f t="shared" si="48"/>
        <v>44.33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9"/>
        <v>1.3041666666666667</v>
      </c>
      <c r="P531" s="7">
        <f t="shared" si="48"/>
        <v>86.94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9"/>
        <v>1.0778267254038179</v>
      </c>
      <c r="P532" s="7">
        <f t="shared" si="48"/>
        <v>126.55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9"/>
        <v>1</v>
      </c>
      <c r="P533" s="7">
        <f t="shared" si="48"/>
        <v>129.03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9"/>
        <v>1.2324999999999999</v>
      </c>
      <c r="P534" s="7">
        <f t="shared" si="48"/>
        <v>71.239999999999995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9"/>
        <v>1.002</v>
      </c>
      <c r="P535" s="7">
        <f t="shared" si="48"/>
        <v>117.88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9"/>
        <v>1.0466666666666666</v>
      </c>
      <c r="P536" s="7">
        <f t="shared" si="48"/>
        <v>327.08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9"/>
        <v>1.0249999999999999</v>
      </c>
      <c r="P537" s="7">
        <f t="shared" si="48"/>
        <v>34.75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9"/>
        <v>1.1825757575757576</v>
      </c>
      <c r="P538" s="7">
        <f t="shared" si="48"/>
        <v>100.06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9"/>
        <v>1.2050000000000001</v>
      </c>
      <c r="P539" s="7">
        <f t="shared" si="48"/>
        <v>40.85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9"/>
        <v>3.0242</v>
      </c>
      <c r="P540" s="7">
        <f t="shared" si="48"/>
        <v>252.02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9"/>
        <v>1.00644</v>
      </c>
      <c r="P541" s="7">
        <f t="shared" si="48"/>
        <v>25.16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9"/>
        <v>6.666666666666667E-5</v>
      </c>
      <c r="P542" s="7">
        <f t="shared" si="48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9"/>
        <v>5.5555555555555558E-3</v>
      </c>
      <c r="P543" s="7">
        <f t="shared" si="48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9"/>
        <v>3.9999999999999998E-6</v>
      </c>
      <c r="P544" s="7">
        <f t="shared" si="48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9"/>
        <v>3.1818181818181819E-3</v>
      </c>
      <c r="P545" s="7">
        <f t="shared" si="48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9"/>
        <v>1.2E-2</v>
      </c>
      <c r="P546" s="7">
        <f t="shared" si="48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9"/>
        <v>0.27383999999999997</v>
      </c>
      <c r="P547" s="7">
        <f t="shared" si="48"/>
        <v>402.71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9"/>
        <v>8.6666666666666663E-4</v>
      </c>
      <c r="P548" s="7">
        <f t="shared" si="48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9"/>
        <v>0</v>
      </c>
      <c r="P549" s="7">
        <f t="shared" si="48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9"/>
        <v>8.9999999999999998E-4</v>
      </c>
      <c r="P550" s="7">
        <f t="shared" si="48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9"/>
        <v>2.7199999999999998E-2</v>
      </c>
      <c r="P551" s="7">
        <f t="shared" si="48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9"/>
        <v>7.0000000000000001E-3</v>
      </c>
      <c r="P552" s="7">
        <f t="shared" si="48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9"/>
        <v>5.0413333333333331E-2</v>
      </c>
      <c r="P553" s="7">
        <f t="shared" si="48"/>
        <v>135.04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9"/>
        <v>0</v>
      </c>
      <c r="P554" s="7">
        <f t="shared" si="48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9"/>
        <v>4.9199999999999999E-3</v>
      </c>
      <c r="P555" s="7">
        <f t="shared" si="48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9"/>
        <v>0.36589147286821705</v>
      </c>
      <c r="P556" s="7">
        <f t="shared" si="48"/>
        <v>64.36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9"/>
        <v>0</v>
      </c>
      <c r="P557" s="7">
        <f t="shared" si="48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9"/>
        <v>2.5000000000000001E-2</v>
      </c>
      <c r="P558" s="7">
        <f t="shared" si="48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9"/>
        <v>9.1066666666666674E-3</v>
      </c>
      <c r="P559" s="7">
        <f t="shared" si="48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9"/>
        <v>0</v>
      </c>
      <c r="P560" s="7">
        <f t="shared" si="48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9"/>
        <v>2.0833333333333335E-4</v>
      </c>
      <c r="P561" s="7">
        <f t="shared" si="48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9"/>
        <v>1.2E-4</v>
      </c>
      <c r="P562" s="7">
        <f t="shared" si="48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9"/>
        <v>3.6666666666666666E-3</v>
      </c>
      <c r="P563" s="7">
        <f t="shared" si="48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9"/>
        <v>0</v>
      </c>
      <c r="P564" s="7">
        <f t="shared" si="48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9"/>
        <v>9.0666666666666662E-4</v>
      </c>
      <c r="P565" s="7">
        <f t="shared" si="48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9"/>
        <v>5.5555555555555558E-5</v>
      </c>
      <c r="P566" s="7">
        <f t="shared" si="48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9"/>
        <v>0</v>
      </c>
      <c r="P567" s="7">
        <f t="shared" si="48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9"/>
        <v>2.0000000000000001E-4</v>
      </c>
      <c r="P568" s="7">
        <f t="shared" si="48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9"/>
        <v>0</v>
      </c>
      <c r="P569" s="7">
        <f t="shared" si="48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9"/>
        <v>0.01</v>
      </c>
      <c r="P570" s="7">
        <f t="shared" si="48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9"/>
        <v>8.0000000000000002E-3</v>
      </c>
      <c r="P571" s="7">
        <f t="shared" si="48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9"/>
        <v>1.6705882352941177E-3</v>
      </c>
      <c r="P572" s="7">
        <f t="shared" si="48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9"/>
        <v>4.2399999999999998E-3</v>
      </c>
      <c r="P573" s="7">
        <f t="shared" si="48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9"/>
        <v>0</v>
      </c>
      <c r="P574" s="7">
        <f t="shared" si="48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9"/>
        <v>3.892538925389254E-3</v>
      </c>
      <c r="P575" s="7">
        <f t="shared" si="48"/>
        <v>38.44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9"/>
        <v>7.1556350626118068E-3</v>
      </c>
      <c r="P576" s="7">
        <f t="shared" si="48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9"/>
        <v>4.3166666666666666E-3</v>
      </c>
      <c r="P577" s="7">
        <f t="shared" si="48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9"/>
        <v>1.2500000000000001E-5</v>
      </c>
      <c r="P578" s="7">
        <f t="shared" ref="P578:P641" si="54">IFERROR(ROUND(E578/L578,2),0)</f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E579/D579</f>
        <v>2E-3</v>
      </c>
      <c r="P579" s="7">
        <f t="shared" si="54"/>
        <v>10</v>
      </c>
      <c r="Q579" t="str">
        <f t="shared" ref="Q579:Q642" si="56">LEFT(N579,FIND("/",N579)-1)</f>
        <v>technology</v>
      </c>
      <c r="R579" t="str">
        <f t="shared" ref="R579:R642" si="57">MID(N579,FIND("/",N579)+1,LEN(N579))</f>
        <v>web</v>
      </c>
      <c r="S579" s="12">
        <f t="shared" ref="S579:S642" si="58">((($J579/60)/60)/24)+DATE(1970,1,1)</f>
        <v>42450.589143518519</v>
      </c>
      <c r="T579" s="12">
        <f t="shared" ref="T579:T642" si="59">((($I579/60)/60)/24)+DATE(1970,1,1)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1.12E-4</v>
      </c>
      <c r="P580" s="7">
        <f t="shared" si="54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1.4583333333333334E-2</v>
      </c>
      <c r="P581" s="7">
        <f t="shared" si="54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3.3333333333333332E-4</v>
      </c>
      <c r="P582" s="7">
        <f t="shared" si="54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s="7">
        <f t="shared" si="54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s="7">
        <f t="shared" si="54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1.1111111111111112E-4</v>
      </c>
      <c r="P585" s="7">
        <f t="shared" si="54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0.01</v>
      </c>
      <c r="P586" s="7">
        <f t="shared" si="54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s="7">
        <f t="shared" si="54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5.5999999999999999E-3</v>
      </c>
      <c r="P588" s="7">
        <f t="shared" si="54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9.0833333333333335E-2</v>
      </c>
      <c r="P589" s="7">
        <f t="shared" si="54"/>
        <v>389.29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3.3444444444444443E-2</v>
      </c>
      <c r="P590" s="7">
        <f t="shared" si="54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1.3333333333333334E-4</v>
      </c>
      <c r="P591" s="7">
        <f t="shared" si="54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4.4600000000000001E-2</v>
      </c>
      <c r="P592" s="7">
        <f t="shared" si="54"/>
        <v>24.78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6.0999999999999997E-4</v>
      </c>
      <c r="P593" s="7">
        <f t="shared" si="54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3.3333333333333333E-2</v>
      </c>
      <c r="P594" s="7">
        <f t="shared" si="54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0.23</v>
      </c>
      <c r="P595" s="7">
        <f t="shared" si="54"/>
        <v>16.43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1.0399999999999999E-3</v>
      </c>
      <c r="P596" s="7">
        <f t="shared" si="54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4.2599999999999999E-3</v>
      </c>
      <c r="P597" s="7">
        <f t="shared" si="54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2.9999999999999997E-4</v>
      </c>
      <c r="P598" s="7">
        <f t="shared" si="54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2.6666666666666666E-3</v>
      </c>
      <c r="P599" s="7">
        <f t="shared" si="54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0.34</v>
      </c>
      <c r="P600" s="7">
        <f t="shared" si="54"/>
        <v>121.43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6.2E-4</v>
      </c>
      <c r="P601" s="7">
        <f t="shared" si="54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0.02</v>
      </c>
      <c r="P602" s="7">
        <f t="shared" si="54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1.4E-2</v>
      </c>
      <c r="P603" s="7">
        <f t="shared" si="54"/>
        <v>23.33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s="7">
        <f t="shared" si="54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3.9334666666666664E-2</v>
      </c>
      <c r="P605" s="7">
        <f t="shared" si="54"/>
        <v>45.39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s="7">
        <f t="shared" si="54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2.6200000000000001E-2</v>
      </c>
      <c r="P607" s="7">
        <f t="shared" si="54"/>
        <v>16.38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2E-3</v>
      </c>
      <c r="P608" s="7">
        <f t="shared" si="54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s="7">
        <f t="shared" si="54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9.7400000000000004E-3</v>
      </c>
      <c r="P610" s="7">
        <f t="shared" si="54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6.41025641025641E-3</v>
      </c>
      <c r="P611" s="7">
        <f t="shared" si="54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s="7">
        <f t="shared" si="54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s="7">
        <f t="shared" si="54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s="7">
        <f t="shared" si="54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0.21363333333333334</v>
      </c>
      <c r="P615" s="7">
        <f t="shared" si="54"/>
        <v>105.93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s="7">
        <f t="shared" si="54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s="7">
        <f t="shared" si="54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s="7">
        <f t="shared" si="54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0.03</v>
      </c>
      <c r="P619" s="7">
        <f t="shared" si="54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s="7">
        <f t="shared" si="54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3.9999999999999998E-7</v>
      </c>
      <c r="P621" s="7">
        <f t="shared" si="54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0.01</v>
      </c>
      <c r="P622" s="7">
        <f t="shared" si="54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1.044E-2</v>
      </c>
      <c r="P623" s="7">
        <f t="shared" si="54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5.6833333333333333E-2</v>
      </c>
      <c r="P624" s="7">
        <f t="shared" si="54"/>
        <v>37.89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s="7">
        <f t="shared" si="54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s="7">
        <f t="shared" si="54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s="7">
        <f t="shared" si="54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0.17380000000000001</v>
      </c>
      <c r="P628" s="7">
        <f t="shared" si="54"/>
        <v>111.41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2.0000000000000001E-4</v>
      </c>
      <c r="P629" s="7">
        <f t="shared" si="54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s="7">
        <f t="shared" si="54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1.75E-3</v>
      </c>
      <c r="P631" s="7">
        <f t="shared" si="54"/>
        <v>116.67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8.3340278356529708E-4</v>
      </c>
      <c r="P632" s="7">
        <f t="shared" si="54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1.38E-2</v>
      </c>
      <c r="P633" s="7">
        <f t="shared" si="54"/>
        <v>76.67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s="7">
        <f t="shared" si="54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0.1245</v>
      </c>
      <c r="P635" s="7">
        <f t="shared" si="54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2.0000000000000001E-4</v>
      </c>
      <c r="P636" s="7">
        <f t="shared" si="54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8.0000000000000007E-5</v>
      </c>
      <c r="P637" s="7">
        <f t="shared" si="54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2E-3</v>
      </c>
      <c r="P638" s="7">
        <f t="shared" si="54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s="7">
        <f t="shared" si="54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9.0000000000000006E-5</v>
      </c>
      <c r="P640" s="7">
        <f t="shared" si="54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9.9999999999999995E-7</v>
      </c>
      <c r="P641" s="7">
        <f t="shared" si="54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1.4428571428571428</v>
      </c>
      <c r="P642" s="7">
        <f t="shared" ref="P642:P705" si="60">IFERROR(ROUND(E642/L642,2),0)</f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E643/D643</f>
        <v>1.1916249999999999</v>
      </c>
      <c r="P643" s="7">
        <f t="shared" si="60"/>
        <v>151.32</v>
      </c>
      <c r="Q643" t="str">
        <f t="shared" ref="Q643:Q706" si="62">LEFT(N643,FIND("/",N643)-1)</f>
        <v>technology</v>
      </c>
      <c r="R643" t="str">
        <f t="shared" ref="R643:R706" si="63">MID(N643,FIND("/",N643)+1,LEN(N643))</f>
        <v>wearables</v>
      </c>
      <c r="S643" s="12">
        <f t="shared" ref="S643:S706" si="64">((($J643/60)/60)/24)+DATE(1970,1,1)</f>
        <v>42199.57</v>
      </c>
      <c r="T643" s="12">
        <f t="shared" ref="T643:T706" si="65">((($I643/60)/60)/24)+DATE(1970,1,1)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14.604850000000001</v>
      </c>
      <c r="P644" s="7">
        <f t="shared" si="60"/>
        <v>134.36000000000001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1.0580799999999999</v>
      </c>
      <c r="P645" s="7">
        <f t="shared" si="60"/>
        <v>174.03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3.0011791999999997</v>
      </c>
      <c r="P646" s="7">
        <f t="shared" si="60"/>
        <v>73.489999999999995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2.7869999999999999</v>
      </c>
      <c r="P647" s="7">
        <f t="shared" si="60"/>
        <v>23.52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1.3187625000000001</v>
      </c>
      <c r="P648" s="7">
        <f t="shared" si="60"/>
        <v>39.07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1.0705</v>
      </c>
      <c r="P649" s="7">
        <f t="shared" si="60"/>
        <v>125.94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1.2682285714285715</v>
      </c>
      <c r="P650" s="7">
        <f t="shared" si="60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1.3996</v>
      </c>
      <c r="P651" s="7">
        <f t="shared" si="60"/>
        <v>42.67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1.1240000000000001</v>
      </c>
      <c r="P652" s="7">
        <f t="shared" si="60"/>
        <v>35.130000000000003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1.00528</v>
      </c>
      <c r="P653" s="7">
        <f t="shared" si="60"/>
        <v>239.35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1.0046666666666666</v>
      </c>
      <c r="P654" s="7">
        <f t="shared" si="60"/>
        <v>107.64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1.4144600000000001</v>
      </c>
      <c r="P655" s="7">
        <f t="shared" si="60"/>
        <v>95.83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2.6729166666666666</v>
      </c>
      <c r="P656" s="7">
        <f t="shared" si="60"/>
        <v>31.66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1.4688749999999999</v>
      </c>
      <c r="P657" s="7">
        <f t="shared" si="60"/>
        <v>42.89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2.1356000000000002</v>
      </c>
      <c r="P658" s="7">
        <f t="shared" si="60"/>
        <v>122.74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1.2569999999999999</v>
      </c>
      <c r="P659" s="7">
        <f t="shared" si="60"/>
        <v>190.45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1.0446206037108834</v>
      </c>
      <c r="P660" s="7">
        <f t="shared" si="60"/>
        <v>109.34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1.0056666666666667</v>
      </c>
      <c r="P661" s="7">
        <f t="shared" si="60"/>
        <v>143.66999999999999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3.058E-2</v>
      </c>
      <c r="P662" s="7">
        <f t="shared" si="60"/>
        <v>84.94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9.4999999999999998E-3</v>
      </c>
      <c r="P663" s="7">
        <f t="shared" si="60"/>
        <v>10.56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4.0000000000000001E-3</v>
      </c>
      <c r="P664" s="7">
        <f t="shared" si="60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3.5000000000000001E-3</v>
      </c>
      <c r="P665" s="7">
        <f t="shared" si="60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7.5333333333333335E-2</v>
      </c>
      <c r="P666" s="7">
        <f t="shared" si="60"/>
        <v>31.17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0.18640000000000001</v>
      </c>
      <c r="P667" s="7">
        <f t="shared" si="60"/>
        <v>155.33000000000001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4.0000000000000003E-5</v>
      </c>
      <c r="P668" s="7">
        <f t="shared" si="60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0.1002</v>
      </c>
      <c r="P669" s="7">
        <f t="shared" si="60"/>
        <v>178.93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4.5600000000000002E-2</v>
      </c>
      <c r="P670" s="7">
        <f t="shared" si="60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0.21507499999999999</v>
      </c>
      <c r="P671" s="7">
        <f t="shared" si="60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0.29276666666666668</v>
      </c>
      <c r="P672" s="7">
        <f t="shared" si="60"/>
        <v>85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0.39426666666666665</v>
      </c>
      <c r="P673" s="7">
        <f t="shared" si="60"/>
        <v>788.53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0.21628</v>
      </c>
      <c r="P674" s="7">
        <f t="shared" si="60"/>
        <v>50.3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2.0500000000000002E-3</v>
      </c>
      <c r="P675" s="7">
        <f t="shared" si="60"/>
        <v>68.33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2.9999999999999997E-4</v>
      </c>
      <c r="P676" s="7">
        <f t="shared" si="60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0.14849999999999999</v>
      </c>
      <c r="P677" s="7">
        <f t="shared" si="60"/>
        <v>34.270000000000003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1.4710000000000001E-2</v>
      </c>
      <c r="P678" s="7">
        <f t="shared" si="60"/>
        <v>61.29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0.25584000000000001</v>
      </c>
      <c r="P679" s="7">
        <f t="shared" si="60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3.8206896551724136E-2</v>
      </c>
      <c r="P680" s="7">
        <f t="shared" si="60"/>
        <v>65.180000000000007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0.15485964912280703</v>
      </c>
      <c r="P681" s="7">
        <f t="shared" si="60"/>
        <v>93.9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0.25912000000000002</v>
      </c>
      <c r="P682" s="7">
        <f t="shared" si="60"/>
        <v>150.65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4.0000000000000002E-4</v>
      </c>
      <c r="P683" s="7">
        <f t="shared" si="60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1.06E-3</v>
      </c>
      <c r="P684" s="7">
        <f t="shared" si="60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8.5142857142857138E-3</v>
      </c>
      <c r="P685" s="7">
        <f t="shared" si="60"/>
        <v>99.33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7.4837500000000001E-2</v>
      </c>
      <c r="P686" s="7">
        <f t="shared" si="60"/>
        <v>177.39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0.27650000000000002</v>
      </c>
      <c r="P687" s="7">
        <f t="shared" si="60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s="7">
        <f t="shared" si="60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3.5499999999999997E-2</v>
      </c>
      <c r="P689" s="7">
        <f t="shared" si="60"/>
        <v>591.66999999999996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0.72989999999999999</v>
      </c>
      <c r="P690" s="7">
        <f t="shared" si="60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0.57648750000000004</v>
      </c>
      <c r="P691" s="7">
        <f t="shared" si="60"/>
        <v>343.15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0.1234</v>
      </c>
      <c r="P692" s="7">
        <f t="shared" si="60"/>
        <v>72.59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5.1999999999999998E-3</v>
      </c>
      <c r="P693" s="7">
        <f t="shared" si="60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6.5299999999999997E-2</v>
      </c>
      <c r="P694" s="7">
        <f t="shared" si="60"/>
        <v>6.5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0.35338000000000003</v>
      </c>
      <c r="P695" s="7">
        <f t="shared" si="60"/>
        <v>119.39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3.933333333333333E-3</v>
      </c>
      <c r="P696" s="7">
        <f t="shared" si="60"/>
        <v>84.29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1.06E-2</v>
      </c>
      <c r="P697" s="7">
        <f t="shared" si="60"/>
        <v>90.86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5.7142857142857145E-6</v>
      </c>
      <c r="P698" s="7">
        <f t="shared" si="60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0.46379999999999999</v>
      </c>
      <c r="P699" s="7">
        <f t="shared" si="60"/>
        <v>20.34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0.15390000000000001</v>
      </c>
      <c r="P700" s="7">
        <f t="shared" si="60"/>
        <v>530.69000000000005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0.824221076923077</v>
      </c>
      <c r="P701" s="7">
        <f t="shared" si="60"/>
        <v>120.39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2.6866666666666667E-2</v>
      </c>
      <c r="P702" s="7">
        <f t="shared" si="60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0.26600000000000001</v>
      </c>
      <c r="P703" s="7">
        <f t="shared" si="60"/>
        <v>291.33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0.30813400000000002</v>
      </c>
      <c r="P704" s="7">
        <f t="shared" si="60"/>
        <v>124.92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5.5800000000000002E-2</v>
      </c>
      <c r="P705" s="7">
        <f t="shared" si="60"/>
        <v>119.57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8.7454545454545458E-3</v>
      </c>
      <c r="P706" s="7">
        <f t="shared" ref="P706:P769" si="66">IFERROR(ROUND(E706/L706,2),0)</f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E707/D707</f>
        <v>9.7699999999999992E-3</v>
      </c>
      <c r="P707" s="7">
        <f t="shared" si="66"/>
        <v>195.4</v>
      </c>
      <c r="Q707" t="str">
        <f t="shared" ref="Q707:Q770" si="68">LEFT(N707,FIND("/",N707)-1)</f>
        <v>technology</v>
      </c>
      <c r="R707" t="str">
        <f t="shared" ref="R707:R770" si="69">MID(N707,FIND("/",N707)+1,LEN(N707))</f>
        <v>wearables</v>
      </c>
      <c r="S707" s="12">
        <f t="shared" ref="S707:S770" si="70">((($J707/60)/60)/24)+DATE(1970,1,1)</f>
        <v>42726.491643518515</v>
      </c>
      <c r="T707" s="12">
        <f t="shared" ref="T707:T770" si="71">((($I707/60)/60)/24)+DATE(1970,1,1)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 s="7">
        <f t="shared" si="66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0.78927352941176465</v>
      </c>
      <c r="P709" s="7">
        <f t="shared" si="66"/>
        <v>117.7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0.22092500000000001</v>
      </c>
      <c r="P710" s="7">
        <f t="shared" si="66"/>
        <v>23.95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4.0666666666666663E-3</v>
      </c>
      <c r="P711" s="7">
        <f t="shared" si="66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 s="7">
        <f t="shared" si="66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0.33790999999999999</v>
      </c>
      <c r="P713" s="7">
        <f t="shared" si="66"/>
        <v>99.97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2.1649484536082476E-3</v>
      </c>
      <c r="P714" s="7">
        <f t="shared" si="66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7.9600000000000001E-3</v>
      </c>
      <c r="P715" s="7">
        <f t="shared" si="66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0.14993333333333334</v>
      </c>
      <c r="P716" s="7">
        <f t="shared" si="66"/>
        <v>80.319999999999993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5.0509090909090906E-2</v>
      </c>
      <c r="P717" s="7">
        <f t="shared" si="66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0.10214285714285715</v>
      </c>
      <c r="P718" s="7">
        <f t="shared" si="66"/>
        <v>44.69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3.0500000000000002E-3</v>
      </c>
      <c r="P719" s="7">
        <f t="shared" si="66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7.4999999999999997E-3</v>
      </c>
      <c r="P720" s="7">
        <f t="shared" si="66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1.2933333333333333E-2</v>
      </c>
      <c r="P721" s="7">
        <f t="shared" si="66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1.4394736842105262</v>
      </c>
      <c r="P722" s="7">
        <f t="shared" si="66"/>
        <v>66.709999999999994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1.2210975609756098</v>
      </c>
      <c r="P723" s="7">
        <f t="shared" si="66"/>
        <v>84.14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1.3202400000000001</v>
      </c>
      <c r="P724" s="7">
        <f t="shared" si="66"/>
        <v>215.73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1.0938000000000001</v>
      </c>
      <c r="P725" s="7">
        <f t="shared" si="66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1.0547157142857144</v>
      </c>
      <c r="P726" s="7">
        <f t="shared" si="66"/>
        <v>51.63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1.0035000000000001</v>
      </c>
      <c r="P727" s="7">
        <f t="shared" si="66"/>
        <v>143.36000000000001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1.014</v>
      </c>
      <c r="P728" s="7">
        <f t="shared" si="66"/>
        <v>72.430000000000007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1.5551428571428572</v>
      </c>
      <c r="P729" s="7">
        <f t="shared" si="66"/>
        <v>36.53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1.05566</v>
      </c>
      <c r="P730" s="7">
        <f t="shared" si="66"/>
        <v>60.9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1.3065</v>
      </c>
      <c r="P731" s="7">
        <f t="shared" si="66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1.3219000000000001</v>
      </c>
      <c r="P732" s="7">
        <f t="shared" si="66"/>
        <v>99.77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1.26</v>
      </c>
      <c r="P733" s="7">
        <f t="shared" si="66"/>
        <v>88.73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1.6</v>
      </c>
      <c r="P734" s="7">
        <f t="shared" si="66"/>
        <v>4.92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1.2048000000000001</v>
      </c>
      <c r="P735" s="7">
        <f t="shared" si="66"/>
        <v>17.82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1.2552941176470589</v>
      </c>
      <c r="P736" s="7">
        <f t="shared" si="66"/>
        <v>187.19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1.1440638297872341</v>
      </c>
      <c r="P737" s="7">
        <f t="shared" si="66"/>
        <v>234.81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3.151388888888889</v>
      </c>
      <c r="P738" s="7">
        <f t="shared" si="66"/>
        <v>105.05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1.224</v>
      </c>
      <c r="P739" s="7">
        <f t="shared" si="66"/>
        <v>56.67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1.0673333333333332</v>
      </c>
      <c r="P740" s="7">
        <f t="shared" si="66"/>
        <v>39.049999999999997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1.5833333333333333</v>
      </c>
      <c r="P741" s="7">
        <f t="shared" si="66"/>
        <v>68.349999999999994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1.0740000000000001</v>
      </c>
      <c r="P742" s="7">
        <f t="shared" si="66"/>
        <v>169.58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1.0226</v>
      </c>
      <c r="P743" s="7">
        <f t="shared" si="66"/>
        <v>141.41999999999999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1.1071428571428572</v>
      </c>
      <c r="P744" s="7">
        <f t="shared" si="66"/>
        <v>67.39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1.48</v>
      </c>
      <c r="P745" s="7">
        <f t="shared" si="66"/>
        <v>54.27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1.0232000000000001</v>
      </c>
      <c r="P746" s="7">
        <f t="shared" si="66"/>
        <v>82.52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1.7909909909909909</v>
      </c>
      <c r="P747" s="7">
        <f t="shared" si="66"/>
        <v>53.73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1.1108135252761968</v>
      </c>
      <c r="P748" s="7">
        <f t="shared" si="66"/>
        <v>34.21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1.0004285714285714</v>
      </c>
      <c r="P749" s="7">
        <f t="shared" si="66"/>
        <v>127.33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1.0024999999999999</v>
      </c>
      <c r="P750" s="7">
        <f t="shared" si="66"/>
        <v>45.57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1.0556000000000001</v>
      </c>
      <c r="P751" s="7">
        <f t="shared" si="66"/>
        <v>95.96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1.0258775877587758</v>
      </c>
      <c r="P752" s="7">
        <f t="shared" si="66"/>
        <v>77.27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1.1850000000000001</v>
      </c>
      <c r="P753" s="7">
        <f t="shared" si="66"/>
        <v>57.34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1.117</v>
      </c>
      <c r="P754" s="7">
        <f t="shared" si="66"/>
        <v>53.19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1.28</v>
      </c>
      <c r="P755" s="7">
        <f t="shared" si="66"/>
        <v>492.31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1.0375000000000001</v>
      </c>
      <c r="P756" s="7">
        <f t="shared" si="66"/>
        <v>42.35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1.0190760000000001</v>
      </c>
      <c r="P757" s="7">
        <f t="shared" si="66"/>
        <v>37.47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1.177142857142857</v>
      </c>
      <c r="P758" s="7">
        <f t="shared" si="66"/>
        <v>37.450000000000003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2.38</v>
      </c>
      <c r="P759" s="7">
        <f t="shared" si="66"/>
        <v>33.06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1.02</v>
      </c>
      <c r="P760" s="7">
        <f t="shared" si="66"/>
        <v>134.21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1.0192000000000001</v>
      </c>
      <c r="P761" s="7">
        <f t="shared" si="66"/>
        <v>51.47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 s="7">
        <f t="shared" si="66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4.7E-2</v>
      </c>
      <c r="P763" s="7">
        <f t="shared" si="66"/>
        <v>39.17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 s="7">
        <f t="shared" si="66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1.1655011655011655E-3</v>
      </c>
      <c r="P765" s="7">
        <f t="shared" si="66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 s="7">
        <f t="shared" si="66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0.36014285714285715</v>
      </c>
      <c r="P767" s="7">
        <f t="shared" si="66"/>
        <v>57.3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 s="7">
        <f t="shared" si="66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3.5400000000000001E-2</v>
      </c>
      <c r="P769" s="7">
        <f t="shared" si="66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 s="7">
        <f t="shared" ref="P770:P833" si="72">IFERROR(ROUND(E770/L770,2),0)</f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E771/D771</f>
        <v>0.41399999999999998</v>
      </c>
      <c r="P771" s="7">
        <f t="shared" si="72"/>
        <v>31.85</v>
      </c>
      <c r="Q771" t="str">
        <f t="shared" ref="Q771:Q834" si="74">LEFT(N771,FIND("/",N771)-1)</f>
        <v>publishing</v>
      </c>
      <c r="R771" t="str">
        <f t="shared" ref="R771:R834" si="75">MID(N771,FIND("/",N771)+1,LEN(N771))</f>
        <v>fiction</v>
      </c>
      <c r="S771" s="12">
        <f t="shared" ref="S771:S834" si="76">((($J771/60)/60)/24)+DATE(1970,1,1)</f>
        <v>41604.996458333335</v>
      </c>
      <c r="T771" s="12">
        <f t="shared" ref="T771:T834" si="77">((($I771/60)/60)/24)+DATE(1970,1,1)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 s="7">
        <f t="shared" si="72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2.631578947368421E-4</v>
      </c>
      <c r="P773" s="7">
        <f t="shared" si="72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3.3333333333333333E-2</v>
      </c>
      <c r="P774" s="7">
        <f t="shared" si="72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8.5129023676509714E-3</v>
      </c>
      <c r="P775" s="7">
        <f t="shared" si="72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0.70199999999999996</v>
      </c>
      <c r="P776" s="7">
        <f t="shared" si="72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1.7000000000000001E-2</v>
      </c>
      <c r="P777" s="7">
        <f t="shared" si="72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0.51400000000000001</v>
      </c>
      <c r="P778" s="7">
        <f t="shared" si="72"/>
        <v>63.12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7.0000000000000001E-3</v>
      </c>
      <c r="P779" s="7">
        <f t="shared" si="72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4.0000000000000001E-3</v>
      </c>
      <c r="P780" s="7">
        <f t="shared" si="72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2.6666666666666668E-2</v>
      </c>
      <c r="P781" s="7">
        <f t="shared" si="72"/>
        <v>66.67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1.04</v>
      </c>
      <c r="P782" s="7">
        <f t="shared" si="72"/>
        <v>38.520000000000003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1.3315375</v>
      </c>
      <c r="P783" s="7">
        <f t="shared" si="72"/>
        <v>42.61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</v>
      </c>
      <c r="P784" s="7">
        <f t="shared" si="72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1.4813333333333334</v>
      </c>
      <c r="P785" s="7">
        <f t="shared" si="72"/>
        <v>63.49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1.0249999999999999</v>
      </c>
      <c r="P786" s="7">
        <f t="shared" si="72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1.8062799999999999</v>
      </c>
      <c r="P787" s="7">
        <f t="shared" si="72"/>
        <v>31.14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1.4279999999999999</v>
      </c>
      <c r="P788" s="7">
        <f t="shared" si="72"/>
        <v>162.27000000000001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1.1416666666666666</v>
      </c>
      <c r="P789" s="7">
        <f t="shared" si="72"/>
        <v>80.59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2.03505</v>
      </c>
      <c r="P790" s="7">
        <f t="shared" si="72"/>
        <v>59.85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1.0941176470588236</v>
      </c>
      <c r="P791" s="7">
        <f t="shared" si="72"/>
        <v>132.86000000000001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1.443746</v>
      </c>
      <c r="P792" s="7">
        <f t="shared" si="72"/>
        <v>92.55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1.0386666666666666</v>
      </c>
      <c r="P793" s="7">
        <f t="shared" si="72"/>
        <v>60.86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1.0044440000000001</v>
      </c>
      <c r="P794" s="7">
        <f t="shared" si="72"/>
        <v>41.85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1.0277927272727272</v>
      </c>
      <c r="P795" s="7">
        <f t="shared" si="72"/>
        <v>88.33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1.0531250000000001</v>
      </c>
      <c r="P796" s="7">
        <f t="shared" si="72"/>
        <v>158.96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1.1178571428571429</v>
      </c>
      <c r="P797" s="7">
        <f t="shared" si="72"/>
        <v>85.05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1.0135000000000001</v>
      </c>
      <c r="P798" s="7">
        <f t="shared" si="72"/>
        <v>112.61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1.0753333333333333</v>
      </c>
      <c r="P799" s="7">
        <f t="shared" si="72"/>
        <v>45.44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1.1488571428571428</v>
      </c>
      <c r="P800" s="7">
        <f t="shared" si="72"/>
        <v>46.22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1.0002</v>
      </c>
      <c r="P801" s="7">
        <f t="shared" si="72"/>
        <v>178.61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1.5213333333333334</v>
      </c>
      <c r="P802" s="7">
        <f t="shared" si="72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1.1152149999999998</v>
      </c>
      <c r="P803" s="7">
        <f t="shared" si="72"/>
        <v>43.73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1.0133333333333334</v>
      </c>
      <c r="P804" s="7">
        <f t="shared" si="72"/>
        <v>81.069999999999993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1.232608695652174</v>
      </c>
      <c r="P805" s="7">
        <f t="shared" si="72"/>
        <v>74.61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</v>
      </c>
      <c r="P806" s="7">
        <f t="shared" si="72"/>
        <v>305.56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1.05</v>
      </c>
      <c r="P807" s="7">
        <f t="shared" si="72"/>
        <v>58.33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1.0443750000000001</v>
      </c>
      <c r="P808" s="7">
        <f t="shared" si="72"/>
        <v>117.68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1.05125</v>
      </c>
      <c r="P809" s="7">
        <f t="shared" si="72"/>
        <v>73.77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</v>
      </c>
      <c r="P810" s="7">
        <f t="shared" si="72"/>
        <v>104.65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1.03775</v>
      </c>
      <c r="P811" s="7">
        <f t="shared" si="72"/>
        <v>79.83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1.05</v>
      </c>
      <c r="P812" s="7">
        <f t="shared" si="72"/>
        <v>58.33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1.04</v>
      </c>
      <c r="P813" s="7">
        <f t="shared" si="72"/>
        <v>86.67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1.5183333333333333</v>
      </c>
      <c r="P814" s="7">
        <f t="shared" si="72"/>
        <v>27.61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1.59996</v>
      </c>
      <c r="P815" s="7">
        <f t="shared" si="72"/>
        <v>25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1.2729999999999999</v>
      </c>
      <c r="P816" s="7">
        <f t="shared" si="72"/>
        <v>45.46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1.07</v>
      </c>
      <c r="P817" s="7">
        <f t="shared" si="72"/>
        <v>99.53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1.1512214285714286</v>
      </c>
      <c r="P818" s="7">
        <f t="shared" si="72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1.3711066666666665</v>
      </c>
      <c r="P819" s="7">
        <f t="shared" si="72"/>
        <v>89.42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1.5571428571428572</v>
      </c>
      <c r="P820" s="7">
        <f t="shared" si="72"/>
        <v>28.68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1.0874999999999999</v>
      </c>
      <c r="P821" s="7">
        <f t="shared" si="72"/>
        <v>31.07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1.3405</v>
      </c>
      <c r="P822" s="7">
        <f t="shared" si="72"/>
        <v>70.55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</v>
      </c>
      <c r="P823" s="7">
        <f t="shared" si="72"/>
        <v>224.13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1.1916666666666667</v>
      </c>
      <c r="P824" s="7">
        <f t="shared" si="72"/>
        <v>51.81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1.7949999999999999</v>
      </c>
      <c r="P825" s="7">
        <f t="shared" si="72"/>
        <v>43.52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1.3438124999999999</v>
      </c>
      <c r="P826" s="7">
        <f t="shared" si="72"/>
        <v>39.82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1.0043200000000001</v>
      </c>
      <c r="P827" s="7">
        <f t="shared" si="72"/>
        <v>126.81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1.0145454545454546</v>
      </c>
      <c r="P828" s="7">
        <f t="shared" si="72"/>
        <v>113.88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1.0333333333333334</v>
      </c>
      <c r="P829" s="7">
        <f t="shared" si="72"/>
        <v>28.18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1.07</v>
      </c>
      <c r="P830" s="7">
        <f t="shared" si="72"/>
        <v>36.61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1.04</v>
      </c>
      <c r="P831" s="7">
        <f t="shared" si="72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1.0783333333333334</v>
      </c>
      <c r="P832" s="7">
        <f t="shared" si="72"/>
        <v>60.66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2.3333333333333335</v>
      </c>
      <c r="P833" s="7">
        <f t="shared" si="72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1.0060706666666666</v>
      </c>
      <c r="P834" s="7">
        <f t="shared" ref="P834:P897" si="78">IFERROR(ROUND(E834/L834,2),0)</f>
        <v>97.99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E835/D835</f>
        <v>1.0166666666666666</v>
      </c>
      <c r="P835" s="7">
        <f t="shared" si="78"/>
        <v>148.78</v>
      </c>
      <c r="Q835" t="str">
        <f t="shared" ref="Q835:Q898" si="80">LEFT(N835,FIND("/",N835)-1)</f>
        <v>music</v>
      </c>
      <c r="R835" t="str">
        <f t="shared" ref="R835:R898" si="81">MID(N835,FIND("/",N835)+1,LEN(N835))</f>
        <v>rock</v>
      </c>
      <c r="S835" s="12">
        <f t="shared" ref="S835:S898" si="82">((($J835/60)/60)/24)+DATE(1970,1,1)</f>
        <v>41718.878182870372</v>
      </c>
      <c r="T835" s="12">
        <f t="shared" ref="T835:T898" si="83">((($I835/60)/60)/24)+DATE(1970,1,1)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1.3101818181818181</v>
      </c>
      <c r="P836" s="7">
        <f t="shared" si="78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1.1725000000000001</v>
      </c>
      <c r="P837" s="7">
        <f t="shared" si="78"/>
        <v>58.63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1.009304</v>
      </c>
      <c r="P838" s="7">
        <f t="shared" si="78"/>
        <v>109.71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1.218</v>
      </c>
      <c r="P839" s="7">
        <f t="shared" si="78"/>
        <v>49.11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1.454</v>
      </c>
      <c r="P840" s="7">
        <f t="shared" si="78"/>
        <v>47.67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1.166166</v>
      </c>
      <c r="P841" s="7">
        <f t="shared" si="78"/>
        <v>60.74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1.2041660000000001</v>
      </c>
      <c r="P842" s="7">
        <f t="shared" si="78"/>
        <v>63.38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1.0132000000000001</v>
      </c>
      <c r="P843" s="7">
        <f t="shared" si="78"/>
        <v>53.89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1.0431999999999999</v>
      </c>
      <c r="P844" s="7">
        <f t="shared" si="78"/>
        <v>66.87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2.6713333333333331</v>
      </c>
      <c r="P845" s="7">
        <f t="shared" si="78"/>
        <v>63.1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1.9413333333333334</v>
      </c>
      <c r="P846" s="7">
        <f t="shared" si="78"/>
        <v>36.630000000000003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1.203802</v>
      </c>
      <c r="P847" s="7">
        <f t="shared" si="78"/>
        <v>34.01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1.2200090909090908</v>
      </c>
      <c r="P848" s="7">
        <f t="shared" si="78"/>
        <v>28.55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</v>
      </c>
      <c r="P849" s="7">
        <f t="shared" si="78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</v>
      </c>
      <c r="P850" s="7">
        <f t="shared" si="78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1.1990000000000001</v>
      </c>
      <c r="P851" s="7">
        <f t="shared" si="78"/>
        <v>41.7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1.55175</v>
      </c>
      <c r="P852" s="7">
        <f t="shared" si="78"/>
        <v>46.67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1.3045</v>
      </c>
      <c r="P853" s="7">
        <f t="shared" si="78"/>
        <v>37.270000000000003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1.0497142857142858</v>
      </c>
      <c r="P854" s="7">
        <f t="shared" si="78"/>
        <v>59.26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</v>
      </c>
      <c r="P855" s="7">
        <f t="shared" si="78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1.1822050359712231</v>
      </c>
      <c r="P856" s="7">
        <f t="shared" si="78"/>
        <v>65.86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1.0344827586206897</v>
      </c>
      <c r="P857" s="7">
        <f t="shared" si="78"/>
        <v>31.91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2.1800000000000002</v>
      </c>
      <c r="P858" s="7">
        <f t="shared" si="78"/>
        <v>19.46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</v>
      </c>
      <c r="P859" s="7">
        <f t="shared" si="78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1.4400583333333332</v>
      </c>
      <c r="P860" s="7">
        <f t="shared" si="78"/>
        <v>22.74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1.0467500000000001</v>
      </c>
      <c r="P861" s="7">
        <f t="shared" si="78"/>
        <v>42.72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0.18142857142857144</v>
      </c>
      <c r="P862" s="7">
        <f t="shared" si="78"/>
        <v>52.92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2.2444444444444444E-2</v>
      </c>
      <c r="P863" s="7">
        <f t="shared" si="78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3.3999999999999998E-3</v>
      </c>
      <c r="P864" s="7">
        <f t="shared" si="78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4.4999999999999998E-2</v>
      </c>
      <c r="P865" s="7">
        <f t="shared" si="78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0.41538461538461541</v>
      </c>
      <c r="P866" s="7">
        <f t="shared" si="78"/>
        <v>34.18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2.0454545454545454E-2</v>
      </c>
      <c r="P867" s="7">
        <f t="shared" si="78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0.18285714285714286</v>
      </c>
      <c r="P868" s="7">
        <f t="shared" si="78"/>
        <v>58.18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0.2402</v>
      </c>
      <c r="P869" s="7">
        <f t="shared" si="78"/>
        <v>109.18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1.1111111111111111E-3</v>
      </c>
      <c r="P870" s="7">
        <f t="shared" si="78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0.11818181818181818</v>
      </c>
      <c r="P871" s="7">
        <f t="shared" si="78"/>
        <v>346.67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3.0999999999999999E-3</v>
      </c>
      <c r="P872" s="7">
        <f t="shared" si="78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5.4166666666666669E-2</v>
      </c>
      <c r="P873" s="7">
        <f t="shared" si="78"/>
        <v>27.08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8.1250000000000003E-3</v>
      </c>
      <c r="P874" s="7">
        <f t="shared" si="78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1.2857142857142857E-2</v>
      </c>
      <c r="P875" s="7">
        <f t="shared" si="78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0.24333333333333335</v>
      </c>
      <c r="P876" s="7">
        <f t="shared" si="78"/>
        <v>34.76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 s="7">
        <f t="shared" si="78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0.40799492385786801</v>
      </c>
      <c r="P878" s="7">
        <f t="shared" si="78"/>
        <v>28.58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0.67549999999999999</v>
      </c>
      <c r="P879" s="7">
        <f t="shared" si="78"/>
        <v>46.59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1.2999999999999999E-2</v>
      </c>
      <c r="P880" s="7">
        <f t="shared" si="78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0.30666666666666664</v>
      </c>
      <c r="P881" s="7">
        <f t="shared" si="78"/>
        <v>21.47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2.9894179894179893E-2</v>
      </c>
      <c r="P882" s="7">
        <f t="shared" si="78"/>
        <v>14.13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8.0000000000000002E-3</v>
      </c>
      <c r="P883" s="7">
        <f t="shared" si="78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0.20133333333333334</v>
      </c>
      <c r="P884" s="7">
        <f t="shared" si="78"/>
        <v>21.57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0.4002</v>
      </c>
      <c r="P885" s="7">
        <f t="shared" si="78"/>
        <v>83.38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0.01</v>
      </c>
      <c r="P886" s="7">
        <f t="shared" si="78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0.75</v>
      </c>
      <c r="P887" s="7">
        <f t="shared" si="78"/>
        <v>35.71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0.41</v>
      </c>
      <c r="P888" s="7">
        <f t="shared" si="78"/>
        <v>29.29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 s="7">
        <f t="shared" si="78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7.1999999999999995E-2</v>
      </c>
      <c r="P890" s="7">
        <f t="shared" si="78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9.4412800000000005E-2</v>
      </c>
      <c r="P891" s="7">
        <f t="shared" si="78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4.1666666666666664E-2</v>
      </c>
      <c r="P892" s="7">
        <f t="shared" si="78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3.2500000000000001E-2</v>
      </c>
      <c r="P893" s="7">
        <f t="shared" si="78"/>
        <v>28.89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0.40749999999999997</v>
      </c>
      <c r="P894" s="7">
        <f t="shared" si="78"/>
        <v>143.82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0.1</v>
      </c>
      <c r="P895" s="7">
        <f t="shared" si="78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0.39169999999999999</v>
      </c>
      <c r="P896" s="7">
        <f t="shared" si="78"/>
        <v>147.81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2.4375000000000001E-2</v>
      </c>
      <c r="P897" s="7">
        <f t="shared" si="78"/>
        <v>27.86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0.4</v>
      </c>
      <c r="P898" s="7">
        <f t="shared" ref="P898:P961" si="84">IFERROR(ROUND(E898/L898,2),0)</f>
        <v>44.44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E899/D899</f>
        <v>0</v>
      </c>
      <c r="P899" s="7">
        <f t="shared" si="84"/>
        <v>0</v>
      </c>
      <c r="Q899" t="str">
        <f t="shared" ref="Q899:Q962" si="86">LEFT(N899,FIND("/",N899)-1)</f>
        <v>music</v>
      </c>
      <c r="R899" t="str">
        <f t="shared" ref="R899:R962" si="87">MID(N899,FIND("/",N899)+1,LEN(N899))</f>
        <v>indie rock</v>
      </c>
      <c r="S899" s="12">
        <f t="shared" ref="S899:S962" si="88">((($J899/60)/60)/24)+DATE(1970,1,1)</f>
        <v>41211.688750000001</v>
      </c>
      <c r="T899" s="12">
        <f t="shared" ref="T899:T962" si="89">((($I899/60)/60)/24)+DATE(1970,1,1)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2.8000000000000001E-2</v>
      </c>
      <c r="P900" s="7">
        <f t="shared" si="84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0.37333333333333335</v>
      </c>
      <c r="P901" s="7">
        <f t="shared" si="84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4.1999999999999997E-3</v>
      </c>
      <c r="P902" s="7">
        <f t="shared" si="84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 s="7">
        <f t="shared" si="84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3.0000000000000001E-3</v>
      </c>
      <c r="P904" s="7">
        <f t="shared" si="84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3.2000000000000001E-2</v>
      </c>
      <c r="P905" s="7">
        <f t="shared" si="84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3.0200000000000001E-3</v>
      </c>
      <c r="P906" s="7">
        <f t="shared" si="84"/>
        <v>50.33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3.0153846153846153E-2</v>
      </c>
      <c r="P907" s="7">
        <f t="shared" si="84"/>
        <v>32.67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 s="7">
        <f t="shared" si="84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 s="7">
        <f t="shared" si="84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 s="7">
        <f t="shared" si="84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3.2500000000000001E-2</v>
      </c>
      <c r="P911" s="7">
        <f t="shared" si="84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0.22363636363636363</v>
      </c>
      <c r="P912" s="7">
        <f t="shared" si="84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 s="7">
        <f t="shared" si="84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8.5714285714285719E-3</v>
      </c>
      <c r="P914" s="7">
        <f t="shared" si="84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6.6066666666666662E-2</v>
      </c>
      <c r="P915" s="7">
        <f t="shared" si="84"/>
        <v>82.58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 s="7">
        <f t="shared" si="84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5.7692307692307696E-2</v>
      </c>
      <c r="P917" s="7">
        <f t="shared" si="84"/>
        <v>41.67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 s="7">
        <f t="shared" si="84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6.0000000000000001E-3</v>
      </c>
      <c r="P919" s="7">
        <f t="shared" si="84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5.0256410256410255E-2</v>
      </c>
      <c r="P920" s="7">
        <f t="shared" si="84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5.0000000000000001E-3</v>
      </c>
      <c r="P921" s="7">
        <f t="shared" si="84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 s="7">
        <f t="shared" si="84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0.309</v>
      </c>
      <c r="P923" s="7">
        <f t="shared" si="84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0.21037037037037037</v>
      </c>
      <c r="P924" s="7">
        <f t="shared" si="84"/>
        <v>189.33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2.1999999999999999E-2</v>
      </c>
      <c r="P925" s="7">
        <f t="shared" si="84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0.109</v>
      </c>
      <c r="P926" s="7">
        <f t="shared" si="84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2.6666666666666668E-2</v>
      </c>
      <c r="P927" s="7">
        <f t="shared" si="84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 s="7">
        <f t="shared" si="84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 s="7">
        <f t="shared" si="84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0.10862068965517241</v>
      </c>
      <c r="P930" s="7">
        <f t="shared" si="84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 s="7">
        <f t="shared" si="84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0.38333333333333336</v>
      </c>
      <c r="P932" s="7">
        <f t="shared" si="84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6.5500000000000003E-2</v>
      </c>
      <c r="P933" s="7">
        <f t="shared" si="84"/>
        <v>18.71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0.14536842105263159</v>
      </c>
      <c r="P934" s="7">
        <f t="shared" si="84"/>
        <v>46.03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0.06</v>
      </c>
      <c r="P935" s="7">
        <f t="shared" si="84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0.30399999999999999</v>
      </c>
      <c r="P936" s="7">
        <f t="shared" si="84"/>
        <v>50.67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1.4285714285714285E-2</v>
      </c>
      <c r="P937" s="7">
        <f t="shared" si="84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 s="7">
        <f t="shared" si="84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1.1428571428571429E-2</v>
      </c>
      <c r="P939" s="7">
        <f t="shared" si="84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3.5714285714285713E-3</v>
      </c>
      <c r="P940" s="7">
        <f t="shared" si="84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1.4545454545454545E-2</v>
      </c>
      <c r="P941" s="7">
        <f t="shared" si="84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0.17155555555555554</v>
      </c>
      <c r="P942" s="7">
        <f t="shared" si="84"/>
        <v>110.29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2.3220000000000001E-2</v>
      </c>
      <c r="P943" s="7">
        <f t="shared" si="84"/>
        <v>37.450000000000003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8.9066666666666669E-2</v>
      </c>
      <c r="P944" s="7">
        <f t="shared" si="84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9.633333333333334E-2</v>
      </c>
      <c r="P945" s="7">
        <f t="shared" si="84"/>
        <v>24.08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0.13325999999999999</v>
      </c>
      <c r="P946" s="7">
        <f t="shared" si="84"/>
        <v>69.41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2.4840000000000001E-2</v>
      </c>
      <c r="P947" s="7">
        <f t="shared" si="84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1.9066666666666666E-2</v>
      </c>
      <c r="P948" s="7">
        <f t="shared" si="84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 s="7">
        <f t="shared" si="84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0.12</v>
      </c>
      <c r="P950" s="7">
        <f t="shared" si="84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1.3650000000000001E-2</v>
      </c>
      <c r="P951" s="7">
        <f t="shared" si="84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0.28039999999999998</v>
      </c>
      <c r="P952" s="7">
        <f t="shared" si="84"/>
        <v>58.42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0.38390000000000002</v>
      </c>
      <c r="P953" s="7">
        <f t="shared" si="84"/>
        <v>158.63999999999999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0.39942857142857141</v>
      </c>
      <c r="P954" s="7">
        <f t="shared" si="84"/>
        <v>99.86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8.3999999999999995E-3</v>
      </c>
      <c r="P955" s="7">
        <f t="shared" si="84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0.43406666666666666</v>
      </c>
      <c r="P956" s="7">
        <f t="shared" si="84"/>
        <v>89.19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5.6613333333333335E-2</v>
      </c>
      <c r="P957" s="7">
        <f t="shared" si="84"/>
        <v>182.62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1.7219999999999999E-2</v>
      </c>
      <c r="P958" s="7">
        <f t="shared" si="84"/>
        <v>50.65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1.9416666666666665E-2</v>
      </c>
      <c r="P959" s="7">
        <f t="shared" si="84"/>
        <v>33.29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0.11328275684711328</v>
      </c>
      <c r="P960" s="7">
        <f t="shared" si="84"/>
        <v>51.82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0.3886</v>
      </c>
      <c r="P961" s="7">
        <f t="shared" si="84"/>
        <v>113.63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0.46100628930817611</v>
      </c>
      <c r="P962" s="7">
        <f t="shared" ref="P962:P1025" si="90">IFERROR(ROUND(E962/L962,2),0)</f>
        <v>136.46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E963/D963</f>
        <v>0.42188421052631581</v>
      </c>
      <c r="P963" s="7">
        <f t="shared" si="90"/>
        <v>364.35</v>
      </c>
      <c r="Q963" t="str">
        <f t="shared" ref="Q963:Q1026" si="92">LEFT(N963,FIND("/",N963)-1)</f>
        <v>technology</v>
      </c>
      <c r="R963" t="str">
        <f t="shared" ref="R963:R1026" si="93">MID(N963,FIND("/",N963)+1,LEN(N963))</f>
        <v>wearables</v>
      </c>
      <c r="S963" s="12">
        <f t="shared" ref="S963:S1026" si="94">((($J963/60)/60)/24)+DATE(1970,1,1)</f>
        <v>42740.693692129629</v>
      </c>
      <c r="T963" s="12">
        <f t="shared" ref="T963:T1026" si="95">((($I963/60)/60)/24)+DATE(1970,1,1)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0.2848</v>
      </c>
      <c r="P964" s="7">
        <f t="shared" si="90"/>
        <v>19.239999999999998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1.0771428571428571E-2</v>
      </c>
      <c r="P965" s="7">
        <f t="shared" si="90"/>
        <v>41.89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7.9909090909090902E-3</v>
      </c>
      <c r="P966" s="7">
        <f t="shared" si="90"/>
        <v>30.31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1.192E-2</v>
      </c>
      <c r="P967" s="7">
        <f t="shared" si="90"/>
        <v>49.67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0.14799999999999999</v>
      </c>
      <c r="P968" s="7">
        <f t="shared" si="90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0.17810000000000001</v>
      </c>
      <c r="P969" s="7">
        <f t="shared" si="90"/>
        <v>43.98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1.325E-2</v>
      </c>
      <c r="P970" s="7">
        <f t="shared" si="90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0.46666666666666667</v>
      </c>
      <c r="P971" s="7">
        <f t="shared" si="90"/>
        <v>1272.73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0.4592</v>
      </c>
      <c r="P972" s="7">
        <f t="shared" si="90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2.2599999999999999E-3</v>
      </c>
      <c r="P973" s="7">
        <f t="shared" si="90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0.34625</v>
      </c>
      <c r="P974" s="7">
        <f t="shared" si="90"/>
        <v>153.88999999999999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2.0549999999999999E-2</v>
      </c>
      <c r="P975" s="7">
        <f t="shared" si="90"/>
        <v>51.38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5.5999999999999999E-3</v>
      </c>
      <c r="P976" s="7">
        <f t="shared" si="90"/>
        <v>93.33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2.6069999999999999E-2</v>
      </c>
      <c r="P977" s="7">
        <f t="shared" si="90"/>
        <v>108.63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1.9259999999999999E-2</v>
      </c>
      <c r="P978" s="7">
        <f t="shared" si="90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0.33666666666666667</v>
      </c>
      <c r="P979" s="7">
        <f t="shared" si="90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0.5626326718299024</v>
      </c>
      <c r="P980" s="7">
        <f t="shared" si="90"/>
        <v>790.84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0.82817600000000002</v>
      </c>
      <c r="P981" s="7">
        <f t="shared" si="90"/>
        <v>301.94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0.14860000000000001</v>
      </c>
      <c r="P982" s="7">
        <f t="shared" si="90"/>
        <v>47.94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1.2375123751237513E-4</v>
      </c>
      <c r="P983" s="7">
        <f t="shared" si="90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1.7142857142857143E-4</v>
      </c>
      <c r="P984" s="7">
        <f t="shared" si="90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0.2950613611721471</v>
      </c>
      <c r="P985" s="7">
        <f t="shared" si="90"/>
        <v>171.79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1.06E-2</v>
      </c>
      <c r="P986" s="7">
        <f t="shared" si="90"/>
        <v>35.33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6.2933333333333327E-2</v>
      </c>
      <c r="P987" s="7">
        <f t="shared" si="90"/>
        <v>82.09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0.1275</v>
      </c>
      <c r="P988" s="7">
        <f t="shared" si="90"/>
        <v>110.87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0.13220000000000001</v>
      </c>
      <c r="P989" s="7">
        <f t="shared" si="90"/>
        <v>161.22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s="7">
        <f t="shared" si="90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0.16769999999999999</v>
      </c>
      <c r="P991" s="7">
        <f t="shared" si="90"/>
        <v>52.41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1.0399999999999999E-3</v>
      </c>
      <c r="P992" s="7">
        <f t="shared" si="90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4.24E-2</v>
      </c>
      <c r="P993" s="7">
        <f t="shared" si="90"/>
        <v>30.29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4.6699999999999997E-3</v>
      </c>
      <c r="P994" s="7">
        <f t="shared" si="90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0.25087142857142858</v>
      </c>
      <c r="P995" s="7">
        <f t="shared" si="90"/>
        <v>89.6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2.3345000000000001E-2</v>
      </c>
      <c r="P996" s="7">
        <f t="shared" si="90"/>
        <v>424.45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7.2599999999999998E-2</v>
      </c>
      <c r="P997" s="7">
        <f t="shared" si="90"/>
        <v>80.67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1.6250000000000001E-2</v>
      </c>
      <c r="P998" s="7">
        <f t="shared" si="90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1.2999999999999999E-2</v>
      </c>
      <c r="P999" s="7">
        <f t="shared" si="90"/>
        <v>8.1300000000000008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0.58558333333333334</v>
      </c>
      <c r="P1000" s="7">
        <f t="shared" si="90"/>
        <v>153.43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7.7886666666666673E-2</v>
      </c>
      <c r="P1001" s="7">
        <f t="shared" si="90"/>
        <v>292.08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2.2157147647256063E-2</v>
      </c>
      <c r="P1002" s="7">
        <f t="shared" si="90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1.04</v>
      </c>
      <c r="P1003" s="7">
        <f t="shared" si="90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0.29602960296029601</v>
      </c>
      <c r="P1004" s="7">
        <f t="shared" si="90"/>
        <v>134.55000000000001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0.16055</v>
      </c>
      <c r="P1005" s="7">
        <f t="shared" si="90"/>
        <v>214.07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0.82208000000000003</v>
      </c>
      <c r="P1006" s="7">
        <f t="shared" si="90"/>
        <v>216.34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0.75051000000000001</v>
      </c>
      <c r="P1007" s="7">
        <f t="shared" si="90"/>
        <v>932.31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5.8500000000000003E-2</v>
      </c>
      <c r="P1008" s="7">
        <f t="shared" si="90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0.44319999999999998</v>
      </c>
      <c r="P1009" s="7">
        <f t="shared" si="90"/>
        <v>174.95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2.6737967914438501E-3</v>
      </c>
      <c r="P1010" s="7">
        <f t="shared" si="90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0.1313</v>
      </c>
      <c r="P1011" s="7">
        <f t="shared" si="90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1.9088937093275488E-3</v>
      </c>
      <c r="P1012" s="7">
        <f t="shared" si="90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3.7499999999999999E-3</v>
      </c>
      <c r="P1013" s="7">
        <f t="shared" si="90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215.35021</v>
      </c>
      <c r="P1014" s="7">
        <f t="shared" si="90"/>
        <v>1389.36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0.34527999999999998</v>
      </c>
      <c r="P1015" s="7">
        <f t="shared" si="90"/>
        <v>95.91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0.30599999999999999</v>
      </c>
      <c r="P1016" s="7">
        <f t="shared" si="90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2.6666666666666668E-2</v>
      </c>
      <c r="P1017" s="7">
        <f t="shared" si="90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2.8420000000000001E-2</v>
      </c>
      <c r="P1018" s="7">
        <f t="shared" si="90"/>
        <v>74.790000000000006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0.22878799999999999</v>
      </c>
      <c r="P1019" s="7">
        <f t="shared" si="90"/>
        <v>161.12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3.1050000000000001E-2</v>
      </c>
      <c r="P1020" s="7">
        <f t="shared" si="90"/>
        <v>88.71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0.47333333333333333</v>
      </c>
      <c r="P1021" s="7">
        <f t="shared" si="90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2.0554838709677421</v>
      </c>
      <c r="P1022" s="7">
        <f t="shared" si="90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3.5180366666666667</v>
      </c>
      <c r="P1023" s="7">
        <f t="shared" si="90"/>
        <v>22.08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1.149</v>
      </c>
      <c r="P1024" s="7">
        <f t="shared" si="90"/>
        <v>31.05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2.3715000000000002</v>
      </c>
      <c r="P1025" s="7">
        <f t="shared" si="90"/>
        <v>36.21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1.1863774999999999</v>
      </c>
      <c r="P1026" s="7">
        <f t="shared" ref="P1026:P1089" si="96">IFERROR(ROUND(E1026/L1026,2),0)</f>
        <v>388.98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E1027/D1027</f>
        <v>1.099283142857143</v>
      </c>
      <c r="P1027" s="7">
        <f t="shared" si="96"/>
        <v>71.849999999999994</v>
      </c>
      <c r="Q1027" t="str">
        <f t="shared" ref="Q1027:Q1090" si="98">LEFT(N1027,FIND("/",N1027)-1)</f>
        <v>music</v>
      </c>
      <c r="R1027" t="str">
        <f t="shared" ref="R1027:R1090" si="99">MID(N1027,FIND("/",N1027)+1,LEN(N1027))</f>
        <v>electronic music</v>
      </c>
      <c r="S1027" s="12">
        <f t="shared" ref="S1027:S1090" si="100">((($J1027/60)/60)/24)+DATE(1970,1,1)</f>
        <v>42049.833761574075</v>
      </c>
      <c r="T1027" s="12">
        <f t="shared" ref="T1027:T1090" si="101">((($I1027/60)/60)/24)+DATE(1970,1,1)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1.0000828571428571</v>
      </c>
      <c r="P1028" s="7">
        <f t="shared" si="96"/>
        <v>57.38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1.0309292094387414</v>
      </c>
      <c r="P1029" s="7">
        <f t="shared" si="96"/>
        <v>69.67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1.1727000000000001</v>
      </c>
      <c r="P1030" s="7">
        <f t="shared" si="96"/>
        <v>45.99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1.1175999999999999</v>
      </c>
      <c r="P1031" s="7">
        <f t="shared" si="96"/>
        <v>79.260000000000005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3.4209999999999998</v>
      </c>
      <c r="P1032" s="7">
        <f t="shared" si="96"/>
        <v>43.03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1.0740000000000001</v>
      </c>
      <c r="P1033" s="7">
        <f t="shared" si="96"/>
        <v>108.48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1.0849703703703704</v>
      </c>
      <c r="P1034" s="7">
        <f t="shared" si="96"/>
        <v>61.03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1.0286144578313252</v>
      </c>
      <c r="P1035" s="7">
        <f t="shared" si="96"/>
        <v>50.59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1.3000180000000001</v>
      </c>
      <c r="P1036" s="7">
        <f t="shared" si="96"/>
        <v>39.159999999999997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1.0765217391304347</v>
      </c>
      <c r="P1037" s="7">
        <f t="shared" si="96"/>
        <v>65.16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1.1236044444444444</v>
      </c>
      <c r="P1038" s="7">
        <f t="shared" si="96"/>
        <v>23.96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1.0209999999999999</v>
      </c>
      <c r="P1039" s="7">
        <f t="shared" si="96"/>
        <v>48.62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1.4533333333333334</v>
      </c>
      <c r="P1040" s="7">
        <f t="shared" si="96"/>
        <v>35.74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1.282</v>
      </c>
      <c r="P1041" s="7">
        <f t="shared" si="96"/>
        <v>21.37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2.9411764705882353E-3</v>
      </c>
      <c r="P1042" s="7">
        <f t="shared" si="96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 s="7">
        <f t="shared" si="96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1.5384615384615385E-2</v>
      </c>
      <c r="P1044" s="7">
        <f t="shared" si="96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8.5370000000000001E-2</v>
      </c>
      <c r="P1045" s="7">
        <f t="shared" si="96"/>
        <v>29.24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8.571428571428571E-4</v>
      </c>
      <c r="P1046" s="7">
        <f t="shared" si="96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2.6599999999999999E-2</v>
      </c>
      <c r="P1047" s="7">
        <f t="shared" si="96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 s="7">
        <f t="shared" si="96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5.0000000000000001E-4</v>
      </c>
      <c r="P1049" s="7">
        <f t="shared" si="96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1.4133333333333333E-2</v>
      </c>
      <c r="P1050" s="7">
        <f t="shared" si="96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 s="7">
        <f t="shared" si="96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 s="7">
        <f t="shared" si="96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 s="7">
        <f t="shared" si="96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 s="7">
        <f t="shared" si="96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0.01</v>
      </c>
      <c r="P1055" s="7">
        <f t="shared" si="96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 s="7">
        <f t="shared" si="96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 s="7">
        <f t="shared" si="96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 s="7">
        <f t="shared" si="96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 s="7">
        <f t="shared" si="96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 s="7">
        <f t="shared" si="96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 s="7">
        <f t="shared" si="96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0.01</v>
      </c>
      <c r="P1062" s="7">
        <f t="shared" si="96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 s="7">
        <f t="shared" si="96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0.95477386934673369</v>
      </c>
      <c r="P1064" s="7">
        <f t="shared" si="96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 s="7">
        <f t="shared" si="96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8.9744444444444446E-2</v>
      </c>
      <c r="P1066" s="7">
        <f t="shared" si="96"/>
        <v>65.67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2.7E-2</v>
      </c>
      <c r="P1067" s="7">
        <f t="shared" si="96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3.3673333333333333E-2</v>
      </c>
      <c r="P1068" s="7">
        <f t="shared" si="96"/>
        <v>34.130000000000003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0.26</v>
      </c>
      <c r="P1069" s="7">
        <f t="shared" si="96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1.5E-3</v>
      </c>
      <c r="P1070" s="7">
        <f t="shared" si="96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0.38636363636363635</v>
      </c>
      <c r="P1071" s="7">
        <f t="shared" si="96"/>
        <v>40.479999999999997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7.0000000000000001E-3</v>
      </c>
      <c r="P1072" s="7">
        <f t="shared" si="96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 s="7">
        <f t="shared" si="96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6.8000000000000005E-4</v>
      </c>
      <c r="P1074" s="7">
        <f t="shared" si="96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1.3333333333333334E-2</v>
      </c>
      <c r="P1075" s="7">
        <f t="shared" si="96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6.3092592592592589E-2</v>
      </c>
      <c r="P1076" s="7">
        <f t="shared" si="96"/>
        <v>113.57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4.4999999999999998E-2</v>
      </c>
      <c r="P1077" s="7">
        <f t="shared" si="96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0.62765333333333329</v>
      </c>
      <c r="P1078" s="7">
        <f t="shared" si="96"/>
        <v>48.28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0.29376000000000002</v>
      </c>
      <c r="P1079" s="7">
        <f t="shared" si="96"/>
        <v>43.98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7.4999999999999997E-2</v>
      </c>
      <c r="P1080" s="7">
        <f t="shared" si="96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2.6076923076923077E-2</v>
      </c>
      <c r="P1081" s="7">
        <f t="shared" si="96"/>
        <v>37.67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9.1050000000000006E-2</v>
      </c>
      <c r="P1082" s="7">
        <f t="shared" si="96"/>
        <v>18.579999999999998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1.7647058823529413E-4</v>
      </c>
      <c r="P1083" s="7">
        <f t="shared" si="96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5.5999999999999999E-3</v>
      </c>
      <c r="P1084" s="7">
        <f t="shared" si="96"/>
        <v>18.670000000000002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8.2000000000000007E-3</v>
      </c>
      <c r="P1085" s="7">
        <f t="shared" si="96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 s="7">
        <f t="shared" si="96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3.4200000000000001E-2</v>
      </c>
      <c r="P1087" s="7">
        <f t="shared" si="96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8.3333333333333339E-4</v>
      </c>
      <c r="P1088" s="7">
        <f t="shared" si="96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 s="7">
        <f t="shared" si="96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0.14182977777777778</v>
      </c>
      <c r="P1090" s="7">
        <f t="shared" ref="P1090:P1153" si="102">IFERROR(ROUND(E1090/L1090,2),0)</f>
        <v>43.42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3">E1091/D1091</f>
        <v>7.8266666666666665E-2</v>
      </c>
      <c r="P1091" s="7">
        <f t="shared" si="102"/>
        <v>23.96</v>
      </c>
      <c r="Q1091" t="str">
        <f t="shared" ref="Q1091:Q1154" si="104">LEFT(N1091,FIND("/",N1091)-1)</f>
        <v>games</v>
      </c>
      <c r="R1091" t="str">
        <f t="shared" ref="R1091:R1154" si="105">MID(N1091,FIND("/",N1091)+1,LEN(N1091))</f>
        <v>video games</v>
      </c>
      <c r="S1091" s="12">
        <f t="shared" ref="S1091:S1154" si="106">((($J1091/60)/60)/24)+DATE(1970,1,1)</f>
        <v>42151.189525462964</v>
      </c>
      <c r="T1091" s="12">
        <f t="shared" ref="T1091:T1154" si="107">((($I1091/60)/60)/24)+DATE(1970,1,1)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3"/>
        <v>3.8464497269020693E-4</v>
      </c>
      <c r="P1092" s="7">
        <f t="shared" si="102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3"/>
        <v>0.125</v>
      </c>
      <c r="P1093" s="7">
        <f t="shared" si="102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3"/>
        <v>1.0500000000000001E-2</v>
      </c>
      <c r="P1094" s="7">
        <f t="shared" si="102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3"/>
        <v>0.14083333333333334</v>
      </c>
      <c r="P1095" s="7">
        <f t="shared" si="102"/>
        <v>10.56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3"/>
        <v>0.18300055555555556</v>
      </c>
      <c r="P1096" s="7">
        <f t="shared" si="102"/>
        <v>122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3"/>
        <v>5.0347999999999997E-2</v>
      </c>
      <c r="P1097" s="7">
        <f t="shared" si="102"/>
        <v>267.81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3"/>
        <v>0.17933333333333334</v>
      </c>
      <c r="P1098" s="7">
        <f t="shared" si="102"/>
        <v>74.209999999999994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3"/>
        <v>4.6999999999999999E-4</v>
      </c>
      <c r="P1099" s="7">
        <f t="shared" si="102"/>
        <v>6.71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3"/>
        <v>7.2120000000000004E-2</v>
      </c>
      <c r="P1100" s="7">
        <f t="shared" si="102"/>
        <v>81.95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3"/>
        <v>5.0000000000000001E-3</v>
      </c>
      <c r="P1101" s="7">
        <f t="shared" si="102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3"/>
        <v>2.5000000000000001E-2</v>
      </c>
      <c r="P1102" s="7">
        <f t="shared" si="102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3"/>
        <v>4.0999999999999999E-4</v>
      </c>
      <c r="P1103" s="7">
        <f t="shared" si="102"/>
        <v>6.83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3"/>
        <v>5.3124999999999999E-2</v>
      </c>
      <c r="P1104" s="7">
        <f t="shared" si="102"/>
        <v>17.71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3"/>
        <v>1.6199999999999999E-2</v>
      </c>
      <c r="P1105" s="7">
        <f t="shared" si="102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3"/>
        <v>4.9516666666666667E-2</v>
      </c>
      <c r="P1106" s="7">
        <f t="shared" si="102"/>
        <v>80.3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3"/>
        <v>1.5900000000000001E-3</v>
      </c>
      <c r="P1107" s="7">
        <f t="shared" si="102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3"/>
        <v>0.41249999999999998</v>
      </c>
      <c r="P1108" s="7">
        <f t="shared" si="102"/>
        <v>23.57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3"/>
        <v>0</v>
      </c>
      <c r="P1109" s="7">
        <f t="shared" si="102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3"/>
        <v>2.93E-2</v>
      </c>
      <c r="P1110" s="7">
        <f t="shared" si="102"/>
        <v>34.880000000000003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3"/>
        <v>4.4999999999999997E-3</v>
      </c>
      <c r="P1111" s="7">
        <f t="shared" si="102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3"/>
        <v>5.1000000000000004E-3</v>
      </c>
      <c r="P1112" s="7">
        <f t="shared" si="102"/>
        <v>23.18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3"/>
        <v>4.0000000000000002E-4</v>
      </c>
      <c r="P1113" s="7">
        <f t="shared" si="102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3"/>
        <v>0.35537409090909089</v>
      </c>
      <c r="P1114" s="7">
        <f t="shared" si="102"/>
        <v>100.23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3"/>
        <v>5.0000000000000001E-3</v>
      </c>
      <c r="P1115" s="7">
        <f t="shared" si="102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3"/>
        <v>1.6666666666666668E-3</v>
      </c>
      <c r="P1116" s="7">
        <f t="shared" si="102"/>
        <v>3.33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3"/>
        <v>1.325E-3</v>
      </c>
      <c r="P1117" s="7">
        <f t="shared" si="102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3"/>
        <v>3.5704000000000004E-4</v>
      </c>
      <c r="P1118" s="7">
        <f t="shared" si="102"/>
        <v>17.850000000000001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3"/>
        <v>8.3000000000000004E-2</v>
      </c>
      <c r="P1119" s="7">
        <f t="shared" si="102"/>
        <v>10.38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3"/>
        <v>2.4222222222222221E-2</v>
      </c>
      <c r="P1120" s="7">
        <f t="shared" si="102"/>
        <v>36.33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3"/>
        <v>2.3809523809523812E-3</v>
      </c>
      <c r="P1121" s="7">
        <f t="shared" si="102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3"/>
        <v>0</v>
      </c>
      <c r="P1122" s="7">
        <f t="shared" si="102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3"/>
        <v>1.16E-4</v>
      </c>
      <c r="P1123" s="7">
        <f t="shared" si="102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3"/>
        <v>0</v>
      </c>
      <c r="P1124" s="7">
        <f t="shared" si="102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3"/>
        <v>2.2000000000000001E-3</v>
      </c>
      <c r="P1125" s="7">
        <f t="shared" si="102"/>
        <v>3.67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3"/>
        <v>4.7222222222222223E-3</v>
      </c>
      <c r="P1126" s="7">
        <f t="shared" si="102"/>
        <v>60.71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3"/>
        <v>0</v>
      </c>
      <c r="P1127" s="7">
        <f t="shared" si="102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3"/>
        <v>5.0000000000000001E-3</v>
      </c>
      <c r="P1128" s="7">
        <f t="shared" si="102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3"/>
        <v>1.6714285714285713E-2</v>
      </c>
      <c r="P1129" s="7">
        <f t="shared" si="102"/>
        <v>25.43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3"/>
        <v>1E-3</v>
      </c>
      <c r="P1130" s="7">
        <f t="shared" si="102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3"/>
        <v>1.0499999999999999E-3</v>
      </c>
      <c r="P1131" s="7">
        <f t="shared" si="102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3"/>
        <v>2.2000000000000001E-3</v>
      </c>
      <c r="P1132" s="7">
        <f t="shared" si="102"/>
        <v>3.67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3"/>
        <v>0</v>
      </c>
      <c r="P1133" s="7">
        <f t="shared" si="102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3"/>
        <v>0.14380000000000001</v>
      </c>
      <c r="P1134" s="7">
        <f t="shared" si="102"/>
        <v>110.62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3"/>
        <v>6.6666666666666671E-3</v>
      </c>
      <c r="P1135" s="7">
        <f t="shared" si="102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3"/>
        <v>4.0000000000000003E-5</v>
      </c>
      <c r="P1136" s="7">
        <f t="shared" si="102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3"/>
        <v>0.05</v>
      </c>
      <c r="P1137" s="7">
        <f t="shared" si="102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3"/>
        <v>6.4439140811455853E-2</v>
      </c>
      <c r="P1138" s="7">
        <f t="shared" si="102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3"/>
        <v>0.39500000000000002</v>
      </c>
      <c r="P1139" s="7">
        <f t="shared" si="102"/>
        <v>253.21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3"/>
        <v>3.5714285714285713E-3</v>
      </c>
      <c r="P1140" s="7">
        <f t="shared" si="102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3"/>
        <v>6.2500000000000001E-4</v>
      </c>
      <c r="P1141" s="7">
        <f t="shared" si="102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3"/>
        <v>0</v>
      </c>
      <c r="P1142" s="7">
        <f t="shared" si="102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3"/>
        <v>0</v>
      </c>
      <c r="P1143" s="7">
        <f t="shared" si="102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3"/>
        <v>0</v>
      </c>
      <c r="P1144" s="7">
        <f t="shared" si="102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3"/>
        <v>4.1333333333333335E-3</v>
      </c>
      <c r="P1145" s="7">
        <f t="shared" si="102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3"/>
        <v>0</v>
      </c>
      <c r="P1146" s="7">
        <f t="shared" si="102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3"/>
        <v>1.25E-3</v>
      </c>
      <c r="P1147" s="7">
        <f t="shared" si="102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3"/>
        <v>8.8333333333333333E-2</v>
      </c>
      <c r="P1148" s="7">
        <f t="shared" si="102"/>
        <v>44.17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3"/>
        <v>0</v>
      </c>
      <c r="P1149" s="7">
        <f t="shared" si="102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3"/>
        <v>4.8666666666666667E-3</v>
      </c>
      <c r="P1150" s="7">
        <f t="shared" si="102"/>
        <v>24.33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3"/>
        <v>1.5E-3</v>
      </c>
      <c r="P1151" s="7">
        <f t="shared" si="102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3"/>
        <v>0.1008</v>
      </c>
      <c r="P1152" s="7">
        <f t="shared" si="102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3"/>
        <v>0</v>
      </c>
      <c r="P1153" s="7">
        <f t="shared" si="102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3"/>
        <v>5.6937500000000002E-2</v>
      </c>
      <c r="P1154" s="7">
        <f t="shared" ref="P1154:P1217" si="108">IFERROR(ROUND(E1154/L1154,2),0)</f>
        <v>60.73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9">E1155/D1155</f>
        <v>6.2500000000000003E-3</v>
      </c>
      <c r="P1155" s="7">
        <f t="shared" si="108"/>
        <v>50</v>
      </c>
      <c r="Q1155" t="str">
        <f t="shared" ref="Q1155:Q1218" si="110">LEFT(N1155,FIND("/",N1155)-1)</f>
        <v>food</v>
      </c>
      <c r="R1155" t="str">
        <f t="shared" ref="R1155:R1218" si="111">MID(N1155,FIND("/",N1155)+1,LEN(N1155))</f>
        <v>food trucks</v>
      </c>
      <c r="S1155" s="12">
        <f t="shared" ref="S1155:S1218" si="112">((($J1155/60)/60)/24)+DATE(1970,1,1)</f>
        <v>42143.714178240742</v>
      </c>
      <c r="T1155" s="12">
        <f t="shared" ref="T1155:T1218" si="113">((($I1155/60)/60)/24)+DATE(1970,1,1)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9"/>
        <v>6.5000000000000002E-2</v>
      </c>
      <c r="P1156" s="7">
        <f t="shared" si="108"/>
        <v>108.33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9"/>
        <v>7.5199999999999998E-3</v>
      </c>
      <c r="P1157" s="7">
        <f t="shared" si="108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9"/>
        <v>0</v>
      </c>
      <c r="P1158" s="7">
        <f t="shared" si="108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9"/>
        <v>1.5100000000000001E-2</v>
      </c>
      <c r="P1159" s="7">
        <f t="shared" si="108"/>
        <v>50.33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9"/>
        <v>4.6666666666666671E-3</v>
      </c>
      <c r="P1160" s="7">
        <f t="shared" si="108"/>
        <v>11.67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9"/>
        <v>0</v>
      </c>
      <c r="P1161" s="7">
        <f t="shared" si="108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9"/>
        <v>3.85E-2</v>
      </c>
      <c r="P1162" s="7">
        <f t="shared" si="108"/>
        <v>60.79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9"/>
        <v>0</v>
      </c>
      <c r="P1163" s="7">
        <f t="shared" si="108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9"/>
        <v>5.8333333333333338E-4</v>
      </c>
      <c r="P1164" s="7">
        <f t="shared" si="108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9"/>
        <v>0</v>
      </c>
      <c r="P1165" s="7">
        <f t="shared" si="108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9"/>
        <v>0</v>
      </c>
      <c r="P1166" s="7">
        <f t="shared" si="108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9"/>
        <v>0.20705000000000001</v>
      </c>
      <c r="P1167" s="7">
        <f t="shared" si="108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9"/>
        <v>0.19139999999999999</v>
      </c>
      <c r="P1168" s="7">
        <f t="shared" si="108"/>
        <v>358.88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9"/>
        <v>1.6316666666666667E-2</v>
      </c>
      <c r="P1169" s="7">
        <f t="shared" si="108"/>
        <v>61.19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9"/>
        <v>5.6666666666666664E-2</v>
      </c>
      <c r="P1170" s="7">
        <f t="shared" si="108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9"/>
        <v>1.6999999999999999E-3</v>
      </c>
      <c r="P1171" s="7">
        <f t="shared" si="108"/>
        <v>5.67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9"/>
        <v>4.0000000000000001E-3</v>
      </c>
      <c r="P1172" s="7">
        <f t="shared" si="108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9"/>
        <v>1E-3</v>
      </c>
      <c r="P1173" s="7">
        <f t="shared" si="108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9"/>
        <v>0</v>
      </c>
      <c r="P1174" s="7">
        <f t="shared" si="108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9"/>
        <v>2.4000000000000001E-4</v>
      </c>
      <c r="P1175" s="7">
        <f t="shared" si="108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9"/>
        <v>5.906666666666667E-2</v>
      </c>
      <c r="P1176" s="7">
        <f t="shared" si="108"/>
        <v>46.63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9"/>
        <v>2.9250000000000002E-2</v>
      </c>
      <c r="P1177" s="7">
        <f t="shared" si="108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9"/>
        <v>5.7142857142857142E-5</v>
      </c>
      <c r="P1178" s="7">
        <f t="shared" si="108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9"/>
        <v>0</v>
      </c>
      <c r="P1179" s="7">
        <f t="shared" si="108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9"/>
        <v>6.666666666666667E-5</v>
      </c>
      <c r="P1180" s="7">
        <f t="shared" si="108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9"/>
        <v>5.3333333333333337E-2</v>
      </c>
      <c r="P1181" s="7">
        <f t="shared" si="108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9"/>
        <v>0.11749999999999999</v>
      </c>
      <c r="P1182" s="7">
        <f t="shared" si="108"/>
        <v>69.12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9"/>
        <v>8.0000000000000007E-5</v>
      </c>
      <c r="P1183" s="7">
        <f t="shared" si="108"/>
        <v>1.33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9"/>
        <v>4.2000000000000003E-2</v>
      </c>
      <c r="P1184" s="7">
        <f t="shared" si="108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9"/>
        <v>0.04</v>
      </c>
      <c r="P1185" s="7">
        <f t="shared" si="108"/>
        <v>33.33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9"/>
        <v>1.0493636363636363</v>
      </c>
      <c r="P1186" s="7">
        <f t="shared" si="108"/>
        <v>61.56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9"/>
        <v>1.0544</v>
      </c>
      <c r="P1187" s="7">
        <f t="shared" si="108"/>
        <v>118.74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9"/>
        <v>1.0673333333333332</v>
      </c>
      <c r="P1188" s="7">
        <f t="shared" si="108"/>
        <v>65.08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9"/>
        <v>1.0412571428571429</v>
      </c>
      <c r="P1189" s="7">
        <f t="shared" si="108"/>
        <v>130.16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9"/>
        <v>1.6054999999999999</v>
      </c>
      <c r="P1190" s="7">
        <f t="shared" si="108"/>
        <v>37.78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9"/>
        <v>1.0777777777777777</v>
      </c>
      <c r="P1191" s="7">
        <f t="shared" si="108"/>
        <v>112.79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9"/>
        <v>1.35</v>
      </c>
      <c r="P1192" s="7">
        <f t="shared" si="108"/>
        <v>51.92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9"/>
        <v>1.0907407407407408</v>
      </c>
      <c r="P1193" s="7">
        <f t="shared" si="108"/>
        <v>89.24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9"/>
        <v>2.9</v>
      </c>
      <c r="P1194" s="7">
        <f t="shared" si="108"/>
        <v>19.329999999999998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9"/>
        <v>1.0395714285714286</v>
      </c>
      <c r="P1195" s="7">
        <f t="shared" si="108"/>
        <v>79.97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9"/>
        <v>3.2223999999999999</v>
      </c>
      <c r="P1196" s="7">
        <f t="shared" si="108"/>
        <v>56.41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9"/>
        <v>1.35</v>
      </c>
      <c r="P1197" s="7">
        <f t="shared" si="108"/>
        <v>79.41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9"/>
        <v>2.6991034482758622</v>
      </c>
      <c r="P1198" s="7">
        <f t="shared" si="108"/>
        <v>76.44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9"/>
        <v>2.5329333333333333</v>
      </c>
      <c r="P1199" s="7">
        <f t="shared" si="108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9"/>
        <v>2.6059999999999999</v>
      </c>
      <c r="P1200" s="7">
        <f t="shared" si="108"/>
        <v>54.62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9"/>
        <v>1.0131677953348381</v>
      </c>
      <c r="P1201" s="7">
        <f t="shared" si="108"/>
        <v>299.22000000000003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9"/>
        <v>1.2560416666666667</v>
      </c>
      <c r="P1202" s="7">
        <f t="shared" si="108"/>
        <v>58.53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9"/>
        <v>1.0243783333333334</v>
      </c>
      <c r="P1203" s="7">
        <f t="shared" si="108"/>
        <v>55.37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9"/>
        <v>1.99244</v>
      </c>
      <c r="P1204" s="7">
        <f t="shared" si="108"/>
        <v>183.8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9"/>
        <v>1.0245398773006136</v>
      </c>
      <c r="P1205" s="7">
        <f t="shared" si="108"/>
        <v>165.35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9"/>
        <v>1.0294615384615384</v>
      </c>
      <c r="P1206" s="7">
        <f t="shared" si="108"/>
        <v>234.79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9"/>
        <v>1.0086153846153847</v>
      </c>
      <c r="P1207" s="7">
        <f t="shared" si="108"/>
        <v>211.48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9"/>
        <v>1.1499999999999999</v>
      </c>
      <c r="P1208" s="7">
        <f t="shared" si="108"/>
        <v>32.340000000000003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9"/>
        <v>1.0416766467065868</v>
      </c>
      <c r="P1209" s="7">
        <f t="shared" si="108"/>
        <v>123.38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9"/>
        <v>1.5529999999999999</v>
      </c>
      <c r="P1210" s="7">
        <f t="shared" si="108"/>
        <v>207.07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9"/>
        <v>1.06</v>
      </c>
      <c r="P1211" s="7">
        <f t="shared" si="108"/>
        <v>138.26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9"/>
        <v>2.5431499999999998</v>
      </c>
      <c r="P1212" s="7">
        <f t="shared" si="108"/>
        <v>493.82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9"/>
        <v>1.0109999999999999</v>
      </c>
      <c r="P1213" s="7">
        <f t="shared" si="108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9"/>
        <v>1.2904</v>
      </c>
      <c r="P1214" s="7">
        <f t="shared" si="108"/>
        <v>38.869999999999997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9"/>
        <v>1.0223076923076924</v>
      </c>
      <c r="P1215" s="7">
        <f t="shared" si="108"/>
        <v>61.53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9"/>
        <v>1.3180000000000001</v>
      </c>
      <c r="P1216" s="7">
        <f t="shared" si="108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9"/>
        <v>7.8608020000000005</v>
      </c>
      <c r="P1217" s="7">
        <f t="shared" si="108"/>
        <v>71.59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9"/>
        <v>1.4570000000000001</v>
      </c>
      <c r="P1218" s="7">
        <f t="shared" ref="P1218:P1281" si="114">IFERROR(ROUND(E1218/L1218,2),0)</f>
        <v>91.88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5">E1219/D1219</f>
        <v>1.026</v>
      </c>
      <c r="P1219" s="7">
        <f t="shared" si="114"/>
        <v>148.57</v>
      </c>
      <c r="Q1219" t="str">
        <f t="shared" ref="Q1219:Q1282" si="116">LEFT(N1219,FIND("/",N1219)-1)</f>
        <v>photography</v>
      </c>
      <c r="R1219" t="str">
        <f t="shared" ref="R1219:R1282" si="117">MID(N1219,FIND("/",N1219)+1,LEN(N1219))</f>
        <v>photobooks</v>
      </c>
      <c r="S1219" s="12">
        <f t="shared" ref="S1219:S1282" si="118">((($J1219/60)/60)/24)+DATE(1970,1,1)</f>
        <v>42535.809490740736</v>
      </c>
      <c r="T1219" s="12">
        <f t="shared" ref="T1219:T1282" si="119">((($I1219/60)/60)/24)+DATE(1970,1,1)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5"/>
        <v>1.7227777777777777</v>
      </c>
      <c r="P1220" s="7">
        <f t="shared" si="114"/>
        <v>174.21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5"/>
        <v>1.5916819571865444</v>
      </c>
      <c r="P1221" s="7">
        <f t="shared" si="114"/>
        <v>102.86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5"/>
        <v>1.0376666666666667</v>
      </c>
      <c r="P1222" s="7">
        <f t="shared" si="114"/>
        <v>111.18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5"/>
        <v>1.1140954545454547</v>
      </c>
      <c r="P1223" s="7">
        <f t="shared" si="114"/>
        <v>23.8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5"/>
        <v>2.80375</v>
      </c>
      <c r="P1224" s="7">
        <f t="shared" si="114"/>
        <v>81.27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5"/>
        <v>1.1210606060606061</v>
      </c>
      <c r="P1225" s="7">
        <f t="shared" si="114"/>
        <v>116.21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5"/>
        <v>7.0666666666666669E-2</v>
      </c>
      <c r="P1226" s="7">
        <f t="shared" si="114"/>
        <v>58.89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5"/>
        <v>4.3999999999999997E-2</v>
      </c>
      <c r="P1227" s="7">
        <f t="shared" si="114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5"/>
        <v>3.8739999999999997E-2</v>
      </c>
      <c r="P1228" s="7">
        <f t="shared" si="114"/>
        <v>48.43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5"/>
        <v>0</v>
      </c>
      <c r="P1229" s="7">
        <f t="shared" si="114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5"/>
        <v>0.29299999999999998</v>
      </c>
      <c r="P1230" s="7">
        <f t="shared" si="114"/>
        <v>61.04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5"/>
        <v>9.0909090909090905E-3</v>
      </c>
      <c r="P1231" s="7">
        <f t="shared" si="114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5"/>
        <v>0</v>
      </c>
      <c r="P1232" s="7">
        <f t="shared" si="114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5"/>
        <v>0</v>
      </c>
      <c r="P1233" s="7">
        <f t="shared" si="114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5"/>
        <v>8.0000000000000002E-3</v>
      </c>
      <c r="P1234" s="7">
        <f t="shared" si="114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5"/>
        <v>0.11600000000000001</v>
      </c>
      <c r="P1235" s="7">
        <f t="shared" si="114"/>
        <v>19.329999999999998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5"/>
        <v>0</v>
      </c>
      <c r="P1236" s="7">
        <f t="shared" si="114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5"/>
        <v>2.787363950092912E-2</v>
      </c>
      <c r="P1237" s="7">
        <f t="shared" si="114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5"/>
        <v>0</v>
      </c>
      <c r="P1238" s="7">
        <f t="shared" si="114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5"/>
        <v>0</v>
      </c>
      <c r="P1239" s="7">
        <f t="shared" si="114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5"/>
        <v>0.17799999999999999</v>
      </c>
      <c r="P1240" s="7">
        <f t="shared" si="114"/>
        <v>59.33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5"/>
        <v>0</v>
      </c>
      <c r="P1241" s="7">
        <f t="shared" si="114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5"/>
        <v>3.0124999999999999E-2</v>
      </c>
      <c r="P1242" s="7">
        <f t="shared" si="114"/>
        <v>30.13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5"/>
        <v>0.50739999999999996</v>
      </c>
      <c r="P1243" s="7">
        <f t="shared" si="114"/>
        <v>74.62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5"/>
        <v>5.4884742041712408E-3</v>
      </c>
      <c r="P1244" s="7">
        <f t="shared" si="114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5"/>
        <v>0.14091666666666666</v>
      </c>
      <c r="P1245" s="7">
        <f t="shared" si="114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5"/>
        <v>1.038</v>
      </c>
      <c r="P1246" s="7">
        <f t="shared" si="114"/>
        <v>46.13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5"/>
        <v>1.2024999999999999</v>
      </c>
      <c r="P1247" s="7">
        <f t="shared" si="114"/>
        <v>141.47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5"/>
        <v>1.17</v>
      </c>
      <c r="P1248" s="7">
        <f t="shared" si="114"/>
        <v>75.48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5"/>
        <v>1.2214285714285715</v>
      </c>
      <c r="P1249" s="7">
        <f t="shared" si="114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5"/>
        <v>1.5164</v>
      </c>
      <c r="P1250" s="7">
        <f t="shared" si="114"/>
        <v>64.25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5"/>
        <v>1.0444</v>
      </c>
      <c r="P1251" s="7">
        <f t="shared" si="114"/>
        <v>64.47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5"/>
        <v>2.0015333333333332</v>
      </c>
      <c r="P1252" s="7">
        <f t="shared" si="114"/>
        <v>118.2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5"/>
        <v>1.018</v>
      </c>
      <c r="P1253" s="7">
        <f t="shared" si="114"/>
        <v>82.54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5"/>
        <v>1.3765714285714286</v>
      </c>
      <c r="P1254" s="7">
        <f t="shared" si="114"/>
        <v>34.17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5"/>
        <v>3038.3319999999999</v>
      </c>
      <c r="P1255" s="7">
        <f t="shared" si="114"/>
        <v>42.73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5"/>
        <v>1.9885074626865671</v>
      </c>
      <c r="P1256" s="7">
        <f t="shared" si="114"/>
        <v>94.49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5"/>
        <v>2.0236666666666667</v>
      </c>
      <c r="P1257" s="7">
        <f t="shared" si="114"/>
        <v>55.7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5"/>
        <v>1.1796376666666666</v>
      </c>
      <c r="P1258" s="7">
        <f t="shared" si="114"/>
        <v>98.03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5"/>
        <v>2.9472727272727273</v>
      </c>
      <c r="P1259" s="7">
        <f t="shared" si="114"/>
        <v>92.1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5"/>
        <v>2.1314633333333335</v>
      </c>
      <c r="P1260" s="7">
        <f t="shared" si="114"/>
        <v>38.18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5"/>
        <v>1.0424</v>
      </c>
      <c r="P1261" s="7">
        <f t="shared" si="114"/>
        <v>27.15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5"/>
        <v>1.1366666666666667</v>
      </c>
      <c r="P1262" s="7">
        <f t="shared" si="114"/>
        <v>50.69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5"/>
        <v>1.0125</v>
      </c>
      <c r="P1263" s="7">
        <f t="shared" si="114"/>
        <v>38.94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5"/>
        <v>1.2541538461538462</v>
      </c>
      <c r="P1264" s="7">
        <f t="shared" si="114"/>
        <v>77.64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5"/>
        <v>1.19</v>
      </c>
      <c r="P1265" s="7">
        <f t="shared" si="114"/>
        <v>43.54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5"/>
        <v>1.6646153846153846</v>
      </c>
      <c r="P1266" s="7">
        <f t="shared" si="114"/>
        <v>31.82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5"/>
        <v>1.1914771428571429</v>
      </c>
      <c r="P1267" s="7">
        <f t="shared" si="114"/>
        <v>63.18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5"/>
        <v>1.0047368421052632</v>
      </c>
      <c r="P1268" s="7">
        <f t="shared" si="114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5"/>
        <v>1.018</v>
      </c>
      <c r="P1269" s="7">
        <f t="shared" si="114"/>
        <v>140.86000000000001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5"/>
        <v>1.1666666666666667</v>
      </c>
      <c r="P1270" s="7">
        <f t="shared" si="114"/>
        <v>76.92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5"/>
        <v>1.0864893617021276</v>
      </c>
      <c r="P1271" s="7">
        <f t="shared" si="114"/>
        <v>99.16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5"/>
        <v>1.1472</v>
      </c>
      <c r="P1272" s="7">
        <f t="shared" si="114"/>
        <v>67.88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5"/>
        <v>1.018</v>
      </c>
      <c r="P1273" s="7">
        <f t="shared" si="114"/>
        <v>246.29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5"/>
        <v>1.06</v>
      </c>
      <c r="P1274" s="7">
        <f t="shared" si="114"/>
        <v>189.29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5"/>
        <v>1.0349999999999999</v>
      </c>
      <c r="P1275" s="7">
        <f t="shared" si="114"/>
        <v>76.67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5"/>
        <v>1.5497535999999998</v>
      </c>
      <c r="P1276" s="7">
        <f t="shared" si="114"/>
        <v>82.96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5"/>
        <v>1.6214066666666667</v>
      </c>
      <c r="P1277" s="7">
        <f t="shared" si="114"/>
        <v>62.52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5"/>
        <v>1.0442100000000001</v>
      </c>
      <c r="P1278" s="7">
        <f t="shared" si="114"/>
        <v>46.07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5"/>
        <v>1.0612433333333333</v>
      </c>
      <c r="P1279" s="7">
        <f t="shared" si="114"/>
        <v>38.54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5"/>
        <v>1.5493846153846154</v>
      </c>
      <c r="P1280" s="7">
        <f t="shared" si="114"/>
        <v>53.01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5"/>
        <v>1.1077157238734421</v>
      </c>
      <c r="P1281" s="7">
        <f t="shared" si="114"/>
        <v>73.36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5"/>
        <v>1.1091186666666666</v>
      </c>
      <c r="P1282" s="7">
        <f t="shared" ref="P1282:P1345" si="120">IFERROR(ROUND(E1282/L1282,2),0)</f>
        <v>127.98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1">E1283/D1283</f>
        <v>1.1071428571428572</v>
      </c>
      <c r="P1283" s="7">
        <f t="shared" si="120"/>
        <v>104.73</v>
      </c>
      <c r="Q1283" t="str">
        <f t="shared" ref="Q1283:Q1346" si="122">LEFT(N1283,FIND("/",N1283)-1)</f>
        <v>music</v>
      </c>
      <c r="R1283" t="str">
        <f t="shared" ref="R1283:R1346" si="123">MID(N1283,FIND("/",N1283)+1,LEN(N1283))</f>
        <v>rock</v>
      </c>
      <c r="S1283" s="12">
        <f t="shared" ref="S1283:S1346" si="124">((($J1283/60)/60)/24)+DATE(1970,1,1)</f>
        <v>41463.743472222224</v>
      </c>
      <c r="T1283" s="12">
        <f t="shared" ref="T1283:T1346" si="125">((($I1283/60)/60)/24)+DATE(1970,1,1)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1"/>
        <v>1.2361333333333333</v>
      </c>
      <c r="P1284" s="7">
        <f t="shared" si="120"/>
        <v>67.67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1"/>
        <v>2.1105</v>
      </c>
      <c r="P1285" s="7">
        <f t="shared" si="120"/>
        <v>95.93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1"/>
        <v>1.01</v>
      </c>
      <c r="P1286" s="7">
        <f t="shared" si="120"/>
        <v>65.16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1"/>
        <v>1.0165</v>
      </c>
      <c r="P1287" s="7">
        <f t="shared" si="120"/>
        <v>32.270000000000003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1"/>
        <v>1.0833333333333333</v>
      </c>
      <c r="P1288" s="7">
        <f t="shared" si="120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1"/>
        <v>2.42</v>
      </c>
      <c r="P1289" s="7">
        <f t="shared" si="120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1"/>
        <v>1.0044999999999999</v>
      </c>
      <c r="P1290" s="7">
        <f t="shared" si="120"/>
        <v>65.87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1"/>
        <v>1.2506666666666666</v>
      </c>
      <c r="P1291" s="7">
        <f t="shared" si="120"/>
        <v>36.08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1"/>
        <v>1.0857142857142856</v>
      </c>
      <c r="P1292" s="7">
        <f t="shared" si="120"/>
        <v>44.19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1"/>
        <v>1.4570000000000001</v>
      </c>
      <c r="P1293" s="7">
        <f t="shared" si="120"/>
        <v>104.07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1"/>
        <v>1.1000000000000001</v>
      </c>
      <c r="P1294" s="7">
        <f t="shared" si="120"/>
        <v>35.96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1"/>
        <v>1.0223333333333333</v>
      </c>
      <c r="P1295" s="7">
        <f t="shared" si="120"/>
        <v>127.79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1"/>
        <v>1.22</v>
      </c>
      <c r="P1296" s="7">
        <f t="shared" si="120"/>
        <v>27.73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1"/>
        <v>1.0196000000000001</v>
      </c>
      <c r="P1297" s="7">
        <f t="shared" si="120"/>
        <v>39.83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1"/>
        <v>1.411764705882353</v>
      </c>
      <c r="P1298" s="7">
        <f t="shared" si="120"/>
        <v>52.17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1"/>
        <v>1.0952500000000001</v>
      </c>
      <c r="P1299" s="7">
        <f t="shared" si="120"/>
        <v>92.04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1"/>
        <v>1.0465</v>
      </c>
      <c r="P1300" s="7">
        <f t="shared" si="120"/>
        <v>63.42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1"/>
        <v>1.24</v>
      </c>
      <c r="P1301" s="7">
        <f t="shared" si="120"/>
        <v>135.63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1"/>
        <v>1.35</v>
      </c>
      <c r="P1302" s="7">
        <f t="shared" si="120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1"/>
        <v>1.0275000000000001</v>
      </c>
      <c r="P1303" s="7">
        <f t="shared" si="120"/>
        <v>70.86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1"/>
        <v>1</v>
      </c>
      <c r="P1304" s="7">
        <f t="shared" si="120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1"/>
        <v>1.3026085714285716</v>
      </c>
      <c r="P1305" s="7">
        <f t="shared" si="120"/>
        <v>42.21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1"/>
        <v>0.39627499999999999</v>
      </c>
      <c r="P1306" s="7">
        <f t="shared" si="120"/>
        <v>152.41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1"/>
        <v>0.25976666666666665</v>
      </c>
      <c r="P1307" s="7">
        <f t="shared" si="120"/>
        <v>90.62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1"/>
        <v>0.65246363636363636</v>
      </c>
      <c r="P1308" s="7">
        <f t="shared" si="120"/>
        <v>201.6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1"/>
        <v>0.11514000000000001</v>
      </c>
      <c r="P1309" s="7">
        <f t="shared" si="120"/>
        <v>127.93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1"/>
        <v>0.11360000000000001</v>
      </c>
      <c r="P1310" s="7">
        <f t="shared" si="120"/>
        <v>29.89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1"/>
        <v>1.1199130434782609</v>
      </c>
      <c r="P1311" s="7">
        <f t="shared" si="120"/>
        <v>367.97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1"/>
        <v>0.155</v>
      </c>
      <c r="P1312" s="7">
        <f t="shared" si="120"/>
        <v>129.16999999999999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1"/>
        <v>0.32028000000000001</v>
      </c>
      <c r="P1313" s="7">
        <f t="shared" si="120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1"/>
        <v>6.0869565217391303E-3</v>
      </c>
      <c r="P1314" s="7">
        <f t="shared" si="120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1"/>
        <v>0.31114999999999998</v>
      </c>
      <c r="P1315" s="7">
        <f t="shared" si="120"/>
        <v>102.02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1"/>
        <v>1.1266666666666666E-2</v>
      </c>
      <c r="P1316" s="7">
        <f t="shared" si="120"/>
        <v>184.36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1"/>
        <v>0.40404000000000001</v>
      </c>
      <c r="P1317" s="7">
        <f t="shared" si="120"/>
        <v>162.91999999999999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1"/>
        <v>1.3333333333333333E-5</v>
      </c>
      <c r="P1318" s="7">
        <f t="shared" si="120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1"/>
        <v>5.7334999999999997E-2</v>
      </c>
      <c r="P1319" s="7">
        <f t="shared" si="120"/>
        <v>603.53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1"/>
        <v>0.15325</v>
      </c>
      <c r="P1320" s="7">
        <f t="shared" si="120"/>
        <v>45.41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1"/>
        <v>0.15103448275862069</v>
      </c>
      <c r="P1321" s="7">
        <f t="shared" si="120"/>
        <v>97.33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1"/>
        <v>5.0299999999999997E-3</v>
      </c>
      <c r="P1322" s="7">
        <f t="shared" si="120"/>
        <v>167.67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1"/>
        <v>1.3028138528138528E-2</v>
      </c>
      <c r="P1323" s="7">
        <f t="shared" si="120"/>
        <v>859.86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1"/>
        <v>3.0285714285714286E-3</v>
      </c>
      <c r="P1324" s="7">
        <f t="shared" si="120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1"/>
        <v>8.8800000000000004E-2</v>
      </c>
      <c r="P1325" s="7">
        <f t="shared" si="120"/>
        <v>30.27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1"/>
        <v>9.8400000000000001E-2</v>
      </c>
      <c r="P1326" s="7">
        <f t="shared" si="120"/>
        <v>54.67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1"/>
        <v>2.4299999999999999E-2</v>
      </c>
      <c r="P1327" s="7">
        <f t="shared" si="120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1"/>
        <v>1.1299999999999999E-2</v>
      </c>
      <c r="P1328" s="7">
        <f t="shared" si="120"/>
        <v>102.73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1"/>
        <v>3.5520833333333335E-2</v>
      </c>
      <c r="P1329" s="7">
        <f t="shared" si="120"/>
        <v>41.59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1"/>
        <v>2.3306666666666667E-2</v>
      </c>
      <c r="P1330" s="7">
        <f t="shared" si="120"/>
        <v>116.53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1"/>
        <v>8.1600000000000006E-3</v>
      </c>
      <c r="P1331" s="7">
        <f t="shared" si="120"/>
        <v>45.33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1"/>
        <v>0.22494285714285714</v>
      </c>
      <c r="P1332" s="7">
        <f t="shared" si="120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1"/>
        <v>1.3668E-2</v>
      </c>
      <c r="P1333" s="7">
        <f t="shared" si="120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1"/>
        <v>0</v>
      </c>
      <c r="P1334" s="7">
        <f t="shared" si="120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1"/>
        <v>0</v>
      </c>
      <c r="P1335" s="7">
        <f t="shared" si="120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1"/>
        <v>0.10754135338345865</v>
      </c>
      <c r="P1336" s="7">
        <f t="shared" si="120"/>
        <v>51.82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1"/>
        <v>0.1976</v>
      </c>
      <c r="P1337" s="7">
        <f t="shared" si="120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1"/>
        <v>0.84946999999999995</v>
      </c>
      <c r="P1338" s="7">
        <f t="shared" si="120"/>
        <v>379.23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1"/>
        <v>0.49381999999999998</v>
      </c>
      <c r="P1339" s="7">
        <f t="shared" si="120"/>
        <v>176.36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1"/>
        <v>3.3033333333333331E-2</v>
      </c>
      <c r="P1340" s="7">
        <f t="shared" si="120"/>
        <v>66.069999999999993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1"/>
        <v>6.6339999999999996E-2</v>
      </c>
      <c r="P1341" s="7">
        <f t="shared" si="120"/>
        <v>89.65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1"/>
        <v>0</v>
      </c>
      <c r="P1342" s="7">
        <f t="shared" si="120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1"/>
        <v>0.7036</v>
      </c>
      <c r="P1343" s="7">
        <f t="shared" si="120"/>
        <v>382.39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1"/>
        <v>2E-3</v>
      </c>
      <c r="P1344" s="7">
        <f t="shared" si="120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1"/>
        <v>1.02298</v>
      </c>
      <c r="P1345" s="7">
        <f t="shared" si="120"/>
        <v>158.36000000000001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1"/>
        <v>3.7773333333333334</v>
      </c>
      <c r="P1346" s="7">
        <f t="shared" ref="P1346:P1409" si="126">IFERROR(ROUND(E1346/L1346,2),0)</f>
        <v>40.76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7">E1347/D1347</f>
        <v>1.25</v>
      </c>
      <c r="P1347" s="7">
        <f t="shared" si="126"/>
        <v>53.57</v>
      </c>
      <c r="Q1347" t="str">
        <f t="shared" ref="Q1347:Q1410" si="128">LEFT(N1347,FIND("/",N1347)-1)</f>
        <v>publishing</v>
      </c>
      <c r="R1347" t="str">
        <f t="shared" ref="R1347:R1410" si="129">MID(N1347,FIND("/",N1347)+1,LEN(N1347))</f>
        <v>nonfiction</v>
      </c>
      <c r="S1347" s="12">
        <f t="shared" ref="S1347:S1410" si="130">((($J1347/60)/60)/24)+DATE(1970,1,1)</f>
        <v>41799.814340277779</v>
      </c>
      <c r="T1347" s="12">
        <f t="shared" ref="T1347:T1410" si="131">((($I1347/60)/60)/24)+DATE(1970,1,1)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7"/>
        <v>1.473265306122449</v>
      </c>
      <c r="P1348" s="7">
        <f t="shared" si="126"/>
        <v>48.45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7"/>
        <v>1.022</v>
      </c>
      <c r="P1349" s="7">
        <f t="shared" si="126"/>
        <v>82.42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7"/>
        <v>1.018723404255319</v>
      </c>
      <c r="P1350" s="7">
        <f t="shared" si="126"/>
        <v>230.19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7"/>
        <v>2.0419999999999998</v>
      </c>
      <c r="P1351" s="7">
        <f t="shared" si="126"/>
        <v>59.36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7"/>
        <v>1.0405</v>
      </c>
      <c r="P1352" s="7">
        <f t="shared" si="126"/>
        <v>66.7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7"/>
        <v>1.0126500000000001</v>
      </c>
      <c r="P1353" s="7">
        <f t="shared" si="126"/>
        <v>168.78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7"/>
        <v>1.3613999999999999</v>
      </c>
      <c r="P1354" s="7">
        <f t="shared" si="126"/>
        <v>59.97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7"/>
        <v>1.3360000000000001</v>
      </c>
      <c r="P1355" s="7">
        <f t="shared" si="126"/>
        <v>31.81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7"/>
        <v>1.3025</v>
      </c>
      <c r="P1356" s="7">
        <f t="shared" si="126"/>
        <v>24.42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7"/>
        <v>1.2267999999999999</v>
      </c>
      <c r="P1357" s="7">
        <f t="shared" si="126"/>
        <v>25.35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7"/>
        <v>1.8281058823529412</v>
      </c>
      <c r="P1358" s="7">
        <f t="shared" si="126"/>
        <v>71.44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7"/>
        <v>1.2529999999999999</v>
      </c>
      <c r="P1359" s="7">
        <f t="shared" si="126"/>
        <v>38.549999999999997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7"/>
        <v>1.1166666666666667</v>
      </c>
      <c r="P1360" s="7">
        <f t="shared" si="126"/>
        <v>68.37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7"/>
        <v>1.1575757575757575</v>
      </c>
      <c r="P1361" s="7">
        <f t="shared" si="126"/>
        <v>40.21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7"/>
        <v>1.732</v>
      </c>
      <c r="P1362" s="7">
        <f t="shared" si="126"/>
        <v>32.07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7"/>
        <v>1.2598333333333334</v>
      </c>
      <c r="P1363" s="7">
        <f t="shared" si="126"/>
        <v>28.63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7"/>
        <v>1.091</v>
      </c>
      <c r="P1364" s="7">
        <f t="shared" si="126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7"/>
        <v>1</v>
      </c>
      <c r="P1365" s="7">
        <f t="shared" si="126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7"/>
        <v>1.1864285714285714</v>
      </c>
      <c r="P1366" s="7">
        <f t="shared" si="126"/>
        <v>346.04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7"/>
        <v>1.0026666666666666</v>
      </c>
      <c r="P1367" s="7">
        <f t="shared" si="126"/>
        <v>81.739999999999995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7"/>
        <v>1.2648920000000001</v>
      </c>
      <c r="P1368" s="7">
        <f t="shared" si="126"/>
        <v>64.540000000000006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7"/>
        <v>1.1426000000000001</v>
      </c>
      <c r="P1369" s="7">
        <f t="shared" si="126"/>
        <v>63.48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7"/>
        <v>1.107</v>
      </c>
      <c r="P1370" s="7">
        <f t="shared" si="126"/>
        <v>63.62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7"/>
        <v>1.0534805315203954</v>
      </c>
      <c r="P1371" s="7">
        <f t="shared" si="126"/>
        <v>83.97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7"/>
        <v>1.0366666666666666</v>
      </c>
      <c r="P1372" s="7">
        <f t="shared" si="126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7"/>
        <v>1.0708672667523933</v>
      </c>
      <c r="P1373" s="7">
        <f t="shared" si="126"/>
        <v>107.07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7"/>
        <v>1.24</v>
      </c>
      <c r="P1374" s="7">
        <f t="shared" si="126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7"/>
        <v>1.0501</v>
      </c>
      <c r="P1375" s="7">
        <f t="shared" si="126"/>
        <v>201.94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7"/>
        <v>1.8946666666666667</v>
      </c>
      <c r="P1376" s="7">
        <f t="shared" si="126"/>
        <v>43.06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7"/>
        <v>1.7132499999999999</v>
      </c>
      <c r="P1377" s="7">
        <f t="shared" si="126"/>
        <v>62.87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7"/>
        <v>2.5248648648648651</v>
      </c>
      <c r="P1378" s="7">
        <f t="shared" si="126"/>
        <v>55.61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7"/>
        <v>1.1615384615384616</v>
      </c>
      <c r="P1379" s="7">
        <f t="shared" si="126"/>
        <v>48.71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7"/>
        <v>2.0335000000000001</v>
      </c>
      <c r="P1380" s="7">
        <f t="shared" si="126"/>
        <v>30.58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7"/>
        <v>1.1160000000000001</v>
      </c>
      <c r="P1381" s="7">
        <f t="shared" si="126"/>
        <v>73.91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7"/>
        <v>4.24</v>
      </c>
      <c r="P1382" s="7">
        <f t="shared" si="126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7"/>
        <v>1.071</v>
      </c>
      <c r="P1383" s="7">
        <f t="shared" si="126"/>
        <v>73.36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7"/>
        <v>1.043625</v>
      </c>
      <c r="P1384" s="7">
        <f t="shared" si="126"/>
        <v>56.41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7"/>
        <v>2.124090909090909</v>
      </c>
      <c r="P1385" s="7">
        <f t="shared" si="126"/>
        <v>50.25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7"/>
        <v>1.2408571428571429</v>
      </c>
      <c r="P1386" s="7">
        <f t="shared" si="126"/>
        <v>68.94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7"/>
        <v>1.10406125</v>
      </c>
      <c r="P1387" s="7">
        <f t="shared" si="126"/>
        <v>65.91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7"/>
        <v>2.1875</v>
      </c>
      <c r="P1388" s="7">
        <f t="shared" si="126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7"/>
        <v>1.36625</v>
      </c>
      <c r="P1389" s="7">
        <f t="shared" si="126"/>
        <v>70.06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7"/>
        <v>1.348074</v>
      </c>
      <c r="P1390" s="7">
        <f t="shared" si="126"/>
        <v>60.18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7"/>
        <v>1.454</v>
      </c>
      <c r="P1391" s="7">
        <f t="shared" si="126"/>
        <v>21.38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7"/>
        <v>1.0910714285714285</v>
      </c>
      <c r="P1392" s="7">
        <f t="shared" si="126"/>
        <v>160.79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7"/>
        <v>1.1020000000000001</v>
      </c>
      <c r="P1393" s="7">
        <f t="shared" si="126"/>
        <v>42.38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7"/>
        <v>1.1364000000000001</v>
      </c>
      <c r="P1394" s="7">
        <f t="shared" si="126"/>
        <v>27.32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7"/>
        <v>1.0235000000000001</v>
      </c>
      <c r="P1395" s="7">
        <f t="shared" si="126"/>
        <v>196.83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7"/>
        <v>1.2213333333333334</v>
      </c>
      <c r="P1396" s="7">
        <f t="shared" si="126"/>
        <v>53.88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7"/>
        <v>1.1188571428571428</v>
      </c>
      <c r="P1397" s="7">
        <f t="shared" si="126"/>
        <v>47.76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7"/>
        <v>1.073</v>
      </c>
      <c r="P1398" s="7">
        <f t="shared" si="126"/>
        <v>88.19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7"/>
        <v>1.1385000000000001</v>
      </c>
      <c r="P1399" s="7">
        <f t="shared" si="126"/>
        <v>72.06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7"/>
        <v>1.0968181818181819</v>
      </c>
      <c r="P1400" s="7">
        <f t="shared" si="126"/>
        <v>74.25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7"/>
        <v>1.2614444444444444</v>
      </c>
      <c r="P1401" s="7">
        <f t="shared" si="126"/>
        <v>61.7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7"/>
        <v>1.6742857142857144</v>
      </c>
      <c r="P1402" s="7">
        <f t="shared" si="126"/>
        <v>17.239999999999998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7"/>
        <v>4.9652000000000003</v>
      </c>
      <c r="P1403" s="7">
        <f t="shared" si="126"/>
        <v>51.72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7"/>
        <v>1.0915999999999999</v>
      </c>
      <c r="P1404" s="7">
        <f t="shared" si="126"/>
        <v>24.15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7"/>
        <v>1.0257499999999999</v>
      </c>
      <c r="P1405" s="7">
        <f t="shared" si="126"/>
        <v>62.17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7"/>
        <v>1.6620689655172414E-2</v>
      </c>
      <c r="P1406" s="7">
        <f t="shared" si="126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7"/>
        <v>4.1999999999999997E-3</v>
      </c>
      <c r="P1407" s="7">
        <f t="shared" si="126"/>
        <v>6.18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7"/>
        <v>1.25E-3</v>
      </c>
      <c r="P1408" s="7">
        <f t="shared" si="126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7"/>
        <v>5.0000000000000001E-3</v>
      </c>
      <c r="P1409" s="7">
        <f t="shared" si="126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7"/>
        <v>7.1999999999999995E-2</v>
      </c>
      <c r="P1410" s="7">
        <f t="shared" ref="P1410:P1473" si="132">IFERROR(ROUND(E1410/L1410,2),0)</f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3">E1411/D1411</f>
        <v>0</v>
      </c>
      <c r="P1411" s="7">
        <f t="shared" si="132"/>
        <v>0</v>
      </c>
      <c r="Q1411" t="str">
        <f t="shared" ref="Q1411:Q1474" si="134">LEFT(N1411,FIND("/",N1411)-1)</f>
        <v>publishing</v>
      </c>
      <c r="R1411" t="str">
        <f t="shared" ref="R1411:R1474" si="135">MID(N1411,FIND("/",N1411)+1,LEN(N1411))</f>
        <v>translations</v>
      </c>
      <c r="S1411" s="12">
        <f t="shared" ref="S1411:S1474" si="136">((($J1411/60)/60)/24)+DATE(1970,1,1)</f>
        <v>41945.133506944447</v>
      </c>
      <c r="T1411" s="12">
        <f t="shared" ref="T1411:T1474" si="137">((($I1411/60)/60)/24)+DATE(1970,1,1)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3"/>
        <v>1.6666666666666666E-4</v>
      </c>
      <c r="P1412" s="7">
        <f t="shared" si="132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3"/>
        <v>2.3333333333333335E-3</v>
      </c>
      <c r="P1413" s="7">
        <f t="shared" si="132"/>
        <v>2.33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3"/>
        <v>4.5714285714285714E-2</v>
      </c>
      <c r="P1414" s="7">
        <f t="shared" si="132"/>
        <v>24.62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3"/>
        <v>0.05</v>
      </c>
      <c r="P1415" s="7">
        <f t="shared" si="132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3"/>
        <v>2E-3</v>
      </c>
      <c r="P1416" s="7">
        <f t="shared" si="132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3"/>
        <v>0.18181818181818182</v>
      </c>
      <c r="P1417" s="7">
        <f t="shared" si="132"/>
        <v>88.89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3"/>
        <v>0</v>
      </c>
      <c r="P1418" s="7">
        <f t="shared" si="132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3"/>
        <v>1.2222222222222223E-2</v>
      </c>
      <c r="P1419" s="7">
        <f t="shared" si="132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3"/>
        <v>2E-3</v>
      </c>
      <c r="P1420" s="7">
        <f t="shared" si="132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3"/>
        <v>7.0634920634920634E-2</v>
      </c>
      <c r="P1421" s="7">
        <f t="shared" si="132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3"/>
        <v>2.7272727272727271E-2</v>
      </c>
      <c r="P1422" s="7">
        <f t="shared" si="132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3"/>
        <v>1E-3</v>
      </c>
      <c r="P1423" s="7">
        <f t="shared" si="132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3"/>
        <v>1.0399999999999999E-3</v>
      </c>
      <c r="P1424" s="7">
        <f t="shared" si="132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3"/>
        <v>3.3333333333333335E-3</v>
      </c>
      <c r="P1425" s="7">
        <f t="shared" si="132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3"/>
        <v>0.2036</v>
      </c>
      <c r="P1426" s="7">
        <f t="shared" si="132"/>
        <v>109.07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3"/>
        <v>0</v>
      </c>
      <c r="P1427" s="7">
        <f t="shared" si="132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3"/>
        <v>0</v>
      </c>
      <c r="P1428" s="7">
        <f t="shared" si="132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3"/>
        <v>8.3799999999999999E-2</v>
      </c>
      <c r="P1429" s="7">
        <f t="shared" si="132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3"/>
        <v>4.4999999999999998E-2</v>
      </c>
      <c r="P1430" s="7">
        <f t="shared" si="132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3"/>
        <v>0</v>
      </c>
      <c r="P1431" s="7">
        <f t="shared" si="132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3"/>
        <v>8.0600000000000005E-2</v>
      </c>
      <c r="P1432" s="7">
        <f t="shared" si="132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3"/>
        <v>0.31947058823529412</v>
      </c>
      <c r="P1433" s="7">
        <f t="shared" si="132"/>
        <v>115.55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3"/>
        <v>0</v>
      </c>
      <c r="P1434" s="7">
        <f t="shared" si="132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3"/>
        <v>6.7083333333333328E-2</v>
      </c>
      <c r="P1435" s="7">
        <f t="shared" si="132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3"/>
        <v>9.987804878048781E-2</v>
      </c>
      <c r="P1436" s="7">
        <f t="shared" si="132"/>
        <v>744.55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3"/>
        <v>1E-3</v>
      </c>
      <c r="P1437" s="7">
        <f t="shared" si="132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3"/>
        <v>7.7000000000000002E-3</v>
      </c>
      <c r="P1438" s="7">
        <f t="shared" si="132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3"/>
        <v>0.26900000000000002</v>
      </c>
      <c r="P1439" s="7">
        <f t="shared" si="132"/>
        <v>36.68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3"/>
        <v>0.03</v>
      </c>
      <c r="P1440" s="7">
        <f t="shared" si="132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3"/>
        <v>6.6055045871559637E-2</v>
      </c>
      <c r="P1441" s="7">
        <f t="shared" si="132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3"/>
        <v>7.6923076923076926E-5</v>
      </c>
      <c r="P1442" s="7">
        <f t="shared" si="132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3"/>
        <v>1.1222222222222222E-2</v>
      </c>
      <c r="P1443" s="7">
        <f t="shared" si="132"/>
        <v>673.33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3"/>
        <v>0</v>
      </c>
      <c r="P1444" s="7">
        <f t="shared" si="132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3"/>
        <v>0</v>
      </c>
      <c r="P1445" s="7">
        <f t="shared" si="132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3"/>
        <v>0</v>
      </c>
      <c r="P1446" s="7">
        <f t="shared" si="132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3"/>
        <v>0</v>
      </c>
      <c r="P1447" s="7">
        <f t="shared" si="132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3"/>
        <v>0</v>
      </c>
      <c r="P1448" s="7">
        <f t="shared" si="132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3"/>
        <v>1.4999999999999999E-4</v>
      </c>
      <c r="P1449" s="7">
        <f t="shared" si="132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3"/>
        <v>0</v>
      </c>
      <c r="P1450" s="7">
        <f t="shared" si="132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3"/>
        <v>0</v>
      </c>
      <c r="P1451" s="7">
        <f t="shared" si="132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3"/>
        <v>1.0000000000000001E-5</v>
      </c>
      <c r="P1452" s="7">
        <f t="shared" si="132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3"/>
        <v>1.0554089709762533E-4</v>
      </c>
      <c r="P1453" s="7">
        <f t="shared" si="132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3"/>
        <v>0</v>
      </c>
      <c r="P1454" s="7">
        <f t="shared" si="132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3"/>
        <v>0</v>
      </c>
      <c r="P1455" s="7">
        <f t="shared" si="132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3"/>
        <v>8.5714285714285719E-3</v>
      </c>
      <c r="P1456" s="7">
        <f t="shared" si="132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3"/>
        <v>0.105</v>
      </c>
      <c r="P1457" s="7">
        <f t="shared" si="132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3"/>
        <v>2.9000000000000001E-2</v>
      </c>
      <c r="P1458" s="7">
        <f t="shared" si="132"/>
        <v>48.33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3"/>
        <v>0</v>
      </c>
      <c r="P1459" s="7">
        <f t="shared" si="132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3"/>
        <v>0</v>
      </c>
      <c r="P1460" s="7">
        <f t="shared" si="132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3"/>
        <v>0</v>
      </c>
      <c r="P1461" s="7">
        <f t="shared" si="132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3"/>
        <v>0</v>
      </c>
      <c r="P1462" s="7">
        <f t="shared" si="132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3"/>
        <v>1.012446</v>
      </c>
      <c r="P1463" s="7">
        <f t="shared" si="132"/>
        <v>44.67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3"/>
        <v>1.085175</v>
      </c>
      <c r="P1464" s="7">
        <f t="shared" si="132"/>
        <v>28.94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3"/>
        <v>1.4766666666666666</v>
      </c>
      <c r="P1465" s="7">
        <f t="shared" si="132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3"/>
        <v>1.6319999999999999</v>
      </c>
      <c r="P1466" s="7">
        <f t="shared" si="132"/>
        <v>34.869999999999997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3"/>
        <v>4.5641449999999999</v>
      </c>
      <c r="P1467" s="7">
        <f t="shared" si="132"/>
        <v>52.62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3"/>
        <v>1.0787731249999999</v>
      </c>
      <c r="P1468" s="7">
        <f t="shared" si="132"/>
        <v>69.599999999999994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3"/>
        <v>1.1508</v>
      </c>
      <c r="P1469" s="7">
        <f t="shared" si="132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3"/>
        <v>1.0236842105263158</v>
      </c>
      <c r="P1470" s="7">
        <f t="shared" si="132"/>
        <v>33.19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3"/>
        <v>1.0842485875706214</v>
      </c>
      <c r="P1471" s="7">
        <f t="shared" si="132"/>
        <v>149.46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3"/>
        <v>1.2513333333333334</v>
      </c>
      <c r="P1472" s="7">
        <f t="shared" si="132"/>
        <v>23.17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3"/>
        <v>1.03840625</v>
      </c>
      <c r="P1473" s="7">
        <f t="shared" si="132"/>
        <v>96.88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3"/>
        <v>1.3870400000000001</v>
      </c>
      <c r="P1474" s="7">
        <f t="shared" ref="P1474:P1537" si="138">IFERROR(ROUND(E1474/L1474,2),0)</f>
        <v>103.2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9">E1475/D1475</f>
        <v>1.20516</v>
      </c>
      <c r="P1475" s="7">
        <f t="shared" si="138"/>
        <v>38.46</v>
      </c>
      <c r="Q1475" t="str">
        <f t="shared" ref="Q1475:Q1538" si="140">LEFT(N1475,FIND("/",N1475)-1)</f>
        <v>publishing</v>
      </c>
      <c r="R1475" t="str">
        <f t="shared" ref="R1475:R1538" si="141">MID(N1475,FIND("/",N1475)+1,LEN(N1475))</f>
        <v>radio &amp; podcasts</v>
      </c>
      <c r="S1475" s="12">
        <f t="shared" ref="S1475:S1538" si="142">((($J1475/60)/60)/24)+DATE(1970,1,1)</f>
        <v>40939.979618055557</v>
      </c>
      <c r="T1475" s="12">
        <f t="shared" ref="T1475:T1538" si="143">((($I1475/60)/60)/24)+DATE(1970,1,1)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9"/>
        <v>1.1226666666666667</v>
      </c>
      <c r="P1476" s="7">
        <f t="shared" si="138"/>
        <v>44.32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9"/>
        <v>1.8866966666666667</v>
      </c>
      <c r="P1477" s="7">
        <f t="shared" si="138"/>
        <v>64.17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9"/>
        <v>6.6155466666666669</v>
      </c>
      <c r="P1478" s="7">
        <f t="shared" si="138"/>
        <v>43.33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9"/>
        <v>1.1131</v>
      </c>
      <c r="P1479" s="7">
        <f t="shared" si="138"/>
        <v>90.5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9"/>
        <v>11.8161422</v>
      </c>
      <c r="P1480" s="7">
        <f t="shared" si="138"/>
        <v>29.19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9"/>
        <v>1.37375</v>
      </c>
      <c r="P1481" s="7">
        <f t="shared" si="138"/>
        <v>30.96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9"/>
        <v>1.170404</v>
      </c>
      <c r="P1482" s="7">
        <f t="shared" si="138"/>
        <v>92.16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9"/>
        <v>2.1000000000000001E-2</v>
      </c>
      <c r="P1483" s="7">
        <f t="shared" si="138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9"/>
        <v>1E-3</v>
      </c>
      <c r="P1484" s="7">
        <f t="shared" si="138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9"/>
        <v>7.1428571428571426E-3</v>
      </c>
      <c r="P1485" s="7">
        <f t="shared" si="138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9"/>
        <v>0</v>
      </c>
      <c r="P1486" s="7">
        <f t="shared" si="138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9"/>
        <v>2.2388059701492536E-2</v>
      </c>
      <c r="P1487" s="7">
        <f t="shared" si="138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9"/>
        <v>2.3999999999999998E-3</v>
      </c>
      <c r="P1488" s="7">
        <f t="shared" si="138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9"/>
        <v>0</v>
      </c>
      <c r="P1489" s="7">
        <f t="shared" si="138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9"/>
        <v>2.4E-2</v>
      </c>
      <c r="P1490" s="7">
        <f t="shared" si="138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9"/>
        <v>0</v>
      </c>
      <c r="P1491" s="7">
        <f t="shared" si="138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9"/>
        <v>0.30862068965517242</v>
      </c>
      <c r="P1492" s="7">
        <f t="shared" si="138"/>
        <v>47.11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9"/>
        <v>8.3333333333333329E-2</v>
      </c>
      <c r="P1493" s="7">
        <f t="shared" si="138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9"/>
        <v>7.4999999999999997E-3</v>
      </c>
      <c r="P1494" s="7">
        <f t="shared" si="138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9"/>
        <v>0</v>
      </c>
      <c r="P1495" s="7">
        <f t="shared" si="138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9"/>
        <v>8.8999999999999996E-2</v>
      </c>
      <c r="P1496" s="7">
        <f t="shared" si="138"/>
        <v>40.450000000000003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9"/>
        <v>0</v>
      </c>
      <c r="P1497" s="7">
        <f t="shared" si="138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9"/>
        <v>0</v>
      </c>
      <c r="P1498" s="7">
        <f t="shared" si="138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9"/>
        <v>6.666666666666667E-5</v>
      </c>
      <c r="P1499" s="7">
        <f t="shared" si="138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9"/>
        <v>1.9E-2</v>
      </c>
      <c r="P1500" s="7">
        <f t="shared" si="138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9"/>
        <v>2.5000000000000001E-3</v>
      </c>
      <c r="P1501" s="7">
        <f t="shared" si="138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9"/>
        <v>0.25035714285714283</v>
      </c>
      <c r="P1502" s="7">
        <f t="shared" si="138"/>
        <v>46.73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9"/>
        <v>1.6633076923076924</v>
      </c>
      <c r="P1503" s="7">
        <f t="shared" si="138"/>
        <v>97.73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9"/>
        <v>1.0144545454545455</v>
      </c>
      <c r="P1504" s="7">
        <f t="shared" si="138"/>
        <v>67.84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9"/>
        <v>1.0789146666666667</v>
      </c>
      <c r="P1505" s="7">
        <f t="shared" si="138"/>
        <v>56.98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9"/>
        <v>2.7793846153846156</v>
      </c>
      <c r="P1506" s="7">
        <f t="shared" si="138"/>
        <v>67.16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9"/>
        <v>1.0358125</v>
      </c>
      <c r="P1507" s="7">
        <f t="shared" si="138"/>
        <v>48.04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9"/>
        <v>1.1140000000000001</v>
      </c>
      <c r="P1508" s="7">
        <f t="shared" si="138"/>
        <v>38.86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9"/>
        <v>2.15</v>
      </c>
      <c r="P1509" s="7">
        <f t="shared" si="138"/>
        <v>78.180000000000007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9"/>
        <v>1.1076216216216217</v>
      </c>
      <c r="P1510" s="7">
        <f t="shared" si="138"/>
        <v>97.11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9"/>
        <v>1.2364125714285714</v>
      </c>
      <c r="P1511" s="7">
        <f t="shared" si="138"/>
        <v>110.39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9"/>
        <v>1.0103500000000001</v>
      </c>
      <c r="P1512" s="7">
        <f t="shared" si="138"/>
        <v>39.92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9"/>
        <v>1.1179285714285714</v>
      </c>
      <c r="P1513" s="7">
        <f t="shared" si="138"/>
        <v>75.98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9"/>
        <v>5.5877142857142861</v>
      </c>
      <c r="P1514" s="7">
        <f t="shared" si="138"/>
        <v>58.38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9"/>
        <v>1.5001875</v>
      </c>
      <c r="P1515" s="7">
        <f t="shared" si="138"/>
        <v>55.82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9"/>
        <v>1.0647599999999999</v>
      </c>
      <c r="P1516" s="7">
        <f t="shared" si="138"/>
        <v>151.24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9"/>
        <v>1.57189</v>
      </c>
      <c r="P1517" s="7">
        <f t="shared" si="138"/>
        <v>849.67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9"/>
        <v>1.0865882352941176</v>
      </c>
      <c r="P1518" s="7">
        <f t="shared" si="138"/>
        <v>159.24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9"/>
        <v>1.6197999999999999</v>
      </c>
      <c r="P1519" s="7">
        <f t="shared" si="138"/>
        <v>39.51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9"/>
        <v>2.0536666666666665</v>
      </c>
      <c r="P1520" s="7">
        <f t="shared" si="138"/>
        <v>130.53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9"/>
        <v>1.033638888888889</v>
      </c>
      <c r="P1521" s="7">
        <f t="shared" si="138"/>
        <v>64.16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9"/>
        <v>1.0347222222222223</v>
      </c>
      <c r="P1522" s="7">
        <f t="shared" si="138"/>
        <v>111.53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9"/>
        <v>1.0681333333333334</v>
      </c>
      <c r="P1523" s="7">
        <f t="shared" si="138"/>
        <v>170.45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9"/>
        <v>1.3896574712643677</v>
      </c>
      <c r="P1524" s="7">
        <f t="shared" si="138"/>
        <v>133.74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9"/>
        <v>1.2484324324324325</v>
      </c>
      <c r="P1525" s="7">
        <f t="shared" si="138"/>
        <v>95.83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9"/>
        <v>2.0699999999999998</v>
      </c>
      <c r="P1526" s="7">
        <f t="shared" si="138"/>
        <v>221.79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9"/>
        <v>1.7400576923076922</v>
      </c>
      <c r="P1527" s="7">
        <f t="shared" si="138"/>
        <v>32.32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9"/>
        <v>1.2032608695652174</v>
      </c>
      <c r="P1528" s="7">
        <f t="shared" si="138"/>
        <v>98.84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9"/>
        <v>1.1044428571428573</v>
      </c>
      <c r="P1529" s="7">
        <f t="shared" si="138"/>
        <v>55.22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9"/>
        <v>2.8156666666666665</v>
      </c>
      <c r="P1530" s="7">
        <f t="shared" si="138"/>
        <v>52.79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9"/>
        <v>1.0067894736842105</v>
      </c>
      <c r="P1531" s="7">
        <f t="shared" si="138"/>
        <v>135.66999999999999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9"/>
        <v>1.3482571428571428</v>
      </c>
      <c r="P1532" s="7">
        <f t="shared" si="138"/>
        <v>53.99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9"/>
        <v>1.7595744680851064</v>
      </c>
      <c r="P1533" s="7">
        <f t="shared" si="138"/>
        <v>56.64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9"/>
        <v>4.8402000000000003</v>
      </c>
      <c r="P1534" s="7">
        <f t="shared" si="138"/>
        <v>82.32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9"/>
        <v>1.4514</v>
      </c>
      <c r="P1535" s="7">
        <f t="shared" si="138"/>
        <v>88.26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9"/>
        <v>4.1773333333333333</v>
      </c>
      <c r="P1536" s="7">
        <f t="shared" si="138"/>
        <v>84.91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9"/>
        <v>1.3242499999999999</v>
      </c>
      <c r="P1537" s="7">
        <f t="shared" si="138"/>
        <v>48.15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9"/>
        <v>2.5030841666666666</v>
      </c>
      <c r="P1538" s="7">
        <f t="shared" ref="P1538:P1601" si="144">IFERROR(ROUND(E1538/L1538,2),0)</f>
        <v>66.02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5">E1539/D1539</f>
        <v>1.7989999999999999</v>
      </c>
      <c r="P1539" s="7">
        <f t="shared" si="144"/>
        <v>96.38</v>
      </c>
      <c r="Q1539" t="str">
        <f t="shared" ref="Q1539:Q1602" si="146">LEFT(N1539,FIND("/",N1539)-1)</f>
        <v>photography</v>
      </c>
      <c r="R1539" t="str">
        <f t="shared" ref="R1539:R1602" si="147">MID(N1539,FIND("/",N1539)+1,LEN(N1539))</f>
        <v>photobooks</v>
      </c>
      <c r="S1539" s="12">
        <f t="shared" ref="S1539:S1602" si="148">((($J1539/60)/60)/24)+DATE(1970,1,1)</f>
        <v>42552.315127314811</v>
      </c>
      <c r="T1539" s="12">
        <f t="shared" ref="T1539:T1602" si="149">((($I1539/60)/60)/24)+DATE(1970,1,1)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5"/>
        <v>1.0262857142857142</v>
      </c>
      <c r="P1540" s="7">
        <f t="shared" si="144"/>
        <v>156.16999999999999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5"/>
        <v>1.359861</v>
      </c>
      <c r="P1541" s="7">
        <f t="shared" si="144"/>
        <v>95.76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5"/>
        <v>1.1786666666666668</v>
      </c>
      <c r="P1542" s="7">
        <f t="shared" si="144"/>
        <v>180.41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5"/>
        <v>3.3333333333333332E-4</v>
      </c>
      <c r="P1543" s="7">
        <f t="shared" si="144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5"/>
        <v>0.04</v>
      </c>
      <c r="P1544" s="7">
        <f t="shared" si="144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5"/>
        <v>4.4444444444444444E-3</v>
      </c>
      <c r="P1545" s="7">
        <f t="shared" si="144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5"/>
        <v>0</v>
      </c>
      <c r="P1546" s="7">
        <f t="shared" si="144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5"/>
        <v>3.3333333333333332E-4</v>
      </c>
      <c r="P1547" s="7">
        <f t="shared" si="144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5"/>
        <v>0.28899999999999998</v>
      </c>
      <c r="P1548" s="7">
        <f t="shared" si="144"/>
        <v>26.27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5"/>
        <v>0</v>
      </c>
      <c r="P1549" s="7">
        <f t="shared" si="144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5"/>
        <v>8.5714285714285715E-2</v>
      </c>
      <c r="P1550" s="7">
        <f t="shared" si="144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5"/>
        <v>0.34</v>
      </c>
      <c r="P1551" s="7">
        <f t="shared" si="144"/>
        <v>28.33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5"/>
        <v>0.13466666666666666</v>
      </c>
      <c r="P1552" s="7">
        <f t="shared" si="144"/>
        <v>14.43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5"/>
        <v>0</v>
      </c>
      <c r="P1553" s="7">
        <f t="shared" si="144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5"/>
        <v>0.49186046511627907</v>
      </c>
      <c r="P1554" s="7">
        <f t="shared" si="144"/>
        <v>132.19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5"/>
        <v>0</v>
      </c>
      <c r="P1555" s="7">
        <f t="shared" si="144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5"/>
        <v>0</v>
      </c>
      <c r="P1556" s="7">
        <f t="shared" si="144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5"/>
        <v>0</v>
      </c>
      <c r="P1557" s="7">
        <f t="shared" si="144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5"/>
        <v>0.45133333333333331</v>
      </c>
      <c r="P1558" s="7">
        <f t="shared" si="144"/>
        <v>56.42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5"/>
        <v>0.04</v>
      </c>
      <c r="P1559" s="7">
        <f t="shared" si="144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5"/>
        <v>4.6666666666666669E-2</v>
      </c>
      <c r="P1560" s="7">
        <f t="shared" si="144"/>
        <v>11.67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5"/>
        <v>3.3333333333333335E-3</v>
      </c>
      <c r="P1561" s="7">
        <f t="shared" si="144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5"/>
        <v>3.7600000000000001E-2</v>
      </c>
      <c r="P1562" s="7">
        <f t="shared" si="144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5"/>
        <v>6.7000000000000002E-3</v>
      </c>
      <c r="P1563" s="7">
        <f t="shared" si="144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5"/>
        <v>0</v>
      </c>
      <c r="P1564" s="7">
        <f t="shared" si="144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5"/>
        <v>1.4166666666666666E-2</v>
      </c>
      <c r="P1565" s="7">
        <f t="shared" si="144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5"/>
        <v>1E-3</v>
      </c>
      <c r="P1566" s="7">
        <f t="shared" si="144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5"/>
        <v>2.5000000000000001E-2</v>
      </c>
      <c r="P1567" s="7">
        <f t="shared" si="144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5"/>
        <v>0.21249999999999999</v>
      </c>
      <c r="P1568" s="7">
        <f t="shared" si="144"/>
        <v>108.05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5"/>
        <v>4.1176470588235294E-2</v>
      </c>
      <c r="P1569" s="7">
        <f t="shared" si="144"/>
        <v>26.92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5"/>
        <v>0.13639999999999999</v>
      </c>
      <c r="P1570" s="7">
        <f t="shared" si="144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5"/>
        <v>0</v>
      </c>
      <c r="P1571" s="7">
        <f t="shared" si="144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5"/>
        <v>0.41399999999999998</v>
      </c>
      <c r="P1572" s="7">
        <f t="shared" si="144"/>
        <v>47.77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5"/>
        <v>6.6115702479338841E-3</v>
      </c>
      <c r="P1573" s="7">
        <f t="shared" si="144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5"/>
        <v>0.05</v>
      </c>
      <c r="P1574" s="7">
        <f t="shared" si="144"/>
        <v>41.67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5"/>
        <v>2.4777777777777777E-2</v>
      </c>
      <c r="P1575" s="7">
        <f t="shared" si="144"/>
        <v>74.33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5"/>
        <v>5.0599999999999999E-2</v>
      </c>
      <c r="P1576" s="7">
        <f t="shared" si="144"/>
        <v>84.33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5"/>
        <v>0.2291</v>
      </c>
      <c r="P1577" s="7">
        <f t="shared" si="144"/>
        <v>65.459999999999994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5"/>
        <v>0.13</v>
      </c>
      <c r="P1578" s="7">
        <f t="shared" si="144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5"/>
        <v>5.4999999999999997E-3</v>
      </c>
      <c r="P1579" s="7">
        <f t="shared" si="144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5"/>
        <v>0.10806536636794939</v>
      </c>
      <c r="P1580" s="7">
        <f t="shared" si="144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5"/>
        <v>8.4008400840084006E-3</v>
      </c>
      <c r="P1581" s="7">
        <f t="shared" si="144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5"/>
        <v>0</v>
      </c>
      <c r="P1582" s="7">
        <f t="shared" si="144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5"/>
        <v>5.0000000000000001E-3</v>
      </c>
      <c r="P1583" s="7">
        <f t="shared" si="144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5"/>
        <v>9.2999999999999999E-2</v>
      </c>
      <c r="P1584" s="7">
        <f t="shared" si="144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5"/>
        <v>7.5000000000000002E-4</v>
      </c>
      <c r="P1585" s="7">
        <f t="shared" si="144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5"/>
        <v>0</v>
      </c>
      <c r="P1586" s="7">
        <f t="shared" si="144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5"/>
        <v>0.79</v>
      </c>
      <c r="P1587" s="7">
        <f t="shared" si="144"/>
        <v>131.66999999999999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5"/>
        <v>0</v>
      </c>
      <c r="P1588" s="7">
        <f t="shared" si="144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5"/>
        <v>1.3333333333333334E-4</v>
      </c>
      <c r="P1589" s="7">
        <f t="shared" si="144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5"/>
        <v>0</v>
      </c>
      <c r="P1590" s="7">
        <f t="shared" si="144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5"/>
        <v>0</v>
      </c>
      <c r="P1591" s="7">
        <f t="shared" si="144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5"/>
        <v>1.7000000000000001E-2</v>
      </c>
      <c r="P1592" s="7">
        <f t="shared" si="144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5"/>
        <v>0.29228571428571426</v>
      </c>
      <c r="P1593" s="7">
        <f t="shared" si="144"/>
        <v>44.48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5"/>
        <v>0</v>
      </c>
      <c r="P1594" s="7">
        <f t="shared" si="144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5"/>
        <v>1.3636363636363637E-4</v>
      </c>
      <c r="P1595" s="7">
        <f t="shared" si="144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5"/>
        <v>0.20499999999999999</v>
      </c>
      <c r="P1596" s="7">
        <f t="shared" si="144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5"/>
        <v>2.8E-3</v>
      </c>
      <c r="P1597" s="7">
        <f t="shared" si="144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5"/>
        <v>2.3076923076923078E-2</v>
      </c>
      <c r="P1598" s="7">
        <f t="shared" si="144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5"/>
        <v>0</v>
      </c>
      <c r="P1599" s="7">
        <f t="shared" si="144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5"/>
        <v>1.25E-3</v>
      </c>
      <c r="P1600" s="7">
        <f t="shared" si="144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5"/>
        <v>0</v>
      </c>
      <c r="P1601" s="7">
        <f t="shared" si="144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5"/>
        <v>7.3400000000000007E-2</v>
      </c>
      <c r="P1602" s="7">
        <f t="shared" ref="P1602:P1665" si="150">IFERROR(ROUND(E1602/L1602,2),0)</f>
        <v>40.78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1">E1603/D1603</f>
        <v>1.082492</v>
      </c>
      <c r="P1603" s="7">
        <f t="shared" si="150"/>
        <v>48.33</v>
      </c>
      <c r="Q1603" t="str">
        <f t="shared" ref="Q1603:Q1666" si="152">LEFT(N1603,FIND("/",N1603)-1)</f>
        <v>music</v>
      </c>
      <c r="R1603" t="str">
        <f t="shared" ref="R1603:R1666" si="153">MID(N1603,FIND("/",N1603)+1,LEN(N1603))</f>
        <v>rock</v>
      </c>
      <c r="S1603" s="12">
        <f t="shared" ref="S1603:S1666" si="154">((($J1603/60)/60)/24)+DATE(1970,1,1)</f>
        <v>40638.092974537038</v>
      </c>
      <c r="T1603" s="12">
        <f t="shared" ref="T1603:T1666" si="155">((($I1603/60)/60)/24)+DATE(1970,1,1)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1"/>
        <v>1.0016666666666667</v>
      </c>
      <c r="P1604" s="7">
        <f t="shared" si="150"/>
        <v>46.95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1"/>
        <v>1.0003299999999999</v>
      </c>
      <c r="P1605" s="7">
        <f t="shared" si="150"/>
        <v>66.69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1"/>
        <v>1.2210714285714286</v>
      </c>
      <c r="P1606" s="7">
        <f t="shared" si="150"/>
        <v>48.84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1"/>
        <v>1.0069333333333335</v>
      </c>
      <c r="P1607" s="7">
        <f t="shared" si="150"/>
        <v>137.31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1"/>
        <v>1.01004125</v>
      </c>
      <c r="P1608" s="7">
        <f t="shared" si="150"/>
        <v>87.83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1"/>
        <v>1.4511000000000001</v>
      </c>
      <c r="P1609" s="7">
        <f t="shared" si="150"/>
        <v>70.790000000000006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1"/>
        <v>1.0125</v>
      </c>
      <c r="P1610" s="7">
        <f t="shared" si="150"/>
        <v>52.83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1"/>
        <v>1.1833333333333333</v>
      </c>
      <c r="P1611" s="7">
        <f t="shared" si="150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1"/>
        <v>2.7185000000000001</v>
      </c>
      <c r="P1612" s="7">
        <f t="shared" si="150"/>
        <v>48.54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1"/>
        <v>1.25125</v>
      </c>
      <c r="P1613" s="7">
        <f t="shared" si="150"/>
        <v>37.07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1"/>
        <v>1.1000000000000001</v>
      </c>
      <c r="P1614" s="7">
        <f t="shared" si="150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1"/>
        <v>1.0149999999999999</v>
      </c>
      <c r="P1615" s="7">
        <f t="shared" si="150"/>
        <v>39.04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1"/>
        <v>1.0269999999999999</v>
      </c>
      <c r="P1616" s="7">
        <f t="shared" si="150"/>
        <v>66.69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1"/>
        <v>1.1412500000000001</v>
      </c>
      <c r="P1617" s="7">
        <f t="shared" si="150"/>
        <v>67.13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1"/>
        <v>1.042</v>
      </c>
      <c r="P1618" s="7">
        <f t="shared" si="150"/>
        <v>66.37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1"/>
        <v>1.4585714285714286</v>
      </c>
      <c r="P1619" s="7">
        <f t="shared" si="150"/>
        <v>64.62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1"/>
        <v>1.0506666666666666</v>
      </c>
      <c r="P1620" s="7">
        <f t="shared" si="150"/>
        <v>58.37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1"/>
        <v>1.3333333333333333</v>
      </c>
      <c r="P1621" s="7">
        <f t="shared" si="150"/>
        <v>86.96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1"/>
        <v>1.1299999999999999</v>
      </c>
      <c r="P1622" s="7">
        <f t="shared" si="150"/>
        <v>66.47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1"/>
        <v>1.212</v>
      </c>
      <c r="P1623" s="7">
        <f t="shared" si="150"/>
        <v>163.78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1"/>
        <v>1.0172463768115942</v>
      </c>
      <c r="P1624" s="7">
        <f t="shared" si="150"/>
        <v>107.98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1"/>
        <v>1.0106666666666666</v>
      </c>
      <c r="P1625" s="7">
        <f t="shared" si="150"/>
        <v>42.11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1"/>
        <v>1.18</v>
      </c>
      <c r="P1626" s="7">
        <f t="shared" si="150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1"/>
        <v>1.5533333333333332</v>
      </c>
      <c r="P1627" s="7">
        <f t="shared" si="150"/>
        <v>112.02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1"/>
        <v>1.0118750000000001</v>
      </c>
      <c r="P1628" s="7">
        <f t="shared" si="150"/>
        <v>74.95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1"/>
        <v>1.17</v>
      </c>
      <c r="P1629" s="7">
        <f t="shared" si="150"/>
        <v>61.58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1"/>
        <v>1.00925</v>
      </c>
      <c r="P1630" s="7">
        <f t="shared" si="150"/>
        <v>45.88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1"/>
        <v>1.0366666666666666</v>
      </c>
      <c r="P1631" s="7">
        <f t="shared" si="150"/>
        <v>75.849999999999994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1"/>
        <v>2.6524999999999999</v>
      </c>
      <c r="P1632" s="7">
        <f t="shared" si="150"/>
        <v>84.21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1"/>
        <v>1.5590999999999999</v>
      </c>
      <c r="P1633" s="7">
        <f t="shared" si="150"/>
        <v>117.23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1"/>
        <v>1.0162500000000001</v>
      </c>
      <c r="P1634" s="7">
        <f t="shared" si="150"/>
        <v>86.49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1"/>
        <v>1</v>
      </c>
      <c r="P1635" s="7">
        <f t="shared" si="150"/>
        <v>172.41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1"/>
        <v>1.0049999999999999</v>
      </c>
      <c r="P1636" s="7">
        <f t="shared" si="150"/>
        <v>62.81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1"/>
        <v>1.2529999999999999</v>
      </c>
      <c r="P1637" s="7">
        <f t="shared" si="150"/>
        <v>67.73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1"/>
        <v>1.0355555555555556</v>
      </c>
      <c r="P1638" s="7">
        <f t="shared" si="150"/>
        <v>53.56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1"/>
        <v>1.038</v>
      </c>
      <c r="P1639" s="7">
        <f t="shared" si="150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1"/>
        <v>1.05</v>
      </c>
      <c r="P1640" s="7">
        <f t="shared" si="150"/>
        <v>38.89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1"/>
        <v>1</v>
      </c>
      <c r="P1641" s="7">
        <f t="shared" si="150"/>
        <v>94.74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1"/>
        <v>1.6986000000000001</v>
      </c>
      <c r="P1642" s="7">
        <f t="shared" si="150"/>
        <v>39.97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1"/>
        <v>1.014</v>
      </c>
      <c r="P1643" s="7">
        <f t="shared" si="150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1"/>
        <v>1</v>
      </c>
      <c r="P1644" s="7">
        <f t="shared" si="150"/>
        <v>42.86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1"/>
        <v>1.2470000000000001</v>
      </c>
      <c r="P1645" s="7">
        <f t="shared" si="150"/>
        <v>168.51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1"/>
        <v>1.095</v>
      </c>
      <c r="P1646" s="7">
        <f t="shared" si="150"/>
        <v>85.55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1"/>
        <v>1.1080000000000001</v>
      </c>
      <c r="P1647" s="7">
        <f t="shared" si="150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1"/>
        <v>1.1020000000000001</v>
      </c>
      <c r="P1648" s="7">
        <f t="shared" si="150"/>
        <v>26.55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1"/>
        <v>1.0471999999999999</v>
      </c>
      <c r="P1649" s="7">
        <f t="shared" si="150"/>
        <v>113.83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1"/>
        <v>1.2526086956521738</v>
      </c>
      <c r="P1650" s="7">
        <f t="shared" si="150"/>
        <v>32.01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1"/>
        <v>1.0058763157894737</v>
      </c>
      <c r="P1651" s="7">
        <f t="shared" si="150"/>
        <v>47.19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1"/>
        <v>1.4155</v>
      </c>
      <c r="P1652" s="7">
        <f t="shared" si="150"/>
        <v>88.47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1"/>
        <v>1.0075000000000001</v>
      </c>
      <c r="P1653" s="7">
        <f t="shared" si="150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1"/>
        <v>1.0066666666666666</v>
      </c>
      <c r="P1654" s="7">
        <f t="shared" si="150"/>
        <v>64.709999999999994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1"/>
        <v>1.7423040000000001</v>
      </c>
      <c r="P1655" s="7">
        <f t="shared" si="150"/>
        <v>51.85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1"/>
        <v>1.199090909090909</v>
      </c>
      <c r="P1656" s="7">
        <f t="shared" si="150"/>
        <v>38.79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1"/>
        <v>1.4286666666666668</v>
      </c>
      <c r="P1657" s="7">
        <f t="shared" si="150"/>
        <v>44.65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1"/>
        <v>1.0033493333333334</v>
      </c>
      <c r="P1658" s="7">
        <f t="shared" si="150"/>
        <v>156.77000000000001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1"/>
        <v>1.0493380000000001</v>
      </c>
      <c r="P1659" s="7">
        <f t="shared" si="150"/>
        <v>118.7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1"/>
        <v>1.3223333333333334</v>
      </c>
      <c r="P1660" s="7">
        <f t="shared" si="150"/>
        <v>74.150000000000006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1"/>
        <v>1.1279999999999999</v>
      </c>
      <c r="P1661" s="7">
        <f t="shared" si="150"/>
        <v>12.53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1"/>
        <v>12.5375</v>
      </c>
      <c r="P1662" s="7">
        <f t="shared" si="150"/>
        <v>27.86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1"/>
        <v>1.0250632911392406</v>
      </c>
      <c r="P1663" s="7">
        <f t="shared" si="150"/>
        <v>80.180000000000007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1"/>
        <v>1.026375</v>
      </c>
      <c r="P1664" s="7">
        <f t="shared" si="150"/>
        <v>132.44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1"/>
        <v>1.08</v>
      </c>
      <c r="P1665" s="7">
        <f t="shared" si="150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1"/>
        <v>1.2240879999999998</v>
      </c>
      <c r="P1666" s="7">
        <f t="shared" ref="P1666:P1729" si="156">IFERROR(ROUND(E1666/L1666,2),0)</f>
        <v>34.380000000000003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7">E1667/D1667</f>
        <v>1.1945714285714286</v>
      </c>
      <c r="P1667" s="7">
        <f t="shared" si="156"/>
        <v>44.96</v>
      </c>
      <c r="Q1667" t="str">
        <f t="shared" ref="Q1667:Q1730" si="158">LEFT(N1667,FIND("/",N1667)-1)</f>
        <v>music</v>
      </c>
      <c r="R1667" t="str">
        <f t="shared" ref="R1667:R1730" si="159">MID(N1667,FIND("/",N1667)+1,LEN(N1667))</f>
        <v>pop</v>
      </c>
      <c r="S1667" s="12">
        <f t="shared" ref="S1667:S1730" si="160">((($J1667/60)/60)/24)+DATE(1970,1,1)</f>
        <v>40564.649456018517</v>
      </c>
      <c r="T1667" s="12">
        <f t="shared" ref="T1667:T1730" si="161">((($I1667/60)/60)/24)+DATE(1970,1,1)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7"/>
        <v>1.6088</v>
      </c>
      <c r="P1668" s="7">
        <f t="shared" si="156"/>
        <v>41.04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7"/>
        <v>1.2685294117647059</v>
      </c>
      <c r="P1669" s="7">
        <f t="shared" si="156"/>
        <v>52.6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7"/>
        <v>1.026375</v>
      </c>
      <c r="P1670" s="7">
        <f t="shared" si="156"/>
        <v>70.78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7"/>
        <v>1.3975</v>
      </c>
      <c r="P1671" s="7">
        <f t="shared" si="156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7"/>
        <v>1.026</v>
      </c>
      <c r="P1672" s="7">
        <f t="shared" si="156"/>
        <v>44.61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7"/>
        <v>1.0067349999999999</v>
      </c>
      <c r="P1673" s="7">
        <f t="shared" si="156"/>
        <v>26.15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7"/>
        <v>1.1294117647058823</v>
      </c>
      <c r="P1674" s="7">
        <f t="shared" si="156"/>
        <v>39.18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7"/>
        <v>1.2809523809523808</v>
      </c>
      <c r="P1675" s="7">
        <f t="shared" si="156"/>
        <v>45.59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7"/>
        <v>2.0169999999999999</v>
      </c>
      <c r="P1676" s="7">
        <f t="shared" si="156"/>
        <v>89.25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7"/>
        <v>1.37416</v>
      </c>
      <c r="P1677" s="7">
        <f t="shared" si="156"/>
        <v>40.42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7"/>
        <v>1.1533333333333333</v>
      </c>
      <c r="P1678" s="7">
        <f t="shared" si="156"/>
        <v>82.38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7"/>
        <v>1.1166666666666667</v>
      </c>
      <c r="P1679" s="7">
        <f t="shared" si="156"/>
        <v>159.52000000000001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7"/>
        <v>1.1839999999999999</v>
      </c>
      <c r="P1680" s="7">
        <f t="shared" si="156"/>
        <v>36.24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7"/>
        <v>1.75</v>
      </c>
      <c r="P1681" s="7">
        <f t="shared" si="156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7"/>
        <v>1.175</v>
      </c>
      <c r="P1682" s="7">
        <f t="shared" si="156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7"/>
        <v>1.0142212307692309</v>
      </c>
      <c r="P1683" s="7">
        <f t="shared" si="156"/>
        <v>74.58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7"/>
        <v>0</v>
      </c>
      <c r="P1684" s="7">
        <f t="shared" si="156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7"/>
        <v>0.21714285714285714</v>
      </c>
      <c r="P1685" s="7">
        <f t="shared" si="156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7"/>
        <v>1.0912500000000001</v>
      </c>
      <c r="P1686" s="7">
        <f t="shared" si="156"/>
        <v>86.44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7"/>
        <v>1.0285714285714285</v>
      </c>
      <c r="P1687" s="7">
        <f t="shared" si="156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7"/>
        <v>3.5999999999999999E-3</v>
      </c>
      <c r="P1688" s="7">
        <f t="shared" si="156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7"/>
        <v>0.3125</v>
      </c>
      <c r="P1689" s="7">
        <f t="shared" si="156"/>
        <v>80.13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7"/>
        <v>0.443</v>
      </c>
      <c r="P1690" s="7">
        <f t="shared" si="156"/>
        <v>253.14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7"/>
        <v>1</v>
      </c>
      <c r="P1691" s="7">
        <f t="shared" si="156"/>
        <v>171.43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7"/>
        <v>0.254</v>
      </c>
      <c r="P1692" s="7">
        <f t="shared" si="156"/>
        <v>57.73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7"/>
        <v>0.33473333333333333</v>
      </c>
      <c r="P1693" s="7">
        <f t="shared" si="156"/>
        <v>264.26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7"/>
        <v>0.47799999999999998</v>
      </c>
      <c r="P1694" s="7">
        <f t="shared" si="156"/>
        <v>159.33000000000001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7"/>
        <v>9.3333333333333338E-2</v>
      </c>
      <c r="P1695" s="7">
        <f t="shared" si="156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7"/>
        <v>5.0000000000000001E-4</v>
      </c>
      <c r="P1696" s="7">
        <f t="shared" si="156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7"/>
        <v>0.11708333333333333</v>
      </c>
      <c r="P1697" s="7">
        <f t="shared" si="156"/>
        <v>61.09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7"/>
        <v>0</v>
      </c>
      <c r="P1698" s="7">
        <f t="shared" si="156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7"/>
        <v>0.20208000000000001</v>
      </c>
      <c r="P1699" s="7">
        <f t="shared" si="156"/>
        <v>114.82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7"/>
        <v>0</v>
      </c>
      <c r="P1700" s="7">
        <f t="shared" si="156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7"/>
        <v>4.2311459353574929E-2</v>
      </c>
      <c r="P1701" s="7">
        <f t="shared" si="156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7"/>
        <v>0.2606</v>
      </c>
      <c r="P1702" s="7">
        <f t="shared" si="156"/>
        <v>65.97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7"/>
        <v>1.9801980198019802E-3</v>
      </c>
      <c r="P1703" s="7">
        <f t="shared" si="156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7"/>
        <v>6.0606060606060605E-5</v>
      </c>
      <c r="P1704" s="7">
        <f t="shared" si="156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7"/>
        <v>1.0200000000000001E-2</v>
      </c>
      <c r="P1705" s="7">
        <f t="shared" si="156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7"/>
        <v>0.65100000000000002</v>
      </c>
      <c r="P1706" s="7">
        <f t="shared" si="156"/>
        <v>118.36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7"/>
        <v>0</v>
      </c>
      <c r="P1707" s="7">
        <f t="shared" si="156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7"/>
        <v>0</v>
      </c>
      <c r="P1708" s="7">
        <f t="shared" si="156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7"/>
        <v>9.74E-2</v>
      </c>
      <c r="P1709" s="7">
        <f t="shared" si="156"/>
        <v>54.11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7"/>
        <v>0</v>
      </c>
      <c r="P1710" s="7">
        <f t="shared" si="156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7"/>
        <v>4.8571428571428571E-2</v>
      </c>
      <c r="P1711" s="7">
        <f t="shared" si="156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7"/>
        <v>6.7999999999999996E-3</v>
      </c>
      <c r="P1712" s="7">
        <f t="shared" si="156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7"/>
        <v>0.105</v>
      </c>
      <c r="P1713" s="7">
        <f t="shared" si="156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7"/>
        <v>0</v>
      </c>
      <c r="P1714" s="7">
        <f t="shared" si="156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7"/>
        <v>1.6666666666666666E-2</v>
      </c>
      <c r="P1715" s="7">
        <f t="shared" si="156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7"/>
        <v>7.868E-2</v>
      </c>
      <c r="P1716" s="7">
        <f t="shared" si="156"/>
        <v>115.71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7"/>
        <v>2.2000000000000001E-3</v>
      </c>
      <c r="P1717" s="7">
        <f t="shared" si="156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7"/>
        <v>7.4999999999999997E-2</v>
      </c>
      <c r="P1718" s="7">
        <f t="shared" si="156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7"/>
        <v>0.42725880551301687</v>
      </c>
      <c r="P1719" s="7">
        <f t="shared" si="156"/>
        <v>34.020000000000003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7"/>
        <v>2.142857142857143E-3</v>
      </c>
      <c r="P1720" s="7">
        <f t="shared" si="156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7"/>
        <v>8.7500000000000008E-3</v>
      </c>
      <c r="P1721" s="7">
        <f t="shared" si="156"/>
        <v>11.67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7"/>
        <v>5.6250000000000001E-2</v>
      </c>
      <c r="P1722" s="7">
        <f t="shared" si="156"/>
        <v>28.13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7"/>
        <v>0</v>
      </c>
      <c r="P1723" s="7">
        <f t="shared" si="156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7"/>
        <v>3.4722222222222224E-4</v>
      </c>
      <c r="P1724" s="7">
        <f t="shared" si="156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7"/>
        <v>6.5000000000000002E-2</v>
      </c>
      <c r="P1725" s="7">
        <f t="shared" si="156"/>
        <v>216.67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7"/>
        <v>5.8333333333333336E-3</v>
      </c>
      <c r="P1726" s="7">
        <f t="shared" si="156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7"/>
        <v>0.10181818181818182</v>
      </c>
      <c r="P1727" s="7">
        <f t="shared" si="156"/>
        <v>62.22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7"/>
        <v>0.33784615384615385</v>
      </c>
      <c r="P1728" s="7">
        <f t="shared" si="156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7"/>
        <v>3.3333333333333332E-4</v>
      </c>
      <c r="P1729" s="7">
        <f t="shared" si="156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7"/>
        <v>0.68400000000000005</v>
      </c>
      <c r="P1730" s="7">
        <f t="shared" ref="P1730:P1793" si="162">IFERROR(ROUND(E1730/L1730,2),0)</f>
        <v>122.14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E1731/D1731</f>
        <v>0</v>
      </c>
      <c r="P1731" s="7">
        <f t="shared" si="162"/>
        <v>0</v>
      </c>
      <c r="Q1731" t="str">
        <f t="shared" ref="Q1731:Q1794" si="164">LEFT(N1731,FIND("/",N1731)-1)</f>
        <v>music</v>
      </c>
      <c r="R1731" t="str">
        <f t="shared" ref="R1731:R1794" si="165">MID(N1731,FIND("/",N1731)+1,LEN(N1731))</f>
        <v>faith</v>
      </c>
      <c r="S1731" s="12">
        <f t="shared" ref="S1731:S1794" si="166">((($J1731/60)/60)/24)+DATE(1970,1,1)</f>
        <v>42471.052152777775</v>
      </c>
      <c r="T1731" s="12">
        <f t="shared" ref="T1731:T1794" si="167">((($I1731/60)/60)/24)+DATE(1970,1,1)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 s="7">
        <f t="shared" si="162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 s="7">
        <f t="shared" si="162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 s="7">
        <f t="shared" si="162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 s="7">
        <f t="shared" si="162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2.2222222222222223E-4</v>
      </c>
      <c r="P1736" s="7">
        <f t="shared" si="162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0.11</v>
      </c>
      <c r="P1737" s="7">
        <f t="shared" si="162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7.3333333333333332E-3</v>
      </c>
      <c r="P1738" s="7">
        <f t="shared" si="162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0.21249999999999999</v>
      </c>
      <c r="P1739" s="7">
        <f t="shared" si="162"/>
        <v>56.67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4.0000000000000001E-3</v>
      </c>
      <c r="P1740" s="7">
        <f t="shared" si="162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1E-3</v>
      </c>
      <c r="P1741" s="7">
        <f t="shared" si="162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 s="7">
        <f t="shared" si="162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1.1083333333333334</v>
      </c>
      <c r="P1743" s="7">
        <f t="shared" si="162"/>
        <v>25.58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1.0874999999999999</v>
      </c>
      <c r="P1744" s="7">
        <f t="shared" si="162"/>
        <v>63.97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1.0041666666666667</v>
      </c>
      <c r="P1745" s="7">
        <f t="shared" si="162"/>
        <v>89.93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1.1845454545454546</v>
      </c>
      <c r="P1746" s="7">
        <f t="shared" si="162"/>
        <v>93.07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1.1401428571428571</v>
      </c>
      <c r="P1747" s="7">
        <f t="shared" si="162"/>
        <v>89.67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1.4810000000000001</v>
      </c>
      <c r="P1748" s="7">
        <f t="shared" si="162"/>
        <v>207.62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1.0495555555555556</v>
      </c>
      <c r="P1749" s="7">
        <f t="shared" si="162"/>
        <v>59.41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1.29948</v>
      </c>
      <c r="P1750" s="7">
        <f t="shared" si="162"/>
        <v>358.97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1.2348756218905472</v>
      </c>
      <c r="P1751" s="7">
        <f t="shared" si="162"/>
        <v>94.74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2.0162</v>
      </c>
      <c r="P1752" s="7">
        <f t="shared" si="162"/>
        <v>80.650000000000006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1.0289999999999999</v>
      </c>
      <c r="P1753" s="7">
        <f t="shared" si="162"/>
        <v>168.69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2.6016666666666666</v>
      </c>
      <c r="P1754" s="7">
        <f t="shared" si="162"/>
        <v>34.69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1.08</v>
      </c>
      <c r="P1755" s="7">
        <f t="shared" si="162"/>
        <v>462.86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1.1052941176470588</v>
      </c>
      <c r="P1756" s="7">
        <f t="shared" si="162"/>
        <v>104.39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1.2</v>
      </c>
      <c r="P1757" s="7">
        <f t="shared" si="162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1.0282909090909091</v>
      </c>
      <c r="P1758" s="7">
        <f t="shared" si="162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1.1599999999999999</v>
      </c>
      <c r="P1759" s="7">
        <f t="shared" si="162"/>
        <v>414.29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1.147</v>
      </c>
      <c r="P1760" s="7">
        <f t="shared" si="162"/>
        <v>42.48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1.0660000000000001</v>
      </c>
      <c r="P1761" s="7">
        <f t="shared" si="162"/>
        <v>108.78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1.6544000000000001</v>
      </c>
      <c r="P1762" s="7">
        <f t="shared" si="162"/>
        <v>81.099999999999994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1.55</v>
      </c>
      <c r="P1763" s="7">
        <f t="shared" si="162"/>
        <v>51.67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8.85</v>
      </c>
      <c r="P1764" s="7">
        <f t="shared" si="162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1.0190833333333333</v>
      </c>
      <c r="P1765" s="7">
        <f t="shared" si="162"/>
        <v>103.64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0.19600000000000001</v>
      </c>
      <c r="P1766" s="7">
        <f t="shared" si="162"/>
        <v>55.28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0.59467839999999994</v>
      </c>
      <c r="P1767" s="7">
        <f t="shared" si="162"/>
        <v>72.17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 s="7">
        <f t="shared" si="162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0.4572</v>
      </c>
      <c r="P1769" s="7">
        <f t="shared" si="162"/>
        <v>58.62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3.7400000000000003E-2</v>
      </c>
      <c r="P1770" s="7">
        <f t="shared" si="162"/>
        <v>12.47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2.7025E-2</v>
      </c>
      <c r="P1771" s="7">
        <f t="shared" si="162"/>
        <v>49.14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0.56514285714285717</v>
      </c>
      <c r="P1772" s="7">
        <f t="shared" si="162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0.21309523809523809</v>
      </c>
      <c r="P1773" s="7">
        <f t="shared" si="162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0.156</v>
      </c>
      <c r="P1774" s="7">
        <f t="shared" si="162"/>
        <v>45.16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6.2566666666666673E-2</v>
      </c>
      <c r="P1775" s="7">
        <f t="shared" si="162"/>
        <v>98.79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0.4592</v>
      </c>
      <c r="P1776" s="7">
        <f t="shared" si="162"/>
        <v>88.31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0.65101538461538466</v>
      </c>
      <c r="P1777" s="7">
        <f t="shared" si="162"/>
        <v>170.63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6.7000000000000004E-2</v>
      </c>
      <c r="P1778" s="7">
        <f t="shared" si="162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0.135625</v>
      </c>
      <c r="P1779" s="7">
        <f t="shared" si="162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1.9900000000000001E-2</v>
      </c>
      <c r="P1780" s="7">
        <f t="shared" si="162"/>
        <v>66.33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0.36236363636363639</v>
      </c>
      <c r="P1781" s="7">
        <f t="shared" si="162"/>
        <v>104.89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0.39743333333333336</v>
      </c>
      <c r="P1782" s="7">
        <f t="shared" si="162"/>
        <v>78.44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0.25763636363636366</v>
      </c>
      <c r="P1783" s="7">
        <f t="shared" si="162"/>
        <v>59.04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0.15491428571428573</v>
      </c>
      <c r="P1784" s="7">
        <f t="shared" si="162"/>
        <v>71.34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0.236925</v>
      </c>
      <c r="P1785" s="7">
        <f t="shared" si="162"/>
        <v>51.23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0.39760000000000001</v>
      </c>
      <c r="P1786" s="7">
        <f t="shared" si="162"/>
        <v>60.24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0.20220833333333332</v>
      </c>
      <c r="P1787" s="7">
        <f t="shared" si="162"/>
        <v>44.94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0.47631578947368419</v>
      </c>
      <c r="P1788" s="7">
        <f t="shared" si="162"/>
        <v>31.21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0.15329999999999999</v>
      </c>
      <c r="P1789" s="7">
        <f t="shared" si="162"/>
        <v>63.88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1.3818181818181818E-2</v>
      </c>
      <c r="P1790" s="7">
        <f t="shared" si="162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5.0000000000000001E-3</v>
      </c>
      <c r="P1791" s="7">
        <f t="shared" si="162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4.9575757575757579E-2</v>
      </c>
      <c r="P1792" s="7">
        <f t="shared" si="162"/>
        <v>109.07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3.5666666666666666E-2</v>
      </c>
      <c r="P1793" s="7">
        <f t="shared" si="162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0.61124000000000001</v>
      </c>
      <c r="P1794" s="7">
        <f t="shared" ref="P1794:P1857" si="168">IFERROR(ROUND(E1794/L1794,2),0)</f>
        <v>109.94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E1795/D1795</f>
        <v>1.3333333333333334E-2</v>
      </c>
      <c r="P1795" s="7">
        <f t="shared" si="168"/>
        <v>20</v>
      </c>
      <c r="Q1795" t="str">
        <f t="shared" ref="Q1795:Q1858" si="170">LEFT(N1795,FIND("/",N1795)-1)</f>
        <v>photography</v>
      </c>
      <c r="R1795" t="str">
        <f t="shared" ref="R1795:R1858" si="171">MID(N1795,FIND("/",N1795)+1,LEN(N1795))</f>
        <v>photobooks</v>
      </c>
      <c r="S1795" s="12">
        <f t="shared" ref="S1795:S1858" si="172">((($J1795/60)/60)/24)+DATE(1970,1,1)</f>
        <v>41940.89166666667</v>
      </c>
      <c r="T1795" s="12">
        <f t="shared" ref="T1795:T1858" si="173">((($I1795/60)/60)/24)+DATE(1970,1,1)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0.11077777777777778</v>
      </c>
      <c r="P1796" s="7">
        <f t="shared" si="168"/>
        <v>55.39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0.38735714285714284</v>
      </c>
      <c r="P1797" s="7">
        <f t="shared" si="168"/>
        <v>133.9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0.22052631578947368</v>
      </c>
      <c r="P1798" s="7">
        <f t="shared" si="168"/>
        <v>48.72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0.67549999999999999</v>
      </c>
      <c r="P1799" s="7">
        <f t="shared" si="168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0.136375</v>
      </c>
      <c r="P1800" s="7">
        <f t="shared" si="168"/>
        <v>58.97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1.7457500000000001E-2</v>
      </c>
      <c r="P1801" s="7">
        <f t="shared" si="168"/>
        <v>11.64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0.20449632511889321</v>
      </c>
      <c r="P1802" s="7">
        <f t="shared" si="168"/>
        <v>83.72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0.13852941176470587</v>
      </c>
      <c r="P1803" s="7">
        <f t="shared" si="168"/>
        <v>63.65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0.48485714285714288</v>
      </c>
      <c r="P1804" s="7">
        <f t="shared" si="168"/>
        <v>94.28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0.308</v>
      </c>
      <c r="P1805" s="7">
        <f t="shared" si="168"/>
        <v>71.87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0.35174193548387095</v>
      </c>
      <c r="P1806" s="7">
        <f t="shared" si="168"/>
        <v>104.85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0.36404444444444445</v>
      </c>
      <c r="P1807" s="7">
        <f t="shared" si="168"/>
        <v>67.14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2.955E-2</v>
      </c>
      <c r="P1808" s="7">
        <f t="shared" si="168"/>
        <v>73.88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0.1106</v>
      </c>
      <c r="P1809" s="7">
        <f t="shared" si="168"/>
        <v>69.13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0.41407142857142859</v>
      </c>
      <c r="P1810" s="7">
        <f t="shared" si="168"/>
        <v>120.77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0.10857142857142857</v>
      </c>
      <c r="P1811" s="7">
        <f t="shared" si="168"/>
        <v>42.22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3.3333333333333333E-2</v>
      </c>
      <c r="P1812" s="7">
        <f t="shared" si="168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7.407407407407407E-4</v>
      </c>
      <c r="P1813" s="7">
        <f t="shared" si="168"/>
        <v>1.54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0.13307692307692306</v>
      </c>
      <c r="P1814" s="7">
        <f t="shared" si="168"/>
        <v>37.61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 s="7">
        <f t="shared" si="168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0.49183333333333334</v>
      </c>
      <c r="P1816" s="7">
        <f t="shared" si="168"/>
        <v>42.16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 s="7">
        <f t="shared" si="168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2.036E-2</v>
      </c>
      <c r="P1818" s="7">
        <f t="shared" si="168"/>
        <v>84.83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0.52327777777777773</v>
      </c>
      <c r="P1819" s="7">
        <f t="shared" si="168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 s="7">
        <f t="shared" si="168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2.0833333333333332E-2</v>
      </c>
      <c r="P1821" s="7">
        <f t="shared" si="168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6.565384615384616E-2</v>
      </c>
      <c r="P1822" s="7">
        <f t="shared" si="168"/>
        <v>213.38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1.3489</v>
      </c>
      <c r="P1823" s="7">
        <f t="shared" si="168"/>
        <v>59.16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</v>
      </c>
      <c r="P1824" s="7">
        <f t="shared" si="168"/>
        <v>27.27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1.1585714285714286</v>
      </c>
      <c r="P1825" s="7">
        <f t="shared" si="168"/>
        <v>24.58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1.0006666666666666</v>
      </c>
      <c r="P1826" s="7">
        <f t="shared" si="168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1.0505</v>
      </c>
      <c r="P1827" s="7">
        <f t="shared" si="168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1.01</v>
      </c>
      <c r="P1828" s="7">
        <f t="shared" si="168"/>
        <v>53.16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1.0066250000000001</v>
      </c>
      <c r="P1829" s="7">
        <f t="shared" si="168"/>
        <v>83.89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1.0016</v>
      </c>
      <c r="P1830" s="7">
        <f t="shared" si="168"/>
        <v>417.33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1.6668333333333334</v>
      </c>
      <c r="P1831" s="7">
        <f t="shared" si="168"/>
        <v>75.77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1.0153333333333334</v>
      </c>
      <c r="P1832" s="7">
        <f t="shared" si="168"/>
        <v>67.39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1.03</v>
      </c>
      <c r="P1833" s="7">
        <f t="shared" si="168"/>
        <v>73.569999999999993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1.4285714285714286</v>
      </c>
      <c r="P1834" s="7">
        <f t="shared" si="168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2.625</v>
      </c>
      <c r="P1835" s="7">
        <f t="shared" si="168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1.1805000000000001</v>
      </c>
      <c r="P1836" s="7">
        <f t="shared" si="168"/>
        <v>131.16999999999999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1.04</v>
      </c>
      <c r="P1837" s="7">
        <f t="shared" si="168"/>
        <v>47.27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2.0034000000000001</v>
      </c>
      <c r="P1838" s="7">
        <f t="shared" si="168"/>
        <v>182.13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3.0683333333333334</v>
      </c>
      <c r="P1839" s="7">
        <f t="shared" si="168"/>
        <v>61.37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1.00149</v>
      </c>
      <c r="P1840" s="7">
        <f t="shared" si="168"/>
        <v>35.770000000000003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2.0529999999999999</v>
      </c>
      <c r="P1841" s="7">
        <f t="shared" si="168"/>
        <v>45.62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1.0888888888888888</v>
      </c>
      <c r="P1842" s="7">
        <f t="shared" si="168"/>
        <v>75.38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1.0175000000000001</v>
      </c>
      <c r="P1843" s="7">
        <f t="shared" si="168"/>
        <v>50.88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1.2524999999999999</v>
      </c>
      <c r="P1844" s="7">
        <f t="shared" si="168"/>
        <v>119.29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1.2400610000000001</v>
      </c>
      <c r="P1845" s="7">
        <f t="shared" si="168"/>
        <v>92.54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1.014</v>
      </c>
      <c r="P1846" s="7">
        <f t="shared" si="168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</v>
      </c>
      <c r="P1847" s="7">
        <f t="shared" si="168"/>
        <v>52.63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1.3792666666666666</v>
      </c>
      <c r="P1848" s="7">
        <f t="shared" si="168"/>
        <v>98.99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1.2088000000000001</v>
      </c>
      <c r="P1849" s="7">
        <f t="shared" si="168"/>
        <v>79.53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1.0736666666666668</v>
      </c>
      <c r="P1850" s="7">
        <f t="shared" si="168"/>
        <v>134.21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1.0033333333333334</v>
      </c>
      <c r="P1851" s="7">
        <f t="shared" si="168"/>
        <v>37.630000000000003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1.0152222222222222</v>
      </c>
      <c r="P1852" s="7">
        <f t="shared" si="168"/>
        <v>51.04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1.0007692307692309</v>
      </c>
      <c r="P1853" s="7">
        <f t="shared" si="168"/>
        <v>50.04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1.1696666666666666</v>
      </c>
      <c r="P1854" s="7">
        <f t="shared" si="168"/>
        <v>133.93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1.01875</v>
      </c>
      <c r="P1855" s="7">
        <f t="shared" si="168"/>
        <v>58.21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1.0212366666666666</v>
      </c>
      <c r="P1856" s="7">
        <f t="shared" si="168"/>
        <v>88.04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1.5405897142857143</v>
      </c>
      <c r="P1857" s="7">
        <f t="shared" si="168"/>
        <v>70.58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1.0125</v>
      </c>
      <c r="P1858" s="7">
        <f t="shared" ref="P1858:P1921" si="174">IFERROR(ROUND(E1858/L1858,2),0)</f>
        <v>53.29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E1859/D1859</f>
        <v>1</v>
      </c>
      <c r="P1859" s="7">
        <f t="shared" si="174"/>
        <v>136.36000000000001</v>
      </c>
      <c r="Q1859" t="str">
        <f t="shared" ref="Q1859:Q1922" si="176">LEFT(N1859,FIND("/",N1859)-1)</f>
        <v>music</v>
      </c>
      <c r="R1859" t="str">
        <f t="shared" ref="R1859:R1922" si="177">MID(N1859,FIND("/",N1859)+1,LEN(N1859))</f>
        <v>rock</v>
      </c>
      <c r="S1859" s="12">
        <f t="shared" ref="S1859:S1922" si="178">((($J1859/60)/60)/24)+DATE(1970,1,1)</f>
        <v>41864.76866898148</v>
      </c>
      <c r="T1859" s="12">
        <f t="shared" ref="T1859:T1922" si="179">((($I1859/60)/60)/24)+DATE(1970,1,1)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1.0874800874800874</v>
      </c>
      <c r="P1860" s="7">
        <f t="shared" si="174"/>
        <v>40.549999999999997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1.3183333333333334</v>
      </c>
      <c r="P1861" s="7">
        <f t="shared" si="174"/>
        <v>70.63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1.3346666666666667</v>
      </c>
      <c r="P1862" s="7">
        <f t="shared" si="174"/>
        <v>52.68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 s="7">
        <f t="shared" si="174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8.0833333333333326E-2</v>
      </c>
      <c r="P1864" s="7">
        <f t="shared" si="174"/>
        <v>90.94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4.0000000000000001E-3</v>
      </c>
      <c r="P1865" s="7">
        <f t="shared" si="174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0.42892307692307691</v>
      </c>
      <c r="P1866" s="7">
        <f t="shared" si="174"/>
        <v>58.08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3.6363636363636364E-5</v>
      </c>
      <c r="P1867" s="7">
        <f t="shared" si="174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5.0000000000000001E-3</v>
      </c>
      <c r="P1868" s="7">
        <f t="shared" si="174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5.0000000000000001E-4</v>
      </c>
      <c r="P1869" s="7">
        <f t="shared" si="174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4.8680000000000001E-2</v>
      </c>
      <c r="P1870" s="7">
        <f t="shared" si="174"/>
        <v>71.59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 s="7">
        <f t="shared" si="174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0.10314285714285715</v>
      </c>
      <c r="P1872" s="7">
        <f t="shared" si="174"/>
        <v>32.82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0.7178461538461538</v>
      </c>
      <c r="P1873" s="7">
        <f t="shared" si="174"/>
        <v>49.12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1.06E-2</v>
      </c>
      <c r="P1874" s="7">
        <f t="shared" si="174"/>
        <v>16.309999999999999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4.4999999999999997E-3</v>
      </c>
      <c r="P1875" s="7">
        <f t="shared" si="174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1.6249999999999999E-4</v>
      </c>
      <c r="P1876" s="7">
        <f t="shared" si="174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5.1000000000000004E-3</v>
      </c>
      <c r="P1877" s="7">
        <f t="shared" si="174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 s="7">
        <f t="shared" si="174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 s="7">
        <f t="shared" si="174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 s="7">
        <f t="shared" si="174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1.1999999999999999E-3</v>
      </c>
      <c r="P1881" s="7">
        <f t="shared" si="174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0.20080000000000001</v>
      </c>
      <c r="P1882" s="7">
        <f t="shared" si="174"/>
        <v>41.83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1.726845</v>
      </c>
      <c r="P1883" s="7">
        <f t="shared" si="174"/>
        <v>49.34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1.008955223880597</v>
      </c>
      <c r="P1884" s="7">
        <f t="shared" si="174"/>
        <v>41.73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1.0480480480480481</v>
      </c>
      <c r="P1885" s="7">
        <f t="shared" si="174"/>
        <v>32.72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1.351</v>
      </c>
      <c r="P1886" s="7">
        <f t="shared" si="174"/>
        <v>51.96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1.1632786885245903</v>
      </c>
      <c r="P1887" s="7">
        <f t="shared" si="174"/>
        <v>50.69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1.0208333333333333</v>
      </c>
      <c r="P1888" s="7">
        <f t="shared" si="174"/>
        <v>42.24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1.1116666666666666</v>
      </c>
      <c r="P1889" s="7">
        <f t="shared" si="174"/>
        <v>416.88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1.6608000000000001</v>
      </c>
      <c r="P1890" s="7">
        <f t="shared" si="174"/>
        <v>46.65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1.0660000000000001</v>
      </c>
      <c r="P1891" s="7">
        <f t="shared" si="174"/>
        <v>48.45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1.4458441666666668</v>
      </c>
      <c r="P1892" s="7">
        <f t="shared" si="174"/>
        <v>70.53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1.0555000000000001</v>
      </c>
      <c r="P1893" s="7">
        <f t="shared" si="174"/>
        <v>87.96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1.3660000000000001</v>
      </c>
      <c r="P1894" s="7">
        <f t="shared" si="174"/>
        <v>26.27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1.04</v>
      </c>
      <c r="P1895" s="7">
        <f t="shared" si="174"/>
        <v>57.78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1.145</v>
      </c>
      <c r="P1896" s="7">
        <f t="shared" si="174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1.0171957671957672</v>
      </c>
      <c r="P1897" s="7">
        <f t="shared" si="174"/>
        <v>196.34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1.2394678492239468</v>
      </c>
      <c r="P1898" s="7">
        <f t="shared" si="174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1.0245669291338582</v>
      </c>
      <c r="P1899" s="7">
        <f t="shared" si="174"/>
        <v>35.549999999999997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1.4450000000000001</v>
      </c>
      <c r="P1900" s="7">
        <f t="shared" si="174"/>
        <v>68.81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1.3333333333333333</v>
      </c>
      <c r="P1901" s="7">
        <f t="shared" si="174"/>
        <v>28.57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1.0936440000000001</v>
      </c>
      <c r="P1902" s="7">
        <f t="shared" si="174"/>
        <v>50.63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2.696969696969697E-2</v>
      </c>
      <c r="P1903" s="7">
        <f t="shared" si="174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1.2E-2</v>
      </c>
      <c r="P1904" s="7">
        <f t="shared" si="174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0.46600000000000003</v>
      </c>
      <c r="P1905" s="7">
        <f t="shared" si="174"/>
        <v>34.1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1E-3</v>
      </c>
      <c r="P1906" s="7">
        <f t="shared" si="174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1.6800000000000001E-3</v>
      </c>
      <c r="P1907" s="7">
        <f t="shared" si="174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0.42759999999999998</v>
      </c>
      <c r="P1908" s="7">
        <f t="shared" si="174"/>
        <v>215.96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2.8333333333333335E-3</v>
      </c>
      <c r="P1909" s="7">
        <f t="shared" si="174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1.7319999999999999E-2</v>
      </c>
      <c r="P1910" s="7">
        <f t="shared" si="174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0.14111428571428572</v>
      </c>
      <c r="P1911" s="7">
        <f t="shared" si="174"/>
        <v>129.97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0.39395294117647056</v>
      </c>
      <c r="P1912" s="7">
        <f t="shared" si="174"/>
        <v>117.49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2.3529411764705883E-4</v>
      </c>
      <c r="P1913" s="7">
        <f t="shared" si="174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0.59299999999999997</v>
      </c>
      <c r="P1914" s="7">
        <f t="shared" si="174"/>
        <v>70.599999999999994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1.3270833333333334E-2</v>
      </c>
      <c r="P1915" s="7">
        <f t="shared" si="174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9.0090090090090086E-2</v>
      </c>
      <c r="P1916" s="7">
        <f t="shared" si="174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1.6E-2</v>
      </c>
      <c r="P1917" s="7">
        <f t="shared" si="174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5.1000000000000004E-3</v>
      </c>
      <c r="P1918" s="7">
        <f t="shared" si="174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0.52570512820512816</v>
      </c>
      <c r="P1919" s="7">
        <f t="shared" si="174"/>
        <v>2928.93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1.04E-2</v>
      </c>
      <c r="P1920" s="7">
        <f t="shared" si="174"/>
        <v>28.89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0.47399999999999998</v>
      </c>
      <c r="P1921" s="7">
        <f t="shared" si="174"/>
        <v>29.63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0.43030000000000002</v>
      </c>
      <c r="P1922" s="7">
        <f t="shared" ref="P1922:P1985" si="180">IFERROR(ROUND(E1922/L1922,2),0)</f>
        <v>40.98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E1923/D1923</f>
        <v>1.3680000000000001</v>
      </c>
      <c r="P1923" s="7">
        <f t="shared" si="180"/>
        <v>54</v>
      </c>
      <c r="Q1923" t="str">
        <f t="shared" ref="Q1923:Q1986" si="182">LEFT(N1923,FIND("/",N1923)-1)</f>
        <v>music</v>
      </c>
      <c r="R1923" t="str">
        <f t="shared" ref="R1923:R1986" si="183">MID(N1923,FIND("/",N1923)+1,LEN(N1923))</f>
        <v>indie rock</v>
      </c>
      <c r="S1923" s="12">
        <f t="shared" ref="S1923:S1986" si="184">((($J1923/60)/60)/24)+DATE(1970,1,1)</f>
        <v>41074.221562500003</v>
      </c>
      <c r="T1923" s="12">
        <f t="shared" ref="T1923:T1986" si="185">((($I1923/60)/60)/24)+DATE(1970,1,1)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1.1555</v>
      </c>
      <c r="P1924" s="7">
        <f t="shared" si="180"/>
        <v>36.11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2.4079999999999999</v>
      </c>
      <c r="P1925" s="7">
        <f t="shared" si="180"/>
        <v>23.15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1.1439999999999999</v>
      </c>
      <c r="P1926" s="7">
        <f t="shared" si="180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1.1033333333333333</v>
      </c>
      <c r="P1927" s="7">
        <f t="shared" si="180"/>
        <v>31.83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1.9537933333333333</v>
      </c>
      <c r="P1928" s="7">
        <f t="shared" si="180"/>
        <v>27.39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1.0333333333333334</v>
      </c>
      <c r="P1929" s="7">
        <f t="shared" si="180"/>
        <v>56.36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1.031372549019608</v>
      </c>
      <c r="P1930" s="7">
        <f t="shared" si="180"/>
        <v>77.349999999999994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1.003125</v>
      </c>
      <c r="P1931" s="7">
        <f t="shared" si="180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1.27</v>
      </c>
      <c r="P1932" s="7">
        <f t="shared" si="180"/>
        <v>48.85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1.20601</v>
      </c>
      <c r="P1933" s="7">
        <f t="shared" si="180"/>
        <v>48.24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1.0699047619047619</v>
      </c>
      <c r="P1934" s="7">
        <f t="shared" si="180"/>
        <v>70.209999999999994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1.7243333333333333</v>
      </c>
      <c r="P1935" s="7">
        <f t="shared" si="180"/>
        <v>94.05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1.2362</v>
      </c>
      <c r="P1936" s="7">
        <f t="shared" si="180"/>
        <v>80.27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1.0840000000000001</v>
      </c>
      <c r="P1937" s="7">
        <f t="shared" si="180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1.1652013333333333</v>
      </c>
      <c r="P1938" s="7">
        <f t="shared" si="180"/>
        <v>60.27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1.8724499999999999</v>
      </c>
      <c r="P1939" s="7">
        <f t="shared" si="180"/>
        <v>38.74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1.1593333333333333</v>
      </c>
      <c r="P1940" s="7">
        <f t="shared" si="180"/>
        <v>152.54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1.107</v>
      </c>
      <c r="P1941" s="7">
        <f t="shared" si="180"/>
        <v>115.31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1.7092307692307693</v>
      </c>
      <c r="P1942" s="7">
        <f t="shared" si="180"/>
        <v>35.840000000000003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1.2611835600000001</v>
      </c>
      <c r="P1943" s="7">
        <f t="shared" si="180"/>
        <v>64.569999999999993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1.3844033333333334</v>
      </c>
      <c r="P1944" s="7">
        <f t="shared" si="180"/>
        <v>87.44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17.052499999999998</v>
      </c>
      <c r="P1945" s="7">
        <f t="shared" si="180"/>
        <v>68.819999999999993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7.8805550000000002</v>
      </c>
      <c r="P1946" s="7">
        <f t="shared" si="180"/>
        <v>176.2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3.4801799999999998</v>
      </c>
      <c r="P1947" s="7">
        <f t="shared" si="180"/>
        <v>511.79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1.4974666666666667</v>
      </c>
      <c r="P1948" s="7">
        <f t="shared" si="180"/>
        <v>160.44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1.0063375000000001</v>
      </c>
      <c r="P1949" s="7">
        <f t="shared" si="180"/>
        <v>35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8.0021100000000001</v>
      </c>
      <c r="P1950" s="7">
        <f t="shared" si="180"/>
        <v>188.51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1.0600260000000001</v>
      </c>
      <c r="P1951" s="7">
        <f t="shared" si="180"/>
        <v>56.2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2.0051866666666669</v>
      </c>
      <c r="P1952" s="7">
        <f t="shared" si="180"/>
        <v>51.31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2.1244399999999999</v>
      </c>
      <c r="P1953" s="7">
        <f t="shared" si="180"/>
        <v>127.36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1.9847237142857144</v>
      </c>
      <c r="P1954" s="7">
        <f t="shared" si="180"/>
        <v>101.86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2.2594666666666665</v>
      </c>
      <c r="P1955" s="7">
        <f t="shared" si="180"/>
        <v>230.56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6.9894800000000004</v>
      </c>
      <c r="P1956" s="7">
        <f t="shared" si="180"/>
        <v>842.11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3.9859528571428569</v>
      </c>
      <c r="P1957" s="7">
        <f t="shared" si="180"/>
        <v>577.28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2.9403333333333332</v>
      </c>
      <c r="P1958" s="7">
        <f t="shared" si="180"/>
        <v>483.34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1.6750470000000002</v>
      </c>
      <c r="P1959" s="7">
        <f t="shared" si="180"/>
        <v>76.14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14.355717142857143</v>
      </c>
      <c r="P1960" s="7">
        <f t="shared" si="180"/>
        <v>74.11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1.5673440000000001</v>
      </c>
      <c r="P1961" s="7">
        <f t="shared" si="180"/>
        <v>36.97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1.1790285714285715</v>
      </c>
      <c r="P1962" s="7">
        <f t="shared" si="180"/>
        <v>2500.9699999999998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11.053811999999999</v>
      </c>
      <c r="P1963" s="7">
        <f t="shared" si="180"/>
        <v>67.69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1.9292499999999999</v>
      </c>
      <c r="P1964" s="7">
        <f t="shared" si="180"/>
        <v>63.05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1.268842105263158</v>
      </c>
      <c r="P1965" s="7">
        <f t="shared" si="180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2.5957748878923765</v>
      </c>
      <c r="P1966" s="7">
        <f t="shared" si="180"/>
        <v>180.75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2.6227999999999998</v>
      </c>
      <c r="P1967" s="7">
        <f t="shared" si="180"/>
        <v>127.32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2.0674309000000002</v>
      </c>
      <c r="P1968" s="7">
        <f t="shared" si="180"/>
        <v>136.63999999999999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3.7012999999999998</v>
      </c>
      <c r="P1969" s="7">
        <f t="shared" si="180"/>
        <v>182.78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2.8496600000000001</v>
      </c>
      <c r="P1970" s="7">
        <f t="shared" si="180"/>
        <v>279.38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5.7907999999999999</v>
      </c>
      <c r="P1971" s="7">
        <f t="shared" si="180"/>
        <v>61.38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11.318</v>
      </c>
      <c r="P1972" s="7">
        <f t="shared" si="180"/>
        <v>80.73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2.6302771750000002</v>
      </c>
      <c r="P1973" s="7">
        <f t="shared" si="180"/>
        <v>272.36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6.7447999999999997</v>
      </c>
      <c r="P1974" s="7">
        <f t="shared" si="180"/>
        <v>70.849999999999994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2.5683081313131315</v>
      </c>
      <c r="P1975" s="7">
        <f t="shared" si="180"/>
        <v>247.94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3.7549600000000001</v>
      </c>
      <c r="P1976" s="7">
        <f t="shared" si="180"/>
        <v>186.81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2.0870837499999997</v>
      </c>
      <c r="P1977" s="7">
        <f t="shared" si="180"/>
        <v>131.99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3.4660000000000002</v>
      </c>
      <c r="P1978" s="7">
        <f t="shared" si="180"/>
        <v>29.31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4.0232999999999999</v>
      </c>
      <c r="P1979" s="7">
        <f t="shared" si="180"/>
        <v>245.02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10.2684514</v>
      </c>
      <c r="P1980" s="7">
        <f t="shared" si="180"/>
        <v>1323.25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1.14901155</v>
      </c>
      <c r="P1981" s="7">
        <f t="shared" si="180"/>
        <v>282.66000000000003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3.5482402000000004</v>
      </c>
      <c r="P1982" s="7">
        <f t="shared" si="180"/>
        <v>91.21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5.0799999999999998E-2</v>
      </c>
      <c r="P1983" s="7">
        <f t="shared" si="180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 s="7">
        <f t="shared" si="180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4.2999999999999997E-2</v>
      </c>
      <c r="P1985" s="7">
        <f t="shared" si="180"/>
        <v>88.69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0.21146666666666666</v>
      </c>
      <c r="P1986" s="7">
        <f t="shared" ref="P1986:P2049" si="186">IFERROR(ROUND(E1986/L1986,2),0)</f>
        <v>453.14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E1987/D1987</f>
        <v>3.1875000000000001E-2</v>
      </c>
      <c r="P1987" s="7">
        <f t="shared" si="186"/>
        <v>12.75</v>
      </c>
      <c r="Q1987" t="str">
        <f t="shared" ref="Q1987:Q2050" si="188">LEFT(N1987,FIND("/",N1987)-1)</f>
        <v>photography</v>
      </c>
      <c r="R1987" t="str">
        <f t="shared" ref="R1987:R2050" si="189">MID(N1987,FIND("/",N1987)+1,LEN(N1987))</f>
        <v>people</v>
      </c>
      <c r="S1987" s="12">
        <f t="shared" ref="S1987:S2050" si="190">((($J1987/60)/60)/24)+DATE(1970,1,1)</f>
        <v>42555.698738425926</v>
      </c>
      <c r="T1987" s="12">
        <f t="shared" ref="T1987:T2050" si="191">((($I1987/60)/60)/24)+DATE(1970,1,1)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5.0000000000000001E-4</v>
      </c>
      <c r="P1988" s="7">
        <f t="shared" si="186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0.42472727272727273</v>
      </c>
      <c r="P1989" s="7">
        <f t="shared" si="186"/>
        <v>83.43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4.1666666666666666E-3</v>
      </c>
      <c r="P1990" s="7">
        <f t="shared" si="186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0.01</v>
      </c>
      <c r="P1991" s="7">
        <f t="shared" si="186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0.16966666666666666</v>
      </c>
      <c r="P1992" s="7">
        <f t="shared" si="186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7.0000000000000007E-2</v>
      </c>
      <c r="P1993" s="7">
        <f t="shared" si="186"/>
        <v>46.67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1.3333333333333333E-3</v>
      </c>
      <c r="P1994" s="7">
        <f t="shared" si="186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 s="7">
        <f t="shared" si="186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 s="7">
        <f t="shared" si="186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7.8E-2</v>
      </c>
      <c r="P1997" s="7">
        <f t="shared" si="186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 s="7">
        <f t="shared" si="186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 s="7">
        <f t="shared" si="186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0.26200000000000001</v>
      </c>
      <c r="P2000" s="7">
        <f t="shared" si="186"/>
        <v>218.33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7.6129032258064515E-3</v>
      </c>
      <c r="P2001" s="7">
        <f t="shared" si="186"/>
        <v>33.71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0.125</v>
      </c>
      <c r="P2002" s="7">
        <f t="shared" si="186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3.8212909090909091</v>
      </c>
      <c r="P2003" s="7">
        <f t="shared" si="186"/>
        <v>128.38999999999999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2.1679422000000002</v>
      </c>
      <c r="P2004" s="7">
        <f t="shared" si="186"/>
        <v>78.83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3.12</v>
      </c>
      <c r="P2005" s="7">
        <f t="shared" si="186"/>
        <v>91.76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2.3442048</v>
      </c>
      <c r="P2006" s="7">
        <f t="shared" si="186"/>
        <v>331.1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1.236801</v>
      </c>
      <c r="P2007" s="7">
        <f t="shared" si="186"/>
        <v>194.26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2.4784000000000002</v>
      </c>
      <c r="P2008" s="7">
        <f t="shared" si="186"/>
        <v>408.98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1.157092</v>
      </c>
      <c r="P2009" s="7">
        <f t="shared" si="186"/>
        <v>84.46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1.1707484768810599</v>
      </c>
      <c r="P2010" s="7">
        <f t="shared" si="186"/>
        <v>44.85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3.05158</v>
      </c>
      <c r="P2011" s="7">
        <f t="shared" si="186"/>
        <v>383.36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3.2005299999999997</v>
      </c>
      <c r="P2012" s="7">
        <f t="shared" si="186"/>
        <v>55.28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8.1956399999999991</v>
      </c>
      <c r="P2013" s="7">
        <f t="shared" si="186"/>
        <v>422.02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2.3490000000000002</v>
      </c>
      <c r="P2014" s="7">
        <f t="shared" si="186"/>
        <v>64.180000000000007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4.9491375</v>
      </c>
      <c r="P2015" s="7">
        <f t="shared" si="186"/>
        <v>173.58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78.137822333333332</v>
      </c>
      <c r="P2016" s="7">
        <f t="shared" si="186"/>
        <v>88.6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1.1300013888888889</v>
      </c>
      <c r="P2017" s="7">
        <f t="shared" si="186"/>
        <v>50.22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9.2154220000000002</v>
      </c>
      <c r="P2018" s="7">
        <f t="shared" si="186"/>
        <v>192.39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1.2510239999999999</v>
      </c>
      <c r="P2019" s="7">
        <f t="shared" si="186"/>
        <v>73.42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1.0224343076923077</v>
      </c>
      <c r="P2020" s="7">
        <f t="shared" si="186"/>
        <v>147.68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4.8490975000000001</v>
      </c>
      <c r="P2021" s="7">
        <f t="shared" si="186"/>
        <v>108.97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1.9233333333333333</v>
      </c>
      <c r="P2022" s="7">
        <f t="shared" si="186"/>
        <v>23.65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2.8109999999999999</v>
      </c>
      <c r="P2023" s="7">
        <f t="shared" si="186"/>
        <v>147.94999999999999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1.2513700000000001</v>
      </c>
      <c r="P2024" s="7">
        <f t="shared" si="186"/>
        <v>385.04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1.61459</v>
      </c>
      <c r="P2025" s="7">
        <f t="shared" si="186"/>
        <v>457.39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5.8535000000000004</v>
      </c>
      <c r="P2026" s="7">
        <f t="shared" si="186"/>
        <v>222.99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2.0114999999999998</v>
      </c>
      <c r="P2027" s="7">
        <f t="shared" si="186"/>
        <v>220.74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1.3348307999999998</v>
      </c>
      <c r="P2028" s="7">
        <f t="shared" si="186"/>
        <v>73.5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1.2024900000000001</v>
      </c>
      <c r="P2029" s="7">
        <f t="shared" si="186"/>
        <v>223.1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1.2616666666666667</v>
      </c>
      <c r="P2030" s="7">
        <f t="shared" si="186"/>
        <v>47.91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3.6120000000000001</v>
      </c>
      <c r="P2031" s="7">
        <f t="shared" si="186"/>
        <v>96.06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2.26239013671875</v>
      </c>
      <c r="P2032" s="7">
        <f t="shared" si="186"/>
        <v>118.61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1.2035</v>
      </c>
      <c r="P2033" s="7">
        <f t="shared" si="186"/>
        <v>118.45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3.0418799999999999</v>
      </c>
      <c r="P2034" s="7">
        <f t="shared" si="186"/>
        <v>143.21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1.7867599999999999</v>
      </c>
      <c r="P2035" s="7">
        <f t="shared" si="186"/>
        <v>282.72000000000003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3.868199871794872</v>
      </c>
      <c r="P2036" s="7">
        <f t="shared" si="186"/>
        <v>593.94000000000005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2.1103642500000004</v>
      </c>
      <c r="P2037" s="7">
        <f t="shared" si="186"/>
        <v>262.16000000000003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1.3166833333333334</v>
      </c>
      <c r="P2038" s="7">
        <f t="shared" si="186"/>
        <v>46.58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3.0047639999999998</v>
      </c>
      <c r="P2039" s="7">
        <f t="shared" si="186"/>
        <v>70.040000000000006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4.2051249999999998</v>
      </c>
      <c r="P2040" s="7">
        <f t="shared" si="186"/>
        <v>164.91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1.362168</v>
      </c>
      <c r="P2041" s="7">
        <f t="shared" si="186"/>
        <v>449.26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2.4817133333333334</v>
      </c>
      <c r="P2042" s="7">
        <f t="shared" si="186"/>
        <v>27.47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1.8186315789473684</v>
      </c>
      <c r="P2043" s="7">
        <f t="shared" si="186"/>
        <v>143.97999999999999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1.2353000000000001</v>
      </c>
      <c r="P2044" s="7">
        <f t="shared" si="186"/>
        <v>88.24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5.0620938628158845</v>
      </c>
      <c r="P2045" s="7">
        <f t="shared" si="186"/>
        <v>36.33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1.0821333333333334</v>
      </c>
      <c r="P2046" s="7">
        <f t="shared" si="186"/>
        <v>90.18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8.1918387755102042</v>
      </c>
      <c r="P2047" s="7">
        <f t="shared" si="186"/>
        <v>152.62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1.2110000000000001</v>
      </c>
      <c r="P2048" s="7">
        <f t="shared" si="186"/>
        <v>55.81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1.0299897959183673</v>
      </c>
      <c r="P2049" s="7">
        <f t="shared" si="186"/>
        <v>227.85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1.4833229411764706</v>
      </c>
      <c r="P2050" s="7">
        <f t="shared" ref="P2050:P2113" si="192">IFERROR(ROUND(E2050/L2050,2),0)</f>
        <v>91.83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E2051/D2051</f>
        <v>1.2019070000000001</v>
      </c>
      <c r="P2051" s="7">
        <f t="shared" si="192"/>
        <v>80.989999999999995</v>
      </c>
      <c r="Q2051" t="str">
        <f t="shared" ref="Q2051:Q2114" si="194">LEFT(N2051,FIND("/",N2051)-1)</f>
        <v>technology</v>
      </c>
      <c r="R2051" t="str">
        <f t="shared" ref="R2051:R2114" si="195">MID(N2051,FIND("/",N2051)+1,LEN(N2051))</f>
        <v>hardware</v>
      </c>
      <c r="S2051" s="12">
        <f t="shared" ref="S2051:S2114" si="196">((($J2051/60)/60)/24)+DATE(1970,1,1)</f>
        <v>41575.527349537035</v>
      </c>
      <c r="T2051" s="12">
        <f t="shared" ref="T2051:T2114" si="197">((($I2051/60)/60)/24)+DATE(1970,1,1)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4.7327000000000004</v>
      </c>
      <c r="P2052" s="7">
        <f t="shared" si="192"/>
        <v>278.39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1.303625</v>
      </c>
      <c r="P2053" s="7">
        <f t="shared" si="192"/>
        <v>43.1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3.5304799999999998</v>
      </c>
      <c r="P2054" s="7">
        <f t="shared" si="192"/>
        <v>326.29000000000002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1.0102</v>
      </c>
      <c r="P2055" s="7">
        <f t="shared" si="192"/>
        <v>41.74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1.1359142857142857</v>
      </c>
      <c r="P2056" s="7">
        <f t="shared" si="192"/>
        <v>64.02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1.6741666666666666</v>
      </c>
      <c r="P2057" s="7">
        <f t="shared" si="192"/>
        <v>99.46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1.5345200000000001</v>
      </c>
      <c r="P2058" s="7">
        <f t="shared" si="192"/>
        <v>138.49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2.022322</v>
      </c>
      <c r="P2059" s="7">
        <f t="shared" si="192"/>
        <v>45.55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1.6828125</v>
      </c>
      <c r="P2060" s="7">
        <f t="shared" si="192"/>
        <v>10.51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1.4345666666666668</v>
      </c>
      <c r="P2061" s="7">
        <f t="shared" si="192"/>
        <v>114.77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1.964</v>
      </c>
      <c r="P2062" s="7">
        <f t="shared" si="192"/>
        <v>36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1.0791999999999999</v>
      </c>
      <c r="P2063" s="7">
        <f t="shared" si="192"/>
        <v>154.16999999999999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1.14977</v>
      </c>
      <c r="P2064" s="7">
        <f t="shared" si="192"/>
        <v>566.39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1.4804999999999999</v>
      </c>
      <c r="P2065" s="7">
        <f t="shared" si="192"/>
        <v>120.86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1.9116676082790633</v>
      </c>
      <c r="P2066" s="7">
        <f t="shared" si="192"/>
        <v>86.16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1.99215125</v>
      </c>
      <c r="P2067" s="7">
        <f t="shared" si="192"/>
        <v>51.21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2.1859999999999999</v>
      </c>
      <c r="P2068" s="7">
        <f t="shared" si="192"/>
        <v>67.260000000000005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1.2686868686868686</v>
      </c>
      <c r="P2069" s="7">
        <f t="shared" si="192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1.0522388</v>
      </c>
      <c r="P2070" s="7">
        <f t="shared" si="192"/>
        <v>346.13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1.2840666000000001</v>
      </c>
      <c r="P2071" s="7">
        <f t="shared" si="192"/>
        <v>244.12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3.1732719999999999</v>
      </c>
      <c r="P2072" s="7">
        <f t="shared" si="192"/>
        <v>259.25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2.8073000000000001</v>
      </c>
      <c r="P2073" s="7">
        <f t="shared" si="192"/>
        <v>201.96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1.1073146853146854</v>
      </c>
      <c r="P2074" s="7">
        <f t="shared" si="192"/>
        <v>226.21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1.5260429999999998</v>
      </c>
      <c r="P2075" s="7">
        <f t="shared" si="192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1.0249999999999999</v>
      </c>
      <c r="P2076" s="7">
        <f t="shared" si="192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16.783738373837384</v>
      </c>
      <c r="P2077" s="7">
        <f t="shared" si="192"/>
        <v>20.47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5.4334915642458101</v>
      </c>
      <c r="P2078" s="7">
        <f t="shared" si="192"/>
        <v>116.35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1.1550800000000001</v>
      </c>
      <c r="P2079" s="7">
        <f t="shared" si="192"/>
        <v>307.2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1.3120499999999999</v>
      </c>
      <c r="P2080" s="7">
        <f t="shared" si="192"/>
        <v>546.69000000000005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2.8816999999999999</v>
      </c>
      <c r="P2081" s="7">
        <f t="shared" si="192"/>
        <v>47.47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5.0780000000000003</v>
      </c>
      <c r="P2082" s="7">
        <f t="shared" si="192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1.1457142857142857</v>
      </c>
      <c r="P2083" s="7">
        <f t="shared" si="192"/>
        <v>72.91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1.1073333333333333</v>
      </c>
      <c r="P2084" s="7">
        <f t="shared" si="192"/>
        <v>43.71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1.1333333333333333</v>
      </c>
      <c r="P2085" s="7">
        <f t="shared" si="192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1.0833333333333333</v>
      </c>
      <c r="P2086" s="7">
        <f t="shared" si="192"/>
        <v>70.650000000000006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1.2353333333333334</v>
      </c>
      <c r="P2087" s="7">
        <f t="shared" si="192"/>
        <v>89.3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1.0069999999999999</v>
      </c>
      <c r="P2088" s="7">
        <f t="shared" si="192"/>
        <v>115.09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1.0353333333333334</v>
      </c>
      <c r="P2089" s="7">
        <f t="shared" si="192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1.1551066666666667</v>
      </c>
      <c r="P2090" s="7">
        <f t="shared" si="192"/>
        <v>46.2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1.2040040000000001</v>
      </c>
      <c r="P2091" s="7">
        <f t="shared" si="192"/>
        <v>48.55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1.1504037499999999</v>
      </c>
      <c r="P2092" s="7">
        <f t="shared" si="192"/>
        <v>57.52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1.2046777777777777</v>
      </c>
      <c r="P2093" s="7">
        <f t="shared" si="192"/>
        <v>88.15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1.0128333333333333</v>
      </c>
      <c r="P2094" s="7">
        <f t="shared" si="192"/>
        <v>110.49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1.0246666666666666</v>
      </c>
      <c r="P2095" s="7">
        <f t="shared" si="192"/>
        <v>66.83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1.2054285714285715</v>
      </c>
      <c r="P2096" s="7">
        <f t="shared" si="192"/>
        <v>58.6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</v>
      </c>
      <c r="P2097" s="7">
        <f t="shared" si="192"/>
        <v>113.64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1.0166666666666666</v>
      </c>
      <c r="P2098" s="7">
        <f t="shared" si="192"/>
        <v>43.57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</v>
      </c>
      <c r="P2099" s="7">
        <f t="shared" si="192"/>
        <v>78.95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1.0033333333333334</v>
      </c>
      <c r="P2100" s="7">
        <f t="shared" si="192"/>
        <v>188.13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1.3236666666666668</v>
      </c>
      <c r="P2101" s="7">
        <f t="shared" si="192"/>
        <v>63.03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1.3666666666666667</v>
      </c>
      <c r="P2102" s="7">
        <f t="shared" si="192"/>
        <v>30.37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1.1325000000000001</v>
      </c>
      <c r="P2103" s="7">
        <f t="shared" si="192"/>
        <v>51.48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1.36</v>
      </c>
      <c r="P2104" s="7">
        <f t="shared" si="192"/>
        <v>35.79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1.4612318374694613</v>
      </c>
      <c r="P2105" s="7">
        <f t="shared" si="192"/>
        <v>98.82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1.2949999999999999</v>
      </c>
      <c r="P2106" s="7">
        <f t="shared" si="192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2.54</v>
      </c>
      <c r="P2107" s="7">
        <f t="shared" si="192"/>
        <v>51.31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1.0704545454545455</v>
      </c>
      <c r="P2108" s="7">
        <f t="shared" si="192"/>
        <v>53.52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1.0773299999999999</v>
      </c>
      <c r="P2109" s="7">
        <f t="shared" si="192"/>
        <v>37.15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1.0731250000000001</v>
      </c>
      <c r="P2110" s="7">
        <f t="shared" si="192"/>
        <v>89.9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1.06525</v>
      </c>
      <c r="P2111" s="7">
        <f t="shared" si="192"/>
        <v>106.53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1.0035000000000001</v>
      </c>
      <c r="P2112" s="7">
        <f t="shared" si="192"/>
        <v>52.82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1.0649999999999999</v>
      </c>
      <c r="P2113" s="7">
        <f t="shared" si="192"/>
        <v>54.62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</v>
      </c>
      <c r="P2114" s="7">
        <f t="shared" ref="P2114:P2177" si="198">IFERROR(ROUND(E2114/L2114,2),0)</f>
        <v>27.27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E2115/D2115</f>
        <v>1.0485714285714285</v>
      </c>
      <c r="P2115" s="7">
        <f t="shared" si="198"/>
        <v>68.599999999999994</v>
      </c>
      <c r="Q2115" t="str">
        <f t="shared" ref="Q2115:Q2178" si="200">LEFT(N2115,FIND("/",N2115)-1)</f>
        <v>music</v>
      </c>
      <c r="R2115" t="str">
        <f t="shared" ref="R2115:R2178" si="201">MID(N2115,FIND("/",N2115)+1,LEN(N2115))</f>
        <v>indie rock</v>
      </c>
      <c r="S2115" s="12">
        <f t="shared" ref="S2115:S2178" si="202">((($J2115/60)/60)/24)+DATE(1970,1,1)</f>
        <v>41870.86546296296</v>
      </c>
      <c r="T2115" s="12">
        <f t="shared" ref="T2115:T2178" si="203">((($I2115/60)/60)/24)+DATE(1970,1,1)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1.0469999999999999</v>
      </c>
      <c r="P2116" s="7">
        <f t="shared" si="198"/>
        <v>35.61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2.2566666666666668</v>
      </c>
      <c r="P2117" s="7">
        <f t="shared" si="198"/>
        <v>94.03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1.0090416666666666</v>
      </c>
      <c r="P2118" s="7">
        <f t="shared" si="198"/>
        <v>526.46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1.4775</v>
      </c>
      <c r="P2119" s="7">
        <f t="shared" si="198"/>
        <v>50.66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1.3461099999999999</v>
      </c>
      <c r="P2120" s="7">
        <f t="shared" si="198"/>
        <v>79.180000000000007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1.0075000000000001</v>
      </c>
      <c r="P2121" s="7">
        <f t="shared" si="198"/>
        <v>91.59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1.00880375</v>
      </c>
      <c r="P2122" s="7">
        <f t="shared" si="198"/>
        <v>116.96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5.6800000000000002E-3</v>
      </c>
      <c r="P2123" s="7">
        <f t="shared" si="198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3.875E-3</v>
      </c>
      <c r="P2124" s="7">
        <f t="shared" si="198"/>
        <v>103.33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0.1</v>
      </c>
      <c r="P2125" s="7">
        <f t="shared" si="198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0.10454545454545454</v>
      </c>
      <c r="P2126" s="7">
        <f t="shared" si="198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1.4200000000000001E-2</v>
      </c>
      <c r="P2127" s="7">
        <f t="shared" si="198"/>
        <v>31.56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5.0000000000000001E-4</v>
      </c>
      <c r="P2128" s="7">
        <f t="shared" si="198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0.28842857142857142</v>
      </c>
      <c r="P2129" s="7">
        <f t="shared" si="198"/>
        <v>34.22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1.6666666666666668E-3</v>
      </c>
      <c r="P2130" s="7">
        <f t="shared" si="198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0.11799999999999999</v>
      </c>
      <c r="P2131" s="7">
        <f t="shared" si="198"/>
        <v>19.670000000000002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2.0238095238095236E-3</v>
      </c>
      <c r="P2132" s="7">
        <f t="shared" si="198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0.05</v>
      </c>
      <c r="P2133" s="7">
        <f t="shared" si="198"/>
        <v>8.33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2.1129899999999997E-2</v>
      </c>
      <c r="P2134" s="7">
        <f t="shared" si="198"/>
        <v>21.34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1.6E-2</v>
      </c>
      <c r="P2135" s="7">
        <f t="shared" si="198"/>
        <v>5.33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1.7333333333333333E-2</v>
      </c>
      <c r="P2136" s="7">
        <f t="shared" si="198"/>
        <v>34.67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9.5600000000000004E-2</v>
      </c>
      <c r="P2137" s="7">
        <f t="shared" si="198"/>
        <v>21.73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5.9612499999999998E-4</v>
      </c>
      <c r="P2138" s="7">
        <f t="shared" si="198"/>
        <v>11.92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0.28405999999999998</v>
      </c>
      <c r="P2139" s="7">
        <f t="shared" si="198"/>
        <v>26.6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0.128</v>
      </c>
      <c r="P2140" s="7">
        <f t="shared" si="198"/>
        <v>10.67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5.4199999999999998E-2</v>
      </c>
      <c r="P2141" s="7">
        <f t="shared" si="198"/>
        <v>29.04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1.1199999999999999E-3</v>
      </c>
      <c r="P2142" s="7">
        <f t="shared" si="198"/>
        <v>50.91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 s="7">
        <f t="shared" si="198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5.7238095238095241E-2</v>
      </c>
      <c r="P2144" s="7">
        <f t="shared" si="198"/>
        <v>50.08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0.1125</v>
      </c>
      <c r="P2145" s="7">
        <f t="shared" si="198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1.7098591549295775E-2</v>
      </c>
      <c r="P2146" s="7">
        <f t="shared" si="198"/>
        <v>25.29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0.30433333333333334</v>
      </c>
      <c r="P2147" s="7">
        <f t="shared" si="198"/>
        <v>51.29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2.0000000000000001E-4</v>
      </c>
      <c r="P2148" s="7">
        <f t="shared" si="198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6.9641025641025639E-3</v>
      </c>
      <c r="P2149" s="7">
        <f t="shared" si="198"/>
        <v>49.38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0.02</v>
      </c>
      <c r="P2150" s="7">
        <f t="shared" si="198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 s="7">
        <f t="shared" si="198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8.0999999999999996E-3</v>
      </c>
      <c r="P2152" s="7">
        <f t="shared" si="198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2.6222222222222224E-3</v>
      </c>
      <c r="P2153" s="7">
        <f t="shared" si="198"/>
        <v>19.670000000000002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1.6666666666666668E-3</v>
      </c>
      <c r="P2154" s="7">
        <f t="shared" si="198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9.1244548809124457E-5</v>
      </c>
      <c r="P2155" s="7">
        <f t="shared" si="198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8.0000000000000002E-3</v>
      </c>
      <c r="P2156" s="7">
        <f t="shared" si="198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2.3E-2</v>
      </c>
      <c r="P2157" s="7">
        <f t="shared" si="198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2.6660714285714284E-2</v>
      </c>
      <c r="P2158" s="7">
        <f t="shared" si="198"/>
        <v>17.989999999999998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0.28192</v>
      </c>
      <c r="P2159" s="7">
        <f t="shared" si="198"/>
        <v>370.95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6.5900366666666668E-2</v>
      </c>
      <c r="P2160" s="7">
        <f t="shared" si="198"/>
        <v>63.57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7.2222222222222219E-3</v>
      </c>
      <c r="P2161" s="7">
        <f t="shared" si="198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8.5000000000000006E-3</v>
      </c>
      <c r="P2162" s="7">
        <f t="shared" si="198"/>
        <v>5.31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1.1575</v>
      </c>
      <c r="P2163" s="7">
        <f t="shared" si="198"/>
        <v>35.619999999999997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1.1226666666666667</v>
      </c>
      <c r="P2164" s="7">
        <f t="shared" si="198"/>
        <v>87.1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1.3220000000000001</v>
      </c>
      <c r="P2165" s="7">
        <f t="shared" si="198"/>
        <v>75.11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1.0263636363636364</v>
      </c>
      <c r="P2166" s="7">
        <f t="shared" si="198"/>
        <v>68.010000000000005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1.3864000000000001</v>
      </c>
      <c r="P2167" s="7">
        <f t="shared" si="198"/>
        <v>29.62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1.466</v>
      </c>
      <c r="P2168" s="7">
        <f t="shared" si="198"/>
        <v>91.63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1.2</v>
      </c>
      <c r="P2169" s="7">
        <f t="shared" si="198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1.215816111111111</v>
      </c>
      <c r="P2170" s="7">
        <f t="shared" si="198"/>
        <v>64.37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</v>
      </c>
      <c r="P2171" s="7">
        <f t="shared" si="198"/>
        <v>21.86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1.8085714285714285</v>
      </c>
      <c r="P2172" s="7">
        <f t="shared" si="198"/>
        <v>33.32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1.0607500000000001</v>
      </c>
      <c r="P2173" s="7">
        <f t="shared" si="198"/>
        <v>90.28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</v>
      </c>
      <c r="P2174" s="7">
        <f t="shared" si="198"/>
        <v>76.92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1.2692857142857144</v>
      </c>
      <c r="P2175" s="7">
        <f t="shared" si="198"/>
        <v>59.23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1.0297499999999999</v>
      </c>
      <c r="P2176" s="7">
        <f t="shared" si="198"/>
        <v>65.38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2.5</v>
      </c>
      <c r="P2177" s="7">
        <f t="shared" si="198"/>
        <v>67.31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1.2602</v>
      </c>
      <c r="P2178" s="7">
        <f t="shared" ref="P2178:P2241" si="204">IFERROR(ROUND(E2178/L2178,2),0)</f>
        <v>88.75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E2179/D2179</f>
        <v>1.0012000000000001</v>
      </c>
      <c r="P2179" s="7">
        <f t="shared" si="204"/>
        <v>65.87</v>
      </c>
      <c r="Q2179" t="str">
        <f t="shared" ref="Q2179:Q2242" si="206">LEFT(N2179,FIND("/",N2179)-1)</f>
        <v>music</v>
      </c>
      <c r="R2179" t="str">
        <f t="shared" ref="R2179:R2242" si="207">MID(N2179,FIND("/",N2179)+1,LEN(N2179))</f>
        <v>rock</v>
      </c>
      <c r="S2179" s="12">
        <f t="shared" ref="S2179:S2242" si="208">((($J2179/60)/60)/24)+DATE(1970,1,1)</f>
        <v>42502.250775462962</v>
      </c>
      <c r="T2179" s="12">
        <f t="shared" ref="T2179:T2242" si="209">((($I2179/60)/60)/24)+DATE(1970,1,1)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1.3864000000000001</v>
      </c>
      <c r="P2180" s="7">
        <f t="shared" si="204"/>
        <v>40.35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1.6140000000000001</v>
      </c>
      <c r="P2181" s="7">
        <f t="shared" si="204"/>
        <v>76.86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1.071842</v>
      </c>
      <c r="P2182" s="7">
        <f t="shared" si="204"/>
        <v>68.709999999999994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1.5309999999999999</v>
      </c>
      <c r="P2183" s="7">
        <f t="shared" si="204"/>
        <v>57.77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5.2416666666666663</v>
      </c>
      <c r="P2184" s="7">
        <f t="shared" si="204"/>
        <v>44.17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4.8927777777777779</v>
      </c>
      <c r="P2185" s="7">
        <f t="shared" si="204"/>
        <v>31.57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2.8473999999999999</v>
      </c>
      <c r="P2186" s="7">
        <f t="shared" si="204"/>
        <v>107.05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18.569700000000001</v>
      </c>
      <c r="P2187" s="7">
        <f t="shared" si="204"/>
        <v>149.03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1.0967499999999999</v>
      </c>
      <c r="P2188" s="7">
        <f t="shared" si="204"/>
        <v>55.96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10.146425000000001</v>
      </c>
      <c r="P2189" s="7">
        <f t="shared" si="204"/>
        <v>56.97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4.1217692027666546</v>
      </c>
      <c r="P2190" s="7">
        <f t="shared" si="204"/>
        <v>44.06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5.0324999999999998</v>
      </c>
      <c r="P2191" s="7">
        <f t="shared" si="204"/>
        <v>68.63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1.8461052631578947</v>
      </c>
      <c r="P2192" s="7">
        <f t="shared" si="204"/>
        <v>65.319999999999993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1.1973333333333334</v>
      </c>
      <c r="P2193" s="7">
        <f t="shared" si="204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10.812401666666668</v>
      </c>
      <c r="P2194" s="7">
        <f t="shared" si="204"/>
        <v>40.07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4.5237333333333334</v>
      </c>
      <c r="P2195" s="7">
        <f t="shared" si="204"/>
        <v>75.650000000000006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5.3737000000000004</v>
      </c>
      <c r="P2196" s="7">
        <f t="shared" si="204"/>
        <v>61.2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1.2032608695652174</v>
      </c>
      <c r="P2197" s="7">
        <f t="shared" si="204"/>
        <v>48.13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1.1383571428571428</v>
      </c>
      <c r="P2198" s="7">
        <f t="shared" si="204"/>
        <v>68.11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9.5103109999999997</v>
      </c>
      <c r="P2199" s="7">
        <f t="shared" si="204"/>
        <v>65.89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1.3289249999999999</v>
      </c>
      <c r="P2200" s="7">
        <f t="shared" si="204"/>
        <v>81.650000000000006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1.4697777777777778</v>
      </c>
      <c r="P2201" s="7">
        <f t="shared" si="204"/>
        <v>52.7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5.4215</v>
      </c>
      <c r="P2202" s="7">
        <f t="shared" si="204"/>
        <v>41.23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3.8271818181818182</v>
      </c>
      <c r="P2203" s="7">
        <f t="shared" si="204"/>
        <v>15.04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7.0418124999999998</v>
      </c>
      <c r="P2204" s="7">
        <f t="shared" si="204"/>
        <v>39.07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1.0954999999999999</v>
      </c>
      <c r="P2205" s="7">
        <f t="shared" si="204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1.3286666666666667</v>
      </c>
      <c r="P2206" s="7">
        <f t="shared" si="204"/>
        <v>27.3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1.52</v>
      </c>
      <c r="P2207" s="7">
        <f t="shared" si="204"/>
        <v>42.22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1.0272727272727273</v>
      </c>
      <c r="P2208" s="7">
        <f t="shared" si="204"/>
        <v>33.24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</v>
      </c>
      <c r="P2209" s="7">
        <f t="shared" si="204"/>
        <v>285.70999999999998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1.016</v>
      </c>
      <c r="P2210" s="7">
        <f t="shared" si="204"/>
        <v>42.33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1.508</v>
      </c>
      <c r="P2211" s="7">
        <f t="shared" si="204"/>
        <v>50.27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1.11425</v>
      </c>
      <c r="P2212" s="7">
        <f t="shared" si="204"/>
        <v>61.9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1.956</v>
      </c>
      <c r="P2213" s="7">
        <f t="shared" si="204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1.1438333333333333</v>
      </c>
      <c r="P2214" s="7">
        <f t="shared" si="204"/>
        <v>55.8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</v>
      </c>
      <c r="P2215" s="7">
        <f t="shared" si="204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2.9250166666666666</v>
      </c>
      <c r="P2216" s="7">
        <f t="shared" si="204"/>
        <v>73.13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1.5636363636363637</v>
      </c>
      <c r="P2217" s="7">
        <f t="shared" si="204"/>
        <v>26.06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1.0566666666666666</v>
      </c>
      <c r="P2218" s="7">
        <f t="shared" si="204"/>
        <v>22.64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1.0119047619047619</v>
      </c>
      <c r="P2219" s="7">
        <f t="shared" si="204"/>
        <v>47.22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1.2283299999999999</v>
      </c>
      <c r="P2220" s="7">
        <f t="shared" si="204"/>
        <v>32.32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1.0149999999999999</v>
      </c>
      <c r="P2221" s="7">
        <f t="shared" si="204"/>
        <v>53.42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1.0114285714285713</v>
      </c>
      <c r="P2222" s="7">
        <f t="shared" si="204"/>
        <v>51.3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1.0811999999999999</v>
      </c>
      <c r="P2223" s="7">
        <f t="shared" si="204"/>
        <v>37.200000000000003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1.6259999999999999</v>
      </c>
      <c r="P2224" s="7">
        <f t="shared" si="204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1.0580000000000001</v>
      </c>
      <c r="P2225" s="7">
        <f t="shared" si="204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2.4315000000000002</v>
      </c>
      <c r="P2226" s="7">
        <f t="shared" si="204"/>
        <v>82.15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9.4483338095238096</v>
      </c>
      <c r="P2227" s="7">
        <f t="shared" si="204"/>
        <v>164.8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1.0846283333333333</v>
      </c>
      <c r="P2228" s="7">
        <f t="shared" si="204"/>
        <v>60.82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1.5737692307692308</v>
      </c>
      <c r="P2229" s="7">
        <f t="shared" si="204"/>
        <v>67.97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11.744899999999999</v>
      </c>
      <c r="P2230" s="7">
        <f t="shared" si="204"/>
        <v>81.56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1.7104755366949576</v>
      </c>
      <c r="P2231" s="7">
        <f t="shared" si="204"/>
        <v>25.43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1.2595294117647058</v>
      </c>
      <c r="P2232" s="7">
        <f t="shared" si="204"/>
        <v>21.5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12.121296000000001</v>
      </c>
      <c r="P2233" s="7">
        <f t="shared" si="204"/>
        <v>27.23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4.9580000000000002</v>
      </c>
      <c r="P2234" s="7">
        <f t="shared" si="204"/>
        <v>25.09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3.3203999999999998</v>
      </c>
      <c r="P2235" s="7">
        <f t="shared" si="204"/>
        <v>21.23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11.65</v>
      </c>
      <c r="P2236" s="7">
        <f t="shared" si="204"/>
        <v>41.61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1.5331538461538461</v>
      </c>
      <c r="P2237" s="7">
        <f t="shared" si="204"/>
        <v>135.59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5.3710714285714287</v>
      </c>
      <c r="P2238" s="7">
        <f t="shared" si="204"/>
        <v>22.12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3.5292777777777777</v>
      </c>
      <c r="P2239" s="7">
        <f t="shared" si="204"/>
        <v>64.63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1.3740000000000001</v>
      </c>
      <c r="P2240" s="7">
        <f t="shared" si="204"/>
        <v>69.569999999999993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1.2802667999999999</v>
      </c>
      <c r="P2241" s="7">
        <f t="shared" si="204"/>
        <v>75.13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2.7067999999999999</v>
      </c>
      <c r="P2242" s="7">
        <f t="shared" ref="P2242:P2305" si="210">IFERROR(ROUND(E2242/L2242,2),0)</f>
        <v>140.97999999999999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E2243/D2243</f>
        <v>8.0640000000000001</v>
      </c>
      <c r="P2243" s="7">
        <f t="shared" si="210"/>
        <v>49.47</v>
      </c>
      <c r="Q2243" t="str">
        <f t="shared" ref="Q2243:Q2306" si="212">LEFT(N2243,FIND("/",N2243)-1)</f>
        <v>games</v>
      </c>
      <c r="R2243" t="str">
        <f t="shared" ref="R2243:R2306" si="213">MID(N2243,FIND("/",N2243)+1,LEN(N2243))</f>
        <v>tabletop games</v>
      </c>
      <c r="S2243" s="12">
        <f t="shared" ref="S2243:S2306" si="214">((($J2243/60)/60)/24)+DATE(1970,1,1)</f>
        <v>42766.827546296292</v>
      </c>
      <c r="T2243" s="12">
        <f t="shared" ref="T2243:T2306" si="215">((($I2243/60)/60)/24)+DATE(1970,1,1)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13.600976000000001</v>
      </c>
      <c r="P2244" s="7">
        <f t="shared" si="210"/>
        <v>53.87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9302.5</v>
      </c>
      <c r="P2245" s="7">
        <f t="shared" si="210"/>
        <v>4.57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3.7702</v>
      </c>
      <c r="P2246" s="7">
        <f t="shared" si="210"/>
        <v>65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26.47025</v>
      </c>
      <c r="P2247" s="7">
        <f t="shared" si="210"/>
        <v>53.48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1.0012000000000001</v>
      </c>
      <c r="P2248" s="7">
        <f t="shared" si="210"/>
        <v>43.91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1.0445405405405406</v>
      </c>
      <c r="P2249" s="7">
        <f t="shared" si="210"/>
        <v>50.85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1.0721428571428571</v>
      </c>
      <c r="P2250" s="7">
        <f t="shared" si="210"/>
        <v>58.63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1.6877142857142857</v>
      </c>
      <c r="P2251" s="7">
        <f t="shared" si="210"/>
        <v>32.82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9.7511200000000002</v>
      </c>
      <c r="P2252" s="7">
        <f t="shared" si="210"/>
        <v>426.93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1.3444929411764706</v>
      </c>
      <c r="P2253" s="7">
        <f t="shared" si="210"/>
        <v>23.81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2.722777777777778</v>
      </c>
      <c r="P2254" s="7">
        <f t="shared" si="210"/>
        <v>98.41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1.1268750000000001</v>
      </c>
      <c r="P2255" s="7">
        <f t="shared" si="210"/>
        <v>107.32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4.5979999999999999</v>
      </c>
      <c r="P2256" s="7">
        <f t="shared" si="210"/>
        <v>11.67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2.8665822784810127</v>
      </c>
      <c r="P2257" s="7">
        <f t="shared" si="210"/>
        <v>41.78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2.2270833333333333</v>
      </c>
      <c r="P2258" s="7">
        <f t="shared" si="210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6.3613999999999997</v>
      </c>
      <c r="P2259" s="7">
        <f t="shared" si="210"/>
        <v>94.1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1.4650000000000001</v>
      </c>
      <c r="P2260" s="7">
        <f t="shared" si="210"/>
        <v>15.72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18.670999999999999</v>
      </c>
      <c r="P2261" s="7">
        <f t="shared" si="210"/>
        <v>90.64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3.2692000000000001</v>
      </c>
      <c r="P2262" s="7">
        <f t="shared" si="210"/>
        <v>97.3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7.7949999999999999</v>
      </c>
      <c r="P2263" s="7">
        <f t="shared" si="210"/>
        <v>37.119999999999997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1.5415151515151515</v>
      </c>
      <c r="P2264" s="7">
        <f t="shared" si="210"/>
        <v>28.1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1.1554666666666666</v>
      </c>
      <c r="P2265" s="7">
        <f t="shared" si="210"/>
        <v>144.43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1.8003333333333333</v>
      </c>
      <c r="P2266" s="7">
        <f t="shared" si="210"/>
        <v>24.27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2.9849999999999999</v>
      </c>
      <c r="P2267" s="7">
        <f t="shared" si="210"/>
        <v>35.119999999999997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3.2026666666666666</v>
      </c>
      <c r="P2268" s="7">
        <f t="shared" si="210"/>
        <v>24.76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3.80525</v>
      </c>
      <c r="P2269" s="7">
        <f t="shared" si="210"/>
        <v>188.38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1.026</v>
      </c>
      <c r="P2270" s="7">
        <f t="shared" si="210"/>
        <v>148.08000000000001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18.016400000000001</v>
      </c>
      <c r="P2271" s="7">
        <f t="shared" si="210"/>
        <v>49.93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7.2024800000000004</v>
      </c>
      <c r="P2272" s="7">
        <f t="shared" si="210"/>
        <v>107.82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2.8309000000000002</v>
      </c>
      <c r="P2273" s="7">
        <f t="shared" si="210"/>
        <v>42.63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13.566000000000001</v>
      </c>
      <c r="P2274" s="7">
        <f t="shared" si="210"/>
        <v>14.37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2.2035999999999998</v>
      </c>
      <c r="P2275" s="7">
        <f t="shared" si="210"/>
        <v>37.479999999999997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1.196</v>
      </c>
      <c r="P2276" s="7">
        <f t="shared" si="210"/>
        <v>30.2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4.0776923076923079</v>
      </c>
      <c r="P2277" s="7">
        <f t="shared" si="210"/>
        <v>33.549999999999997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1.0581826105905425</v>
      </c>
      <c r="P2278" s="7">
        <f t="shared" si="210"/>
        <v>64.75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1.4108235294117648</v>
      </c>
      <c r="P2279" s="7">
        <f t="shared" si="210"/>
        <v>57.93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2.7069999999999999</v>
      </c>
      <c r="P2280" s="7">
        <f t="shared" si="210"/>
        <v>53.08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1.538</v>
      </c>
      <c r="P2281" s="7">
        <f t="shared" si="210"/>
        <v>48.06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4.0357653061224488</v>
      </c>
      <c r="P2282" s="7">
        <f t="shared" si="210"/>
        <v>82.4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1.85</v>
      </c>
      <c r="P2283" s="7">
        <f t="shared" si="210"/>
        <v>50.45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1.8533333333333333</v>
      </c>
      <c r="P2284" s="7">
        <f t="shared" si="210"/>
        <v>115.83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1.0085533333333332</v>
      </c>
      <c r="P2285" s="7">
        <f t="shared" si="210"/>
        <v>63.03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1.0622116666666668</v>
      </c>
      <c r="P2286" s="7">
        <f t="shared" si="210"/>
        <v>108.02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1.2136666666666667</v>
      </c>
      <c r="P2287" s="7">
        <f t="shared" si="210"/>
        <v>46.09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1.0006666666666666</v>
      </c>
      <c r="P2288" s="7">
        <f t="shared" si="210"/>
        <v>107.21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1.1997755555555556</v>
      </c>
      <c r="P2289" s="7">
        <f t="shared" si="210"/>
        <v>50.93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1.0009999999999999</v>
      </c>
      <c r="P2290" s="7">
        <f t="shared" si="210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1.0740000000000001</v>
      </c>
      <c r="P2291" s="7">
        <f t="shared" si="210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1.0406666666666666</v>
      </c>
      <c r="P2292" s="7">
        <f t="shared" si="210"/>
        <v>53.83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1.728</v>
      </c>
      <c r="P2293" s="7">
        <f t="shared" si="210"/>
        <v>100.47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1.072505</v>
      </c>
      <c r="P2294" s="7">
        <f t="shared" si="210"/>
        <v>46.63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1.0823529411764705</v>
      </c>
      <c r="P2295" s="7">
        <f t="shared" si="210"/>
        <v>34.07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1.4608079999999999</v>
      </c>
      <c r="P2296" s="7">
        <f t="shared" si="210"/>
        <v>65.209999999999994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1.2524999999999999</v>
      </c>
      <c r="P2297" s="7">
        <f t="shared" si="210"/>
        <v>44.21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1.4907142857142857</v>
      </c>
      <c r="P2298" s="7">
        <f t="shared" si="210"/>
        <v>71.97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1.006</v>
      </c>
      <c r="P2299" s="7">
        <f t="shared" si="210"/>
        <v>52.95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1.0507333333333333</v>
      </c>
      <c r="P2300" s="7">
        <f t="shared" si="210"/>
        <v>109.45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3.5016666666666665</v>
      </c>
      <c r="P2301" s="7">
        <f t="shared" si="210"/>
        <v>75.040000000000006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1.0125</v>
      </c>
      <c r="P2302" s="7">
        <f t="shared" si="210"/>
        <v>115.71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1.336044</v>
      </c>
      <c r="P2303" s="7">
        <f t="shared" si="210"/>
        <v>31.66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1.7065217391304348</v>
      </c>
      <c r="P2304" s="7">
        <f t="shared" si="210"/>
        <v>46.18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1.0935829457364341</v>
      </c>
      <c r="P2305" s="7">
        <f t="shared" si="210"/>
        <v>68.48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1.0070033333333335</v>
      </c>
      <c r="P2306" s="7">
        <f t="shared" ref="P2306:P2369" si="216">IFERROR(ROUND(E2306/L2306,2),0)</f>
        <v>53.47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E2307/D2307</f>
        <v>1.0122777777777778</v>
      </c>
      <c r="P2307" s="7">
        <f t="shared" si="216"/>
        <v>109.11</v>
      </c>
      <c r="Q2307" t="str">
        <f t="shared" ref="Q2307:Q2370" si="218">LEFT(N2307,FIND("/",N2307)-1)</f>
        <v>music</v>
      </c>
      <c r="R2307" t="str">
        <f t="shared" ref="R2307:R2370" si="219">MID(N2307,FIND("/",N2307)+1,LEN(N2307))</f>
        <v>indie rock</v>
      </c>
      <c r="S2307" s="12">
        <f t="shared" ref="S2307:S2370" si="220">((($J2307/60)/60)/24)+DATE(1970,1,1)</f>
        <v>41834.695277777777</v>
      </c>
      <c r="T2307" s="12">
        <f t="shared" ref="T2307:T2370" si="221">((($I2307/60)/60)/24)+DATE(1970,1,1)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1.0675857142857144</v>
      </c>
      <c r="P2308" s="7">
        <f t="shared" si="216"/>
        <v>51.19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1.0665777537961894</v>
      </c>
      <c r="P2309" s="7">
        <f t="shared" si="216"/>
        <v>27.94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1.0130622</v>
      </c>
      <c r="P2310" s="7">
        <f t="shared" si="216"/>
        <v>82.5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1.0667450000000001</v>
      </c>
      <c r="P2311" s="7">
        <f t="shared" si="216"/>
        <v>59.82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4.288397837837838</v>
      </c>
      <c r="P2312" s="7">
        <f t="shared" si="216"/>
        <v>64.819999999999993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1.0411111111111111</v>
      </c>
      <c r="P2313" s="7">
        <f t="shared" si="216"/>
        <v>90.1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1.0786666666666667</v>
      </c>
      <c r="P2314" s="7">
        <f t="shared" si="216"/>
        <v>40.96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1.7584040000000001</v>
      </c>
      <c r="P2315" s="7">
        <f t="shared" si="216"/>
        <v>56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1.5697000000000001</v>
      </c>
      <c r="P2316" s="7">
        <f t="shared" si="216"/>
        <v>37.67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1.026</v>
      </c>
      <c r="P2317" s="7">
        <f t="shared" si="216"/>
        <v>40.08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1.0404266666666666</v>
      </c>
      <c r="P2318" s="7">
        <f t="shared" si="216"/>
        <v>78.03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1.04</v>
      </c>
      <c r="P2319" s="7">
        <f t="shared" si="216"/>
        <v>18.91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1.2105999999999999</v>
      </c>
      <c r="P2320" s="7">
        <f t="shared" si="216"/>
        <v>37.130000000000003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1.077</v>
      </c>
      <c r="P2321" s="7">
        <f t="shared" si="216"/>
        <v>41.96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1.0866</v>
      </c>
      <c r="P2322" s="7">
        <f t="shared" si="216"/>
        <v>61.04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0.39120962394619685</v>
      </c>
      <c r="P2323" s="7">
        <f t="shared" si="216"/>
        <v>64.53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3.1481481481481478E-2</v>
      </c>
      <c r="P2324" s="7">
        <f t="shared" si="216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0.48</v>
      </c>
      <c r="P2325" s="7">
        <f t="shared" si="216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0.20733333333333334</v>
      </c>
      <c r="P2326" s="7">
        <f t="shared" si="216"/>
        <v>25.49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0.08</v>
      </c>
      <c r="P2327" s="7">
        <f t="shared" si="216"/>
        <v>11.43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7.1999999999999998E-3</v>
      </c>
      <c r="P2328" s="7">
        <f t="shared" si="216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5.2609431428571432</v>
      </c>
      <c r="P2329" s="7">
        <f t="shared" si="216"/>
        <v>54.88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2.5445000000000002</v>
      </c>
      <c r="P2330" s="7">
        <f t="shared" si="216"/>
        <v>47.38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1.0591999999999999</v>
      </c>
      <c r="P2331" s="7">
        <f t="shared" si="216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1.0242285714285715</v>
      </c>
      <c r="P2332" s="7">
        <f t="shared" si="216"/>
        <v>219.93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1.4431375</v>
      </c>
      <c r="P2333" s="7">
        <f t="shared" si="216"/>
        <v>40.799999999999997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1.06308</v>
      </c>
      <c r="P2334" s="7">
        <f t="shared" si="216"/>
        <v>75.5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2.1216666666666666</v>
      </c>
      <c r="P2335" s="7">
        <f t="shared" si="216"/>
        <v>13.54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1.0195000000000001</v>
      </c>
      <c r="P2336" s="7">
        <f t="shared" si="216"/>
        <v>60.87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1.0227200000000001</v>
      </c>
      <c r="P2337" s="7">
        <f t="shared" si="216"/>
        <v>115.69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5.2073254999999996</v>
      </c>
      <c r="P2338" s="7">
        <f t="shared" si="216"/>
        <v>48.1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1.1065833333333333</v>
      </c>
      <c r="P2339" s="7">
        <f t="shared" si="216"/>
        <v>74.180000000000007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1.0114333333333334</v>
      </c>
      <c r="P2340" s="7">
        <f t="shared" si="216"/>
        <v>123.35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2.9420799999999998</v>
      </c>
      <c r="P2341" s="7">
        <f t="shared" si="216"/>
        <v>66.62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1.0577749999999999</v>
      </c>
      <c r="P2342" s="7">
        <f t="shared" si="216"/>
        <v>104.99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 s="7">
        <f t="shared" si="216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 s="7">
        <f t="shared" si="216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0.03</v>
      </c>
      <c r="P2345" s="7">
        <f t="shared" si="216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1E-3</v>
      </c>
      <c r="P2346" s="7">
        <f t="shared" si="216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 s="7">
        <f t="shared" si="216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6.4999999999999997E-4</v>
      </c>
      <c r="P2348" s="7">
        <f t="shared" si="216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1.4999999999999999E-2</v>
      </c>
      <c r="P2349" s="7">
        <f t="shared" si="216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3.8571428571428572E-3</v>
      </c>
      <c r="P2350" s="7">
        <f t="shared" si="216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 s="7">
        <f t="shared" si="216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 s="7">
        <f t="shared" si="216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5.7142857142857143E-3</v>
      </c>
      <c r="P2353" s="7">
        <f t="shared" si="216"/>
        <v>15.43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 s="7">
        <f t="shared" si="216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 s="7">
        <f t="shared" si="216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7.1428571428571429E-4</v>
      </c>
      <c r="P2356" s="7">
        <f t="shared" si="216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6.875E-3</v>
      </c>
      <c r="P2357" s="7">
        <f t="shared" si="216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 s="7">
        <f t="shared" si="216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 s="7">
        <f t="shared" si="216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 s="7">
        <f t="shared" si="216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0.14680000000000001</v>
      </c>
      <c r="P2361" s="7">
        <f t="shared" si="216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4.0000000000000002E-4</v>
      </c>
      <c r="P2362" s="7">
        <f t="shared" si="216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 s="7">
        <f t="shared" si="216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0.2857142857142857</v>
      </c>
      <c r="P2364" s="7">
        <f t="shared" si="216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 s="7">
        <f t="shared" si="216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 s="7">
        <f t="shared" si="216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 s="7">
        <f t="shared" si="216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0.1052</v>
      </c>
      <c r="P2368" s="7">
        <f t="shared" si="216"/>
        <v>97.41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1.34E-2</v>
      </c>
      <c r="P2369" s="7">
        <f t="shared" si="216"/>
        <v>47.86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2.5000000000000001E-3</v>
      </c>
      <c r="P2370" s="7">
        <f t="shared" ref="P2370:P2433" si="222">IFERROR(ROUND(E2370/L2370,2),0)</f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E2371/D2371</f>
        <v>0</v>
      </c>
      <c r="P2371" s="7">
        <f t="shared" si="222"/>
        <v>0</v>
      </c>
      <c r="Q2371" t="str">
        <f t="shared" ref="Q2371:Q2434" si="224">LEFT(N2371,FIND("/",N2371)-1)</f>
        <v>technology</v>
      </c>
      <c r="R2371" t="str">
        <f t="shared" ref="R2371:R2434" si="225">MID(N2371,FIND("/",N2371)+1,LEN(N2371))</f>
        <v>web</v>
      </c>
      <c r="S2371" s="12">
        <f t="shared" ref="S2371:S2434" si="226">((($J2371/60)/60)/24)+DATE(1970,1,1)</f>
        <v>42380.812627314815</v>
      </c>
      <c r="T2371" s="12">
        <f t="shared" ref="T2371:T2434" si="227">((($I2371/60)/60)/24)+DATE(1970,1,1)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3.2799999999999999E-3</v>
      </c>
      <c r="P2372" s="7">
        <f t="shared" si="222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 s="7">
        <f t="shared" si="222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3.272727272727273E-2</v>
      </c>
      <c r="P2374" s="7">
        <f t="shared" si="222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5.8823529411764708E-5</v>
      </c>
      <c r="P2375" s="7">
        <f t="shared" si="222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4.5454545454545455E-4</v>
      </c>
      <c r="P2376" s="7">
        <f t="shared" si="222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 s="7">
        <f t="shared" si="222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0.10877666666666666</v>
      </c>
      <c r="P2378" s="7">
        <f t="shared" si="222"/>
        <v>81.58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 s="7">
        <f t="shared" si="222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 s="7">
        <f t="shared" si="222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 s="7">
        <f t="shared" si="222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3.6666666666666666E-3</v>
      </c>
      <c r="P2382" s="7">
        <f t="shared" si="222"/>
        <v>18.329999999999998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1.8193398957730169E-2</v>
      </c>
      <c r="P2383" s="7">
        <f t="shared" si="222"/>
        <v>224.43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2.5000000000000001E-2</v>
      </c>
      <c r="P2384" s="7">
        <f t="shared" si="222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4.3499999999999997E-2</v>
      </c>
      <c r="P2385" s="7">
        <f t="shared" si="222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8.0000000000000002E-3</v>
      </c>
      <c r="P2386" s="7">
        <f t="shared" si="222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1.2123076923076924E-2</v>
      </c>
      <c r="P2387" s="7">
        <f t="shared" si="222"/>
        <v>112.57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 s="7">
        <f t="shared" si="222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6.8399999999999997E-3</v>
      </c>
      <c r="P2389" s="7">
        <f t="shared" si="222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1.2513513513513513E-2</v>
      </c>
      <c r="P2390" s="7">
        <f t="shared" si="222"/>
        <v>57.88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1.8749999999999999E-3</v>
      </c>
      <c r="P2391" s="7">
        <f t="shared" si="222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 s="7">
        <f t="shared" si="222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1.25E-3</v>
      </c>
      <c r="P2393" s="7">
        <f t="shared" si="222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 s="7">
        <f t="shared" si="222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5.0000000000000001E-4</v>
      </c>
      <c r="P2395" s="7">
        <f t="shared" si="222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5.9999999999999995E-4</v>
      </c>
      <c r="P2396" s="7">
        <f t="shared" si="222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 s="7">
        <f t="shared" si="222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2E-3</v>
      </c>
      <c r="P2398" s="7">
        <f t="shared" si="222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 s="7">
        <f t="shared" si="222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 s="7">
        <f t="shared" si="222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 s="7">
        <f t="shared" si="222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 s="7">
        <f t="shared" si="222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7.1785714285714283E-3</v>
      </c>
      <c r="P2403" s="7">
        <f t="shared" si="222"/>
        <v>22.33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4.3333333333333331E-3</v>
      </c>
      <c r="P2404" s="7">
        <f t="shared" si="222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0.16833333333333333</v>
      </c>
      <c r="P2405" s="7">
        <f t="shared" si="222"/>
        <v>16.829999999999998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 s="7">
        <f t="shared" si="222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0.22520000000000001</v>
      </c>
      <c r="P2407" s="7">
        <f t="shared" si="222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0.41384615384615386</v>
      </c>
      <c r="P2408" s="7">
        <f t="shared" si="222"/>
        <v>84.06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0.25259090909090909</v>
      </c>
      <c r="P2409" s="7">
        <f t="shared" si="222"/>
        <v>168.39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2E-3</v>
      </c>
      <c r="P2410" s="7">
        <f t="shared" si="222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1.84E-2</v>
      </c>
      <c r="P2411" s="7">
        <f t="shared" si="222"/>
        <v>76.67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 s="7">
        <f t="shared" si="222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6.0400000000000002E-3</v>
      </c>
      <c r="P2413" s="7">
        <f t="shared" si="222"/>
        <v>50.33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 s="7">
        <f t="shared" si="222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8.3333333333333332E-3</v>
      </c>
      <c r="P2415" s="7">
        <f t="shared" si="222"/>
        <v>8.33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3.0666666666666665E-2</v>
      </c>
      <c r="P2416" s="7">
        <f t="shared" si="222"/>
        <v>35.380000000000003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5.5833333333333334E-3</v>
      </c>
      <c r="P2417" s="7">
        <f t="shared" si="222"/>
        <v>55.83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2.5000000000000001E-4</v>
      </c>
      <c r="P2418" s="7">
        <f t="shared" si="222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 s="7">
        <f t="shared" si="222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2.0000000000000001E-4</v>
      </c>
      <c r="P2420" s="7">
        <f t="shared" si="222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 s="7">
        <f t="shared" si="222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0.14825133372851215</v>
      </c>
      <c r="P2422" s="7">
        <f t="shared" si="222"/>
        <v>69.47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1.6666666666666666E-4</v>
      </c>
      <c r="P2423" s="7">
        <f t="shared" si="222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2E-3</v>
      </c>
      <c r="P2424" s="7">
        <f t="shared" si="222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1.3333333333333334E-4</v>
      </c>
      <c r="P2425" s="7">
        <f t="shared" si="222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1.24E-2</v>
      </c>
      <c r="P2426" s="7">
        <f t="shared" si="222"/>
        <v>34.44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2.8571428571428574E-4</v>
      </c>
      <c r="P2427" s="7">
        <f t="shared" si="222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 s="7">
        <f t="shared" si="222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2.0000000000000002E-5</v>
      </c>
      <c r="P2429" s="7">
        <f t="shared" si="222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2.8571428571428571E-5</v>
      </c>
      <c r="P2430" s="7">
        <f t="shared" si="222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1.4321428571428572E-2</v>
      </c>
      <c r="P2431" s="7">
        <f t="shared" si="222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7.0000000000000001E-3</v>
      </c>
      <c r="P2432" s="7">
        <f t="shared" si="222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2.0000000000000002E-5</v>
      </c>
      <c r="P2433" s="7">
        <f t="shared" si="222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1.4285714285714287E-4</v>
      </c>
      <c r="P2434" s="7">
        <f t="shared" ref="P2434:P2497" si="228">IFERROR(ROUND(E2434/L2434,2),0)</f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E2435/D2435</f>
        <v>0</v>
      </c>
      <c r="P2435" s="7">
        <f t="shared" si="228"/>
        <v>0</v>
      </c>
      <c r="Q2435" t="str">
        <f t="shared" ref="Q2435:Q2498" si="230">LEFT(N2435,FIND("/",N2435)-1)</f>
        <v>food</v>
      </c>
      <c r="R2435" t="str">
        <f t="shared" ref="R2435:R2498" si="231">MID(N2435,FIND("/",N2435)+1,LEN(N2435))</f>
        <v>food trucks</v>
      </c>
      <c r="S2435" s="12">
        <f t="shared" ref="S2435:S2498" si="232">((($J2435/60)/60)/24)+DATE(1970,1,1)</f>
        <v>42397.89980324074</v>
      </c>
      <c r="T2435" s="12">
        <f t="shared" ref="T2435:T2498" si="233">((($I2435/60)/60)/24)+DATE(1970,1,1)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1.2999999999999999E-3</v>
      </c>
      <c r="P2436" s="7">
        <f t="shared" si="228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4.8960000000000002E-3</v>
      </c>
      <c r="P2437" s="7">
        <f t="shared" si="228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3.8461538461538462E-4</v>
      </c>
      <c r="P2438" s="7">
        <f t="shared" si="228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 s="7">
        <f t="shared" si="228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3.3333333333333335E-3</v>
      </c>
      <c r="P2440" s="7">
        <f t="shared" si="228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 s="7">
        <f t="shared" si="228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2E-3</v>
      </c>
      <c r="P2442" s="7">
        <f t="shared" si="228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1.0788</v>
      </c>
      <c r="P2443" s="7">
        <f t="shared" si="228"/>
        <v>74.23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1.2594166666666666</v>
      </c>
      <c r="P2444" s="7">
        <f t="shared" si="228"/>
        <v>81.25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2.0251494999999999</v>
      </c>
      <c r="P2445" s="7">
        <f t="shared" si="228"/>
        <v>130.22999999999999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1.0860000000000001</v>
      </c>
      <c r="P2446" s="7">
        <f t="shared" si="228"/>
        <v>53.41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1.728</v>
      </c>
      <c r="P2447" s="7">
        <f t="shared" si="228"/>
        <v>75.13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1.6798</v>
      </c>
      <c r="P2448" s="7">
        <f t="shared" si="228"/>
        <v>75.67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4.2720000000000002</v>
      </c>
      <c r="P2449" s="7">
        <f t="shared" si="228"/>
        <v>31.69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1.075</v>
      </c>
      <c r="P2450" s="7">
        <f t="shared" si="228"/>
        <v>47.78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1.08</v>
      </c>
      <c r="P2451" s="7">
        <f t="shared" si="228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1.0153353333333335</v>
      </c>
      <c r="P2452" s="7">
        <f t="shared" si="228"/>
        <v>149.31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1.1545000000000001</v>
      </c>
      <c r="P2453" s="7">
        <f t="shared" si="228"/>
        <v>62.07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1.335</v>
      </c>
      <c r="P2454" s="7">
        <f t="shared" si="228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1.5469999999999999</v>
      </c>
      <c r="P2455" s="7">
        <f t="shared" si="228"/>
        <v>69.27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1.0084571428571429</v>
      </c>
      <c r="P2456" s="7">
        <f t="shared" si="228"/>
        <v>271.51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1.82</v>
      </c>
      <c r="P2457" s="7">
        <f t="shared" si="228"/>
        <v>34.130000000000003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1.8086666666666666</v>
      </c>
      <c r="P2458" s="7">
        <f t="shared" si="228"/>
        <v>40.49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1.0230434782608695</v>
      </c>
      <c r="P2459" s="7">
        <f t="shared" si="228"/>
        <v>189.76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1.1017999999999999</v>
      </c>
      <c r="P2460" s="7">
        <f t="shared" si="228"/>
        <v>68.86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1.0225</v>
      </c>
      <c r="P2461" s="7">
        <f t="shared" si="228"/>
        <v>108.78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1.0078823529411765</v>
      </c>
      <c r="P2462" s="7">
        <f t="shared" si="228"/>
        <v>125.99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1.038</v>
      </c>
      <c r="P2463" s="7">
        <f t="shared" si="228"/>
        <v>90.52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1.1070833333333334</v>
      </c>
      <c r="P2464" s="7">
        <f t="shared" si="228"/>
        <v>28.88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1.1625000000000001</v>
      </c>
      <c r="P2465" s="7">
        <f t="shared" si="228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1.111</v>
      </c>
      <c r="P2466" s="7">
        <f t="shared" si="228"/>
        <v>51.67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1.8014285714285714</v>
      </c>
      <c r="P2467" s="7">
        <f t="shared" si="228"/>
        <v>26.27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</v>
      </c>
      <c r="P2468" s="7">
        <f t="shared" si="228"/>
        <v>48.08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1.1850000000000001</v>
      </c>
      <c r="P2469" s="7">
        <f t="shared" si="228"/>
        <v>27.56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1.0721700000000001</v>
      </c>
      <c r="P2470" s="7">
        <f t="shared" si="228"/>
        <v>36.97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1.1366666666666667</v>
      </c>
      <c r="P2471" s="7">
        <f t="shared" si="228"/>
        <v>29.02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1.0316400000000001</v>
      </c>
      <c r="P2472" s="7">
        <f t="shared" si="228"/>
        <v>28.66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1.28</v>
      </c>
      <c r="P2473" s="7">
        <f t="shared" si="228"/>
        <v>37.65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1.3576026666666667</v>
      </c>
      <c r="P2474" s="7">
        <f t="shared" si="228"/>
        <v>97.9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</v>
      </c>
      <c r="P2475" s="7">
        <f t="shared" si="228"/>
        <v>42.55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1.0000360000000001</v>
      </c>
      <c r="P2476" s="7">
        <f t="shared" si="228"/>
        <v>131.58000000000001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1.0471999999999999</v>
      </c>
      <c r="P2477" s="7">
        <f t="shared" si="228"/>
        <v>32.32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1.050225</v>
      </c>
      <c r="P2478" s="7">
        <f t="shared" si="228"/>
        <v>61.1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1.7133333333333334</v>
      </c>
      <c r="P2479" s="7">
        <f t="shared" si="228"/>
        <v>31.34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1.2749999999999999</v>
      </c>
      <c r="P2480" s="7">
        <f t="shared" si="228"/>
        <v>129.11000000000001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1.3344333333333334</v>
      </c>
      <c r="P2481" s="7">
        <f t="shared" si="228"/>
        <v>25.02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</v>
      </c>
      <c r="P2482" s="7">
        <f t="shared" si="228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1.1291099999999998</v>
      </c>
      <c r="P2483" s="7">
        <f t="shared" si="228"/>
        <v>47.54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1.0009999999999999</v>
      </c>
      <c r="P2484" s="7">
        <f t="shared" si="228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1.1372727272727272</v>
      </c>
      <c r="P2485" s="7">
        <f t="shared" si="228"/>
        <v>65.84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1.1931742857142855</v>
      </c>
      <c r="P2486" s="7">
        <f t="shared" si="228"/>
        <v>46.4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1.0325</v>
      </c>
      <c r="P2487" s="7">
        <f t="shared" si="228"/>
        <v>50.37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2.6566666666666667</v>
      </c>
      <c r="P2488" s="7">
        <f t="shared" si="228"/>
        <v>26.57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1.0005066666666667</v>
      </c>
      <c r="P2489" s="7">
        <f t="shared" si="228"/>
        <v>39.49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1.0669999999999999</v>
      </c>
      <c r="P2490" s="7">
        <f t="shared" si="228"/>
        <v>49.25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1.3367142857142857</v>
      </c>
      <c r="P2491" s="7">
        <f t="shared" si="228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1.214</v>
      </c>
      <c r="P2492" s="7">
        <f t="shared" si="228"/>
        <v>37.94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1.032</v>
      </c>
      <c r="P2493" s="7">
        <f t="shared" si="228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1.25</v>
      </c>
      <c r="P2494" s="7">
        <f t="shared" si="228"/>
        <v>27.78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1.2869999999999999</v>
      </c>
      <c r="P2495" s="7">
        <f t="shared" si="228"/>
        <v>99.38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1.0100533333333332</v>
      </c>
      <c r="P2496" s="7">
        <f t="shared" si="228"/>
        <v>38.85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1.2753666666666665</v>
      </c>
      <c r="P2497" s="7">
        <f t="shared" si="228"/>
        <v>45.55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</v>
      </c>
      <c r="P2498" s="7">
        <f t="shared" ref="P2498:P2561" si="234">IFERROR(ROUND(E2498/L2498,2),0)</f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E2499/D2499</f>
        <v>1.127715</v>
      </c>
      <c r="P2499" s="7">
        <f t="shared" si="234"/>
        <v>80.55</v>
      </c>
      <c r="Q2499" t="str">
        <f t="shared" ref="Q2499:Q2562" si="236">LEFT(N2499,FIND("/",N2499)-1)</f>
        <v>music</v>
      </c>
      <c r="R2499" t="str">
        <f t="shared" ref="R2499:R2562" si="237">MID(N2499,FIND("/",N2499)+1,LEN(N2499))</f>
        <v>indie rock</v>
      </c>
      <c r="S2499" s="12">
        <f t="shared" ref="S2499:S2562" si="238">((($J2499/60)/60)/24)+DATE(1970,1,1)</f>
        <v>40730.878912037035</v>
      </c>
      <c r="T2499" s="12">
        <f t="shared" ref="T2499:T2562" si="239">((($I2499/60)/60)/24)+DATE(1970,1,1)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1.056</v>
      </c>
      <c r="P2500" s="7">
        <f t="shared" si="234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2.0262500000000001</v>
      </c>
      <c r="P2501" s="7">
        <f t="shared" si="234"/>
        <v>47.68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1.1333333333333333</v>
      </c>
      <c r="P2502" s="7">
        <f t="shared" si="234"/>
        <v>23.45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2.5545454545454545E-2</v>
      </c>
      <c r="P2503" s="7">
        <f t="shared" si="234"/>
        <v>40.14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7.8181818181818181E-4</v>
      </c>
      <c r="P2504" s="7">
        <f t="shared" si="234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 s="7">
        <f t="shared" si="234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 s="7">
        <f t="shared" si="234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 s="7">
        <f t="shared" si="234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6.0000000000000001E-3</v>
      </c>
      <c r="P2508" s="7">
        <f t="shared" si="234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 s="7">
        <f t="shared" si="234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 s="7">
        <f t="shared" si="234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1.0526315789473684E-2</v>
      </c>
      <c r="P2511" s="7">
        <f t="shared" si="234"/>
        <v>35.71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1.5E-3</v>
      </c>
      <c r="P2512" s="7">
        <f t="shared" si="234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 s="7">
        <f t="shared" si="234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 s="7">
        <f t="shared" si="234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 s="7">
        <f t="shared" si="234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1.7500000000000002E-2</v>
      </c>
      <c r="P2516" s="7">
        <f t="shared" si="234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0.186</v>
      </c>
      <c r="P2517" s="7">
        <f t="shared" si="234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 s="7">
        <f t="shared" si="234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9.8166666666666666E-2</v>
      </c>
      <c r="P2519" s="7">
        <f t="shared" si="234"/>
        <v>53.55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 s="7">
        <f t="shared" si="234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4.3333333333333331E-4</v>
      </c>
      <c r="P2521" s="7">
        <f t="shared" si="234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 s="7">
        <f t="shared" si="234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1.0948792000000001</v>
      </c>
      <c r="P2523" s="7">
        <f t="shared" si="234"/>
        <v>103.68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</v>
      </c>
      <c r="P2524" s="7">
        <f t="shared" si="234"/>
        <v>185.19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1.5644444444444445</v>
      </c>
      <c r="P2525" s="7">
        <f t="shared" si="234"/>
        <v>54.15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1.016</v>
      </c>
      <c r="P2526" s="7">
        <f t="shared" si="234"/>
        <v>177.21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1.00325</v>
      </c>
      <c r="P2527" s="7">
        <f t="shared" si="234"/>
        <v>100.33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1.1294999999999999</v>
      </c>
      <c r="P2528" s="7">
        <f t="shared" si="234"/>
        <v>136.91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1.02125</v>
      </c>
      <c r="P2529" s="7">
        <f t="shared" si="234"/>
        <v>57.54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1.0724974999999999</v>
      </c>
      <c r="P2530" s="7">
        <f t="shared" si="234"/>
        <v>52.96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1.0428333333333333</v>
      </c>
      <c r="P2531" s="7">
        <f t="shared" si="234"/>
        <v>82.33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</v>
      </c>
      <c r="P2532" s="7">
        <f t="shared" si="234"/>
        <v>135.41999999999999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1.004</v>
      </c>
      <c r="P2533" s="7">
        <f t="shared" si="234"/>
        <v>74.069999999999993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1.26125</v>
      </c>
      <c r="P2534" s="7">
        <f t="shared" si="234"/>
        <v>84.08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1.1066666666666667</v>
      </c>
      <c r="P2535" s="7">
        <f t="shared" si="234"/>
        <v>61.03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1.05</v>
      </c>
      <c r="P2536" s="7">
        <f t="shared" si="234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1.03775</v>
      </c>
      <c r="P2537" s="7">
        <f t="shared" si="234"/>
        <v>266.08999999999997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1.1599999999999999</v>
      </c>
      <c r="P2538" s="7">
        <f t="shared" si="234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1.1000000000000001</v>
      </c>
      <c r="P2539" s="7">
        <f t="shared" si="234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1.130176111111111</v>
      </c>
      <c r="P2540" s="7">
        <f t="shared" si="234"/>
        <v>109.96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1.0024999999999999</v>
      </c>
      <c r="P2541" s="7">
        <f t="shared" si="234"/>
        <v>169.92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1.034</v>
      </c>
      <c r="P2542" s="7">
        <f t="shared" si="234"/>
        <v>95.74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1.0702857142857143</v>
      </c>
      <c r="P2543" s="7">
        <f t="shared" si="234"/>
        <v>59.46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1.0357142857142858</v>
      </c>
      <c r="P2544" s="7">
        <f t="shared" si="234"/>
        <v>55.77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1.5640000000000001</v>
      </c>
      <c r="P2545" s="7">
        <f t="shared" si="234"/>
        <v>30.08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1.0082</v>
      </c>
      <c r="P2546" s="7">
        <f t="shared" si="234"/>
        <v>88.44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1.9530000000000001</v>
      </c>
      <c r="P2547" s="7">
        <f t="shared" si="234"/>
        <v>64.03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1.1171428571428572</v>
      </c>
      <c r="P2548" s="7">
        <f t="shared" si="234"/>
        <v>60.15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1.1985454545454546</v>
      </c>
      <c r="P2549" s="7">
        <f t="shared" si="234"/>
        <v>49.19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1.0185</v>
      </c>
      <c r="P2550" s="7">
        <f t="shared" si="234"/>
        <v>165.16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1.0280254777070064</v>
      </c>
      <c r="P2551" s="7">
        <f t="shared" si="234"/>
        <v>43.62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1.0084615384615385</v>
      </c>
      <c r="P2552" s="7">
        <f t="shared" si="234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1.0273469387755103</v>
      </c>
      <c r="P2553" s="7">
        <f t="shared" si="234"/>
        <v>67.42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1.0649999999999999</v>
      </c>
      <c r="P2554" s="7">
        <f t="shared" si="234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1.5553333333333332</v>
      </c>
      <c r="P2555" s="7">
        <f t="shared" si="234"/>
        <v>38.880000000000003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1.228</v>
      </c>
      <c r="P2556" s="7">
        <f t="shared" si="234"/>
        <v>54.99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1.0734999999999999</v>
      </c>
      <c r="P2557" s="7">
        <f t="shared" si="234"/>
        <v>61.34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1.0550335570469798</v>
      </c>
      <c r="P2558" s="7">
        <f t="shared" si="234"/>
        <v>23.12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1.1844444444444444</v>
      </c>
      <c r="P2559" s="7">
        <f t="shared" si="234"/>
        <v>29.61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1.0888</v>
      </c>
      <c r="P2560" s="7">
        <f t="shared" si="234"/>
        <v>75.61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1.1125</v>
      </c>
      <c r="P2561" s="7">
        <f t="shared" si="234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1.0009999999999999</v>
      </c>
      <c r="P2562" s="7">
        <f t="shared" ref="P2562:P2625" si="240">IFERROR(ROUND(E2562/L2562,2),0)</f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E2563/D2563</f>
        <v>0</v>
      </c>
      <c r="P2563" s="7">
        <f t="shared" si="240"/>
        <v>0</v>
      </c>
      <c r="Q2563" t="str">
        <f t="shared" ref="Q2563:Q2626" si="242">LEFT(N2563,FIND("/",N2563)-1)</f>
        <v>food</v>
      </c>
      <c r="R2563" t="str">
        <f t="shared" ref="R2563:R2626" si="243">MID(N2563,FIND("/",N2563)+1,LEN(N2563))</f>
        <v>food trucks</v>
      </c>
      <c r="S2563" s="12">
        <f t="shared" ref="S2563:S2626" si="244">((($J2563/60)/60)/24)+DATE(1970,1,1)</f>
        <v>42260.528807870374</v>
      </c>
      <c r="T2563" s="12">
        <f t="shared" ref="T2563:T2626" si="245">((($I2563/60)/60)/24)+DATE(1970,1,1)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7.4999999999999997E-3</v>
      </c>
      <c r="P2564" s="7">
        <f t="shared" si="240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 s="7">
        <f t="shared" si="240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 s="7">
        <f t="shared" si="240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0.01</v>
      </c>
      <c r="P2567" s="7">
        <f t="shared" si="240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 s="7">
        <f t="shared" si="240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2.6666666666666666E-3</v>
      </c>
      <c r="P2569" s="7">
        <f t="shared" si="240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5.0000000000000001E-3</v>
      </c>
      <c r="P2570" s="7">
        <f t="shared" si="240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2.2307692307692306E-2</v>
      </c>
      <c r="P2571" s="7">
        <f t="shared" si="240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8.4285714285714294E-3</v>
      </c>
      <c r="P2572" s="7">
        <f t="shared" si="240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2.5000000000000001E-3</v>
      </c>
      <c r="P2573" s="7">
        <f t="shared" si="240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 s="7">
        <f t="shared" si="240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 s="7">
        <f t="shared" si="240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 s="7">
        <f t="shared" si="240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 s="7">
        <f t="shared" si="240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 s="7">
        <f t="shared" si="240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 s="7">
        <f t="shared" si="240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 s="7">
        <f t="shared" si="240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1.3849999999999999E-3</v>
      </c>
      <c r="P2581" s="7">
        <f t="shared" si="240"/>
        <v>23.08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6.0000000000000001E-3</v>
      </c>
      <c r="P2582" s="7">
        <f t="shared" si="240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0.106</v>
      </c>
      <c r="P2583" s="7">
        <f t="shared" si="240"/>
        <v>48.18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1.1111111111111112E-5</v>
      </c>
      <c r="P2584" s="7">
        <f t="shared" si="240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5.0000000000000001E-3</v>
      </c>
      <c r="P2585" s="7">
        <f t="shared" si="240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 s="7">
        <f t="shared" si="240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1.6666666666666668E-3</v>
      </c>
      <c r="P2587" s="7">
        <f t="shared" si="240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1.6666666666666668E-3</v>
      </c>
      <c r="P2588" s="7">
        <f t="shared" si="240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2.4340000000000001E-2</v>
      </c>
      <c r="P2589" s="7">
        <f t="shared" si="240"/>
        <v>202.83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3.8833333333333331E-2</v>
      </c>
      <c r="P2590" s="7">
        <f t="shared" si="240"/>
        <v>29.13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1E-4</v>
      </c>
      <c r="P2591" s="7">
        <f t="shared" si="240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 s="7">
        <f t="shared" si="240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1.7333333333333333E-2</v>
      </c>
      <c r="P2593" s="7">
        <f t="shared" si="240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1.6666666666666668E-3</v>
      </c>
      <c r="P2594" s="7">
        <f t="shared" si="240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 s="7">
        <f t="shared" si="240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1.2500000000000001E-5</v>
      </c>
      <c r="P2596" s="7">
        <f t="shared" si="240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0.12166666666666667</v>
      </c>
      <c r="P2597" s="7">
        <f t="shared" si="240"/>
        <v>96.05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0.23588571428571428</v>
      </c>
      <c r="P2598" s="7">
        <f t="shared" si="240"/>
        <v>305.77999999999997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5.6666666666666664E-2</v>
      </c>
      <c r="P2599" s="7">
        <f t="shared" si="240"/>
        <v>12.14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0.39</v>
      </c>
      <c r="P2600" s="7">
        <f t="shared" si="240"/>
        <v>83.57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9.9546510341776348E-3</v>
      </c>
      <c r="P2601" s="7">
        <f t="shared" si="240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6.9320000000000007E-2</v>
      </c>
      <c r="P2602" s="7">
        <f t="shared" si="240"/>
        <v>115.53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6.6139999999999999</v>
      </c>
      <c r="P2603" s="7">
        <f t="shared" si="240"/>
        <v>21.9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3.2609166666666667</v>
      </c>
      <c r="P2604" s="7">
        <f t="shared" si="240"/>
        <v>80.02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1.0148571428571429</v>
      </c>
      <c r="P2605" s="7">
        <f t="shared" si="240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1.0421799999999999</v>
      </c>
      <c r="P2606" s="7">
        <f t="shared" si="240"/>
        <v>64.930000000000007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1.0742157000000001</v>
      </c>
      <c r="P2607" s="7">
        <f t="shared" si="240"/>
        <v>60.97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1.1005454545454545</v>
      </c>
      <c r="P2608" s="7">
        <f t="shared" si="240"/>
        <v>31.44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4.077</v>
      </c>
      <c r="P2609" s="7">
        <f t="shared" si="240"/>
        <v>81.95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2.2392500000000002</v>
      </c>
      <c r="P2610" s="7">
        <f t="shared" si="240"/>
        <v>58.93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3.038011142857143</v>
      </c>
      <c r="P2611" s="7">
        <f t="shared" si="240"/>
        <v>157.29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1.4132510432681749</v>
      </c>
      <c r="P2612" s="7">
        <f t="shared" si="240"/>
        <v>55.76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27.906363636363636</v>
      </c>
      <c r="P2613" s="7">
        <f t="shared" si="240"/>
        <v>83.8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1.7176130000000001</v>
      </c>
      <c r="P2614" s="7">
        <f t="shared" si="240"/>
        <v>58.42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1.0101333333333333</v>
      </c>
      <c r="P2615" s="7">
        <f t="shared" si="240"/>
        <v>270.57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1.02</v>
      </c>
      <c r="P2616" s="7">
        <f t="shared" si="240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1.6976511744127936</v>
      </c>
      <c r="P2617" s="7">
        <f t="shared" si="240"/>
        <v>47.18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1.14534</v>
      </c>
      <c r="P2618" s="7">
        <f t="shared" si="240"/>
        <v>120.31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8.7759999999999998</v>
      </c>
      <c r="P2619" s="7">
        <f t="shared" si="240"/>
        <v>27.6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1.0538666666666667</v>
      </c>
      <c r="P2620" s="7">
        <f t="shared" si="240"/>
        <v>205.3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1.8839999999999999</v>
      </c>
      <c r="P2621" s="7">
        <f t="shared" si="240"/>
        <v>35.549999999999997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1.436523076923077</v>
      </c>
      <c r="P2622" s="7">
        <f t="shared" si="240"/>
        <v>74.64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1.4588000000000001</v>
      </c>
      <c r="P2623" s="7">
        <f t="shared" si="240"/>
        <v>47.06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1.3118399999999999</v>
      </c>
      <c r="P2624" s="7">
        <f t="shared" si="240"/>
        <v>26.59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1.1399999999999999</v>
      </c>
      <c r="P2625" s="7">
        <f t="shared" si="240"/>
        <v>36.770000000000003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13.794206249999998</v>
      </c>
      <c r="P2626" s="7">
        <f t="shared" ref="P2626:P2689" si="246">IFERROR(ROUND(E2626/L2626,2),0)</f>
        <v>31.82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E2627/D2627</f>
        <v>9.56</v>
      </c>
      <c r="P2627" s="7">
        <f t="shared" si="246"/>
        <v>27.58</v>
      </c>
      <c r="Q2627" t="str">
        <f t="shared" ref="Q2627:Q2690" si="248">LEFT(N2627,FIND("/",N2627)-1)</f>
        <v>technology</v>
      </c>
      <c r="R2627" t="str">
        <f t="shared" ref="R2627:R2690" si="249">MID(N2627,FIND("/",N2627)+1,LEN(N2627))</f>
        <v>space exploration</v>
      </c>
      <c r="S2627" s="12">
        <f t="shared" ref="S2627:S2690" si="250">((($J2627/60)/60)/24)+DATE(1970,1,1)</f>
        <v>42658.810277777782</v>
      </c>
      <c r="T2627" s="12">
        <f t="shared" ref="T2627:T2690" si="251">((($I2627/60)/60)/24)+DATE(1970,1,1)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1.1200000000000001</v>
      </c>
      <c r="P2628" s="7">
        <f t="shared" si="246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6.4666666666666668</v>
      </c>
      <c r="P2629" s="7">
        <f t="shared" si="246"/>
        <v>21.56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1.1036948748510131</v>
      </c>
      <c r="P2630" s="7">
        <f t="shared" si="246"/>
        <v>44.1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1.2774000000000001</v>
      </c>
      <c r="P2631" s="7">
        <f t="shared" si="246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1.579</v>
      </c>
      <c r="P2632" s="7">
        <f t="shared" si="246"/>
        <v>38.99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1.1466525000000001</v>
      </c>
      <c r="P2633" s="7">
        <f t="shared" si="246"/>
        <v>80.19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1.3700934579439252</v>
      </c>
      <c r="P2634" s="7">
        <f t="shared" si="246"/>
        <v>34.9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3.5461999999999998</v>
      </c>
      <c r="P2635" s="7">
        <f t="shared" si="246"/>
        <v>89.1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1.0602150537634409</v>
      </c>
      <c r="P2636" s="7">
        <f t="shared" si="246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</v>
      </c>
      <c r="P2637" s="7">
        <f t="shared" si="246"/>
        <v>136.9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1.873</v>
      </c>
      <c r="P2638" s="7">
        <f t="shared" si="246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1.6619999999999999</v>
      </c>
      <c r="P2639" s="7">
        <f t="shared" si="246"/>
        <v>31.96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1.0172910662824208</v>
      </c>
      <c r="P2640" s="7">
        <f t="shared" si="246"/>
        <v>25.21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1.64</v>
      </c>
      <c r="P2641" s="7">
        <f t="shared" si="246"/>
        <v>10.039999999999999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1.0566666666666666</v>
      </c>
      <c r="P2642" s="7">
        <f t="shared" si="246"/>
        <v>45.94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0.01</v>
      </c>
      <c r="P2643" s="7">
        <f t="shared" si="246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 s="7">
        <f t="shared" si="246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0.33559730999999998</v>
      </c>
      <c r="P2645" s="7">
        <f t="shared" si="246"/>
        <v>223.58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2.053E-2</v>
      </c>
      <c r="P2646" s="7">
        <f t="shared" si="246"/>
        <v>39.479999999999997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0.105</v>
      </c>
      <c r="P2647" s="7">
        <f t="shared" si="246"/>
        <v>91.3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8.4172839999999999E-2</v>
      </c>
      <c r="P2648" s="7">
        <f t="shared" si="246"/>
        <v>78.67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1.44E-2</v>
      </c>
      <c r="P2649" s="7">
        <f t="shared" si="246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8.8333333333333337E-3</v>
      </c>
      <c r="P2650" s="7">
        <f t="shared" si="246"/>
        <v>17.670000000000002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9.9200000000000004E-4</v>
      </c>
      <c r="P2651" s="7">
        <f t="shared" si="246"/>
        <v>41.33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5.966666666666667E-3</v>
      </c>
      <c r="P2652" s="7">
        <f t="shared" si="246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1.8689285714285714E-2</v>
      </c>
      <c r="P2653" s="7">
        <f t="shared" si="246"/>
        <v>307.82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8.8500000000000002E-3</v>
      </c>
      <c r="P2654" s="7">
        <f t="shared" si="246"/>
        <v>80.45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0.1152156862745098</v>
      </c>
      <c r="P2655" s="7">
        <f t="shared" si="246"/>
        <v>83.94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5.1000000000000004E-4</v>
      </c>
      <c r="P2656" s="7">
        <f t="shared" si="246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0.21033333333333334</v>
      </c>
      <c r="P2657" s="7">
        <f t="shared" si="246"/>
        <v>73.37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0.11436666666666667</v>
      </c>
      <c r="P2658" s="7">
        <f t="shared" si="246"/>
        <v>112.86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0.18737933333333334</v>
      </c>
      <c r="P2659" s="7">
        <f t="shared" si="246"/>
        <v>95.28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9.2857142857142856E-4</v>
      </c>
      <c r="P2660" s="7">
        <f t="shared" si="246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2.720408163265306E-2</v>
      </c>
      <c r="P2661" s="7">
        <f t="shared" si="246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9.5E-4</v>
      </c>
      <c r="P2662" s="7">
        <f t="shared" si="246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1.0289999999999999</v>
      </c>
      <c r="P2663" s="7">
        <f t="shared" si="246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1.0680000000000001</v>
      </c>
      <c r="P2664" s="7">
        <f t="shared" si="246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1.0459624999999999</v>
      </c>
      <c r="P2665" s="7">
        <f t="shared" si="246"/>
        <v>373.56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1.0342857142857143</v>
      </c>
      <c r="P2666" s="7">
        <f t="shared" si="246"/>
        <v>174.04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1.2314285714285715</v>
      </c>
      <c r="P2667" s="7">
        <f t="shared" si="246"/>
        <v>93.7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1.592951</v>
      </c>
      <c r="P2668" s="7">
        <f t="shared" si="246"/>
        <v>77.33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1.1066666666666667</v>
      </c>
      <c r="P2669" s="7">
        <f t="shared" si="246"/>
        <v>92.22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1.7070000000000001</v>
      </c>
      <c r="P2670" s="7">
        <f t="shared" si="246"/>
        <v>60.96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1.25125</v>
      </c>
      <c r="P2671" s="7">
        <f t="shared" si="246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6.4158609339642042E-2</v>
      </c>
      <c r="P2672" s="7">
        <f t="shared" si="246"/>
        <v>41.58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0.11344</v>
      </c>
      <c r="P2673" s="7">
        <f t="shared" si="246"/>
        <v>33.76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0.33189999999999997</v>
      </c>
      <c r="P2674" s="7">
        <f t="shared" si="246"/>
        <v>70.62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0.27579999999999999</v>
      </c>
      <c r="P2675" s="7">
        <f t="shared" si="246"/>
        <v>167.15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0.62839999999999996</v>
      </c>
      <c r="P2676" s="7">
        <f t="shared" si="246"/>
        <v>128.62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7.5880000000000003E-2</v>
      </c>
      <c r="P2677" s="7">
        <f t="shared" si="246"/>
        <v>65.41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0.50380952380952382</v>
      </c>
      <c r="P2678" s="7">
        <f t="shared" si="246"/>
        <v>117.56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0.17512820512820512</v>
      </c>
      <c r="P2679" s="7">
        <f t="shared" si="246"/>
        <v>126.48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1.3750000000000001E-4</v>
      </c>
      <c r="P2680" s="7">
        <f t="shared" si="246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3.3E-3</v>
      </c>
      <c r="P2681" s="7">
        <f t="shared" si="246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8.6250000000000007E-3</v>
      </c>
      <c r="P2682" s="7">
        <f t="shared" si="246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6.875E-3</v>
      </c>
      <c r="P2683" s="7">
        <f t="shared" si="246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0.28299999999999997</v>
      </c>
      <c r="P2684" s="7">
        <f t="shared" si="246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2.3999999999999998E-3</v>
      </c>
      <c r="P2685" s="7">
        <f t="shared" si="246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1.1428571428571429E-2</v>
      </c>
      <c r="P2686" s="7">
        <f t="shared" si="246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2.0000000000000001E-4</v>
      </c>
      <c r="P2687" s="7">
        <f t="shared" si="246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 s="7">
        <f t="shared" si="246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 s="7">
        <f t="shared" si="246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1.48E-3</v>
      </c>
      <c r="P2690" s="7">
        <f t="shared" ref="P2690:P2753" si="252">IFERROR(ROUND(E2690/L2690,2),0)</f>
        <v>5.29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E2691/D2691</f>
        <v>2.8571428571428571E-5</v>
      </c>
      <c r="P2691" s="7">
        <f t="shared" si="252"/>
        <v>1</v>
      </c>
      <c r="Q2691" t="str">
        <f t="shared" ref="Q2691:Q2754" si="254">LEFT(N2691,FIND("/",N2691)-1)</f>
        <v>food</v>
      </c>
      <c r="R2691" t="str">
        <f t="shared" ref="R2691:R2754" si="255">MID(N2691,FIND("/",N2691)+1,LEN(N2691))</f>
        <v>food trucks</v>
      </c>
      <c r="S2691" s="12">
        <f t="shared" ref="S2691:S2754" si="256">((($J2691/60)/60)/24)+DATE(1970,1,1)</f>
        <v>42551.961689814809</v>
      </c>
      <c r="T2691" s="12">
        <f t="shared" ref="T2691:T2754" si="257">((($I2691/60)/60)/24)+DATE(1970,1,1)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0.107325</v>
      </c>
      <c r="P2692" s="7">
        <f t="shared" si="252"/>
        <v>72.760000000000005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5.3846153846153844E-4</v>
      </c>
      <c r="P2693" s="7">
        <f t="shared" si="252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7.1428571428571426E-3</v>
      </c>
      <c r="P2694" s="7">
        <f t="shared" si="252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8.0000000000000002E-3</v>
      </c>
      <c r="P2695" s="7">
        <f t="shared" si="252"/>
        <v>13.33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3.3333333333333335E-5</v>
      </c>
      <c r="P2696" s="7">
        <f t="shared" si="252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4.7333333333333333E-3</v>
      </c>
      <c r="P2697" s="7">
        <f t="shared" si="252"/>
        <v>23.67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5.6500000000000002E-2</v>
      </c>
      <c r="P2698" s="7">
        <f t="shared" si="252"/>
        <v>89.21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0.26352173913043481</v>
      </c>
      <c r="P2699" s="7">
        <f t="shared" si="252"/>
        <v>116.56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3.2512500000000002E-3</v>
      </c>
      <c r="P2700" s="7">
        <f t="shared" si="252"/>
        <v>13.01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 s="7">
        <f t="shared" si="252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7.0007000700070005E-3</v>
      </c>
      <c r="P2702" s="7">
        <f t="shared" si="252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0.46176470588235297</v>
      </c>
      <c r="P2703" s="7">
        <f t="shared" si="252"/>
        <v>34.130000000000003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0.34410000000000002</v>
      </c>
      <c r="P2704" s="7">
        <f t="shared" si="252"/>
        <v>132.35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1.0375000000000001</v>
      </c>
      <c r="P2705" s="7">
        <f t="shared" si="252"/>
        <v>922.22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6.0263157894736845E-2</v>
      </c>
      <c r="P2706" s="7">
        <f t="shared" si="252"/>
        <v>163.57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0.10539393939393939</v>
      </c>
      <c r="P2707" s="7">
        <f t="shared" si="252"/>
        <v>217.38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1.1229714285714285</v>
      </c>
      <c r="P2708" s="7">
        <f t="shared" si="252"/>
        <v>149.44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3.50844625</v>
      </c>
      <c r="P2709" s="7">
        <f t="shared" si="252"/>
        <v>71.239999999999995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2.3321535</v>
      </c>
      <c r="P2710" s="7">
        <f t="shared" si="252"/>
        <v>44.46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1.01606</v>
      </c>
      <c r="P2711" s="7">
        <f t="shared" si="252"/>
        <v>164.94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1.5390035000000002</v>
      </c>
      <c r="P2712" s="7">
        <f t="shared" si="252"/>
        <v>84.87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1.007161125319693</v>
      </c>
      <c r="P2713" s="7">
        <f t="shared" si="252"/>
        <v>53.95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1.3138181818181818</v>
      </c>
      <c r="P2714" s="7">
        <f t="shared" si="252"/>
        <v>50.53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1.0224133333333334</v>
      </c>
      <c r="P2715" s="7">
        <f t="shared" si="252"/>
        <v>108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1.1635599999999999</v>
      </c>
      <c r="P2716" s="7">
        <f t="shared" si="252"/>
        <v>95.37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2.6462241666666664</v>
      </c>
      <c r="P2717" s="7">
        <f t="shared" si="252"/>
        <v>57.63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1.1998010000000001</v>
      </c>
      <c r="P2718" s="7">
        <f t="shared" si="252"/>
        <v>64.16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1.2010400000000001</v>
      </c>
      <c r="P2719" s="7">
        <f t="shared" si="252"/>
        <v>92.39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1.0358333333333334</v>
      </c>
      <c r="P2720" s="7">
        <f t="shared" si="252"/>
        <v>125.98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1.0883333333333334</v>
      </c>
      <c r="P2721" s="7">
        <f t="shared" si="252"/>
        <v>94.64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1.1812400000000001</v>
      </c>
      <c r="P2722" s="7">
        <f t="shared" si="252"/>
        <v>170.7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14.62</v>
      </c>
      <c r="P2723" s="7">
        <f t="shared" si="252"/>
        <v>40.76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2.5253999999999999</v>
      </c>
      <c r="P2724" s="7">
        <f t="shared" si="252"/>
        <v>68.25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1.4005000000000001</v>
      </c>
      <c r="P2725" s="7">
        <f t="shared" si="252"/>
        <v>95.49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2.9687520259319289</v>
      </c>
      <c r="P2726" s="7">
        <f t="shared" si="252"/>
        <v>7.19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1.445425</v>
      </c>
      <c r="P2727" s="7">
        <f t="shared" si="252"/>
        <v>511.65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1.05745</v>
      </c>
      <c r="P2728" s="7">
        <f t="shared" si="252"/>
        <v>261.75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4.9321000000000002</v>
      </c>
      <c r="P2729" s="7">
        <f t="shared" si="252"/>
        <v>69.760000000000005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2.0182666666666669</v>
      </c>
      <c r="P2730" s="7">
        <f t="shared" si="252"/>
        <v>77.23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1.0444</v>
      </c>
      <c r="P2731" s="7">
        <f t="shared" si="252"/>
        <v>340.57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1.7029262962962963</v>
      </c>
      <c r="P2732" s="7">
        <f t="shared" si="252"/>
        <v>67.42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1.0430333333333333</v>
      </c>
      <c r="P2733" s="7">
        <f t="shared" si="252"/>
        <v>845.7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1.1825000000000001</v>
      </c>
      <c r="P2734" s="7">
        <f t="shared" si="252"/>
        <v>97.19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1.07538</v>
      </c>
      <c r="P2735" s="7">
        <f t="shared" si="252"/>
        <v>451.84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</v>
      </c>
      <c r="P2736" s="7">
        <f t="shared" si="252"/>
        <v>138.66999999999999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9.7813466666666677</v>
      </c>
      <c r="P2737" s="7">
        <f t="shared" si="252"/>
        <v>21.64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1.2290000000000001</v>
      </c>
      <c r="P2738" s="7">
        <f t="shared" si="252"/>
        <v>169.52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2.4606080000000001</v>
      </c>
      <c r="P2739" s="7">
        <f t="shared" si="252"/>
        <v>161.88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1.4794</v>
      </c>
      <c r="P2740" s="7">
        <f t="shared" si="252"/>
        <v>493.13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3.8409090909090908</v>
      </c>
      <c r="P2741" s="7">
        <f t="shared" si="252"/>
        <v>22.12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1.0333333333333334</v>
      </c>
      <c r="P2742" s="7">
        <f t="shared" si="252"/>
        <v>18.239999999999998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4.3750000000000004E-3</v>
      </c>
      <c r="P2743" s="7">
        <f t="shared" si="252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0.29239999999999999</v>
      </c>
      <c r="P2744" s="7">
        <f t="shared" si="252"/>
        <v>40.61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 s="7">
        <f t="shared" si="252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5.2187499999999998E-2</v>
      </c>
      <c r="P2746" s="7">
        <f t="shared" si="252"/>
        <v>37.950000000000003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0.21887499999999999</v>
      </c>
      <c r="P2747" s="7">
        <f t="shared" si="252"/>
        <v>35.729999999999997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0.26700000000000002</v>
      </c>
      <c r="P2748" s="7">
        <f t="shared" si="252"/>
        <v>42.16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0.28000000000000003</v>
      </c>
      <c r="P2749" s="7">
        <f t="shared" si="252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1.06E-2</v>
      </c>
      <c r="P2750" s="7">
        <f t="shared" si="252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1.0999999999999999E-2</v>
      </c>
      <c r="P2751" s="7">
        <f t="shared" si="252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 s="7">
        <f t="shared" si="252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 s="7">
        <f t="shared" si="252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0.11458333333333333</v>
      </c>
      <c r="P2754" s="7">
        <f t="shared" ref="P2754:P2817" si="258">IFERROR(ROUND(E2754/L2754,2),0)</f>
        <v>39.29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E2755/D2755</f>
        <v>0.19</v>
      </c>
      <c r="P2755" s="7">
        <f t="shared" si="258"/>
        <v>47.5</v>
      </c>
      <c r="Q2755" t="str">
        <f t="shared" ref="Q2755:Q2818" si="260">LEFT(N2755,FIND("/",N2755)-1)</f>
        <v>publishing</v>
      </c>
      <c r="R2755" t="str">
        <f t="shared" ref="R2755:R2818" si="261">MID(N2755,FIND("/",N2755)+1,LEN(N2755))</f>
        <v>children's books</v>
      </c>
      <c r="S2755" s="12">
        <f t="shared" ref="S2755:S2818" si="262">((($J2755/60)/60)/24)+DATE(1970,1,1)</f>
        <v>41117.900729166664</v>
      </c>
      <c r="T2755" s="12">
        <f t="shared" ref="T2755:T2818" si="263">((($I2755/60)/60)/24)+DATE(1970,1,1)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 s="7">
        <f t="shared" si="258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0.52</v>
      </c>
      <c r="P2757" s="7">
        <f t="shared" si="258"/>
        <v>17.329999999999998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0.1048</v>
      </c>
      <c r="P2758" s="7">
        <f t="shared" si="258"/>
        <v>31.76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6.6666666666666671E-3</v>
      </c>
      <c r="P2759" s="7">
        <f t="shared" si="258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0.11700000000000001</v>
      </c>
      <c r="P2760" s="7">
        <f t="shared" si="258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0.105</v>
      </c>
      <c r="P2761" s="7">
        <f t="shared" si="258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 s="7">
        <f t="shared" si="258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7.1999999999999998E-3</v>
      </c>
      <c r="P2763" s="7">
        <f t="shared" si="258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7.6923076923076927E-3</v>
      </c>
      <c r="P2764" s="7">
        <f t="shared" si="258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2.2842639593908631E-3</v>
      </c>
      <c r="P2765" s="7">
        <f t="shared" si="258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1.125E-2</v>
      </c>
      <c r="P2766" s="7">
        <f t="shared" si="258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 s="7">
        <f t="shared" si="258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0.02</v>
      </c>
      <c r="P2768" s="7">
        <f t="shared" si="258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8.5000000000000006E-3</v>
      </c>
      <c r="P2769" s="7">
        <f t="shared" si="258"/>
        <v>11.33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0.14314285714285716</v>
      </c>
      <c r="P2770" s="7">
        <f t="shared" si="258"/>
        <v>29.47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2.5000000000000001E-3</v>
      </c>
      <c r="P2771" s="7">
        <f t="shared" si="258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0.1041125</v>
      </c>
      <c r="P2772" s="7">
        <f t="shared" si="258"/>
        <v>63.1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 s="7">
        <f t="shared" si="258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 s="7">
        <f t="shared" si="258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1.8867924528301887E-3</v>
      </c>
      <c r="P2775" s="7">
        <f t="shared" si="258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0.14249999999999999</v>
      </c>
      <c r="P2776" s="7">
        <f t="shared" si="258"/>
        <v>43.85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0.03</v>
      </c>
      <c r="P2777" s="7">
        <f t="shared" si="258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7.8809523809523815E-2</v>
      </c>
      <c r="P2778" s="7">
        <f t="shared" si="258"/>
        <v>45.97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3.3333333333333335E-3</v>
      </c>
      <c r="P2779" s="7">
        <f t="shared" si="258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0.25545454545454543</v>
      </c>
      <c r="P2780" s="7">
        <f t="shared" si="258"/>
        <v>93.67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2.12E-2</v>
      </c>
      <c r="P2781" s="7">
        <f t="shared" si="258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 s="7">
        <f t="shared" si="258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1.0528</v>
      </c>
      <c r="P2783" s="7">
        <f t="shared" si="258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1.2</v>
      </c>
      <c r="P2784" s="7">
        <f t="shared" si="258"/>
        <v>66.67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1.145</v>
      </c>
      <c r="P2785" s="7">
        <f t="shared" si="258"/>
        <v>18.77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1.19</v>
      </c>
      <c r="P2786" s="7">
        <f t="shared" si="258"/>
        <v>66.11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1.0468</v>
      </c>
      <c r="P2787" s="7">
        <f t="shared" si="258"/>
        <v>36.86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1.1783999999999999</v>
      </c>
      <c r="P2788" s="7">
        <f t="shared" si="258"/>
        <v>39.81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1.1970000000000001</v>
      </c>
      <c r="P2789" s="7">
        <f t="shared" si="258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1.0249999999999999</v>
      </c>
      <c r="P2790" s="7">
        <f t="shared" si="258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1.0116666666666667</v>
      </c>
      <c r="P2791" s="7">
        <f t="shared" si="258"/>
        <v>126.46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1.0533333333333332</v>
      </c>
      <c r="P2792" s="7">
        <f t="shared" si="258"/>
        <v>47.88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1.0249999999999999</v>
      </c>
      <c r="P2793" s="7">
        <f t="shared" si="258"/>
        <v>73.209999999999994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1.0760000000000001</v>
      </c>
      <c r="P2794" s="7">
        <f t="shared" si="258"/>
        <v>89.67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1.105675</v>
      </c>
      <c r="P2795" s="7">
        <f t="shared" si="258"/>
        <v>151.46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1.5</v>
      </c>
      <c r="P2796" s="7">
        <f t="shared" si="258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1.0428571428571429</v>
      </c>
      <c r="P2797" s="7">
        <f t="shared" si="258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1.155</v>
      </c>
      <c r="P2798" s="7">
        <f t="shared" si="258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1.02645125</v>
      </c>
      <c r="P2799" s="7">
        <f t="shared" si="258"/>
        <v>87.36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1.014</v>
      </c>
      <c r="P2800" s="7">
        <f t="shared" si="258"/>
        <v>36.47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1.1663479999999999</v>
      </c>
      <c r="P2801" s="7">
        <f t="shared" si="258"/>
        <v>44.86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1.33</v>
      </c>
      <c r="P2802" s="7">
        <f t="shared" si="258"/>
        <v>42.9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1.3320000000000001</v>
      </c>
      <c r="P2803" s="7">
        <f t="shared" si="258"/>
        <v>51.23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1.0183333333333333</v>
      </c>
      <c r="P2804" s="7">
        <f t="shared" si="258"/>
        <v>33.94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1.2795000000000001</v>
      </c>
      <c r="P2805" s="7">
        <f t="shared" si="258"/>
        <v>90.74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1.1499999999999999</v>
      </c>
      <c r="P2806" s="7">
        <f t="shared" si="258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1.1000000000000001</v>
      </c>
      <c r="P2807" s="7">
        <f t="shared" si="258"/>
        <v>24.44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1.121</v>
      </c>
      <c r="P2808" s="7">
        <f t="shared" si="258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1.26</v>
      </c>
      <c r="P2809" s="7">
        <f t="shared" si="258"/>
        <v>67.739999999999995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1.0024444444444445</v>
      </c>
      <c r="P2810" s="7">
        <f t="shared" si="258"/>
        <v>65.38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1.024</v>
      </c>
      <c r="P2811" s="7">
        <f t="shared" si="258"/>
        <v>121.9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1.0820000000000001</v>
      </c>
      <c r="P2812" s="7">
        <f t="shared" si="258"/>
        <v>47.46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1.0026999999999999</v>
      </c>
      <c r="P2813" s="7">
        <f t="shared" si="258"/>
        <v>92.84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1.133</v>
      </c>
      <c r="P2814" s="7">
        <f t="shared" si="258"/>
        <v>68.25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1.2757571428571428</v>
      </c>
      <c r="P2815" s="7">
        <f t="shared" si="258"/>
        <v>37.21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1.0773333333333333</v>
      </c>
      <c r="P2816" s="7">
        <f t="shared" si="258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2.42</v>
      </c>
      <c r="P2817" s="7">
        <f t="shared" si="258"/>
        <v>43.21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1.4156666666666666</v>
      </c>
      <c r="P2818" s="7">
        <f t="shared" ref="P2818:P2881" si="264">IFERROR(ROUND(E2818/L2818,2),0)</f>
        <v>25.13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E2819/D2819</f>
        <v>1.3</v>
      </c>
      <c r="P2819" s="7">
        <f t="shared" si="264"/>
        <v>23.64</v>
      </c>
      <c r="Q2819" t="str">
        <f t="shared" ref="Q2819:Q2882" si="266">LEFT(N2819,FIND("/",N2819)-1)</f>
        <v>theater</v>
      </c>
      <c r="R2819" t="str">
        <f t="shared" ref="R2819:R2882" si="267">MID(N2819,FIND("/",N2819)+1,LEN(N2819))</f>
        <v>plays</v>
      </c>
      <c r="S2819" s="12">
        <f t="shared" ref="S2819:S2882" si="268">((($J2819/60)/60)/24)+DATE(1970,1,1)</f>
        <v>42023.634976851856</v>
      </c>
      <c r="T2819" s="12">
        <f t="shared" ref="T2819:T2882" si="269">((($I2819/60)/60)/24)+DATE(1970,1,1)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1.0603</v>
      </c>
      <c r="P2820" s="7">
        <f t="shared" si="264"/>
        <v>103.95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1.048</v>
      </c>
      <c r="P2821" s="7">
        <f t="shared" si="264"/>
        <v>50.38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1.36</v>
      </c>
      <c r="P2822" s="7">
        <f t="shared" si="264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</v>
      </c>
      <c r="P2823" s="7">
        <f t="shared" si="264"/>
        <v>28.57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</v>
      </c>
      <c r="P2824" s="7">
        <f t="shared" si="264"/>
        <v>63.83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1.24</v>
      </c>
      <c r="P2825" s="7">
        <f t="shared" si="264"/>
        <v>8.86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1.1692307692307693</v>
      </c>
      <c r="P2826" s="7">
        <f t="shared" si="264"/>
        <v>50.67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1.0333333333333334</v>
      </c>
      <c r="P2827" s="7">
        <f t="shared" si="264"/>
        <v>60.78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1.0774999999999999</v>
      </c>
      <c r="P2828" s="7">
        <f t="shared" si="264"/>
        <v>113.42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1.2024999999999999</v>
      </c>
      <c r="P2829" s="7">
        <f t="shared" si="264"/>
        <v>104.57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1.0037894736842106</v>
      </c>
      <c r="P2830" s="7">
        <f t="shared" si="264"/>
        <v>98.31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1.0651999999999999</v>
      </c>
      <c r="P2831" s="7">
        <f t="shared" si="264"/>
        <v>35.04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</v>
      </c>
      <c r="P2832" s="7">
        <f t="shared" si="264"/>
        <v>272.73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1.1066666666666667</v>
      </c>
      <c r="P2833" s="7">
        <f t="shared" si="264"/>
        <v>63.85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1.1471959999999999</v>
      </c>
      <c r="P2834" s="7">
        <f t="shared" si="264"/>
        <v>30.19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1.0825925925925926</v>
      </c>
      <c r="P2835" s="7">
        <f t="shared" si="264"/>
        <v>83.51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1.7</v>
      </c>
      <c r="P2836" s="7">
        <f t="shared" si="264"/>
        <v>64.760000000000005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1.8709899999999999</v>
      </c>
      <c r="P2837" s="7">
        <f t="shared" si="264"/>
        <v>20.12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1.0777777777777777</v>
      </c>
      <c r="P2838" s="7">
        <f t="shared" si="264"/>
        <v>44.09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</v>
      </c>
      <c r="P2839" s="7">
        <f t="shared" si="264"/>
        <v>40.479999999999997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1.2024999999999999</v>
      </c>
      <c r="P2840" s="7">
        <f t="shared" si="264"/>
        <v>44.54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1.1142857142857143</v>
      </c>
      <c r="P2841" s="7">
        <f t="shared" si="264"/>
        <v>125.81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1.04</v>
      </c>
      <c r="P2842" s="7">
        <f t="shared" si="264"/>
        <v>19.7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0.01</v>
      </c>
      <c r="P2843" s="7">
        <f t="shared" si="264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 s="7">
        <f t="shared" si="264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 s="7">
        <f t="shared" si="264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5.4545454545454543E-2</v>
      </c>
      <c r="P2846" s="7">
        <f t="shared" si="264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0.31546666666666667</v>
      </c>
      <c r="P2847" s="7">
        <f t="shared" si="264"/>
        <v>60.67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 s="7">
        <f t="shared" si="264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 s="7">
        <f t="shared" si="264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2E-3</v>
      </c>
      <c r="P2850" s="7">
        <f t="shared" si="264"/>
        <v>23.33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0.01</v>
      </c>
      <c r="P2851" s="7">
        <f t="shared" si="264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3.8875E-2</v>
      </c>
      <c r="P2852" s="7">
        <f t="shared" si="264"/>
        <v>23.92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 s="7">
        <f t="shared" si="264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1.9E-2</v>
      </c>
      <c r="P2854" s="7">
        <f t="shared" si="264"/>
        <v>15.83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 s="7">
        <f t="shared" si="264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0.41699999999999998</v>
      </c>
      <c r="P2856" s="7">
        <f t="shared" si="264"/>
        <v>29.79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0.5</v>
      </c>
      <c r="P2857" s="7">
        <f t="shared" si="264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4.8666666666666664E-2</v>
      </c>
      <c r="P2858" s="7">
        <f t="shared" si="264"/>
        <v>24.33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0.19736842105263158</v>
      </c>
      <c r="P2859" s="7">
        <f t="shared" si="264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 s="7">
        <f t="shared" si="264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1.7500000000000002E-2</v>
      </c>
      <c r="P2861" s="7">
        <f t="shared" si="264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6.6500000000000004E-2</v>
      </c>
      <c r="P2862" s="7">
        <f t="shared" si="264"/>
        <v>29.56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0.32</v>
      </c>
      <c r="P2863" s="7">
        <f t="shared" si="264"/>
        <v>26.67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4.3307086614173228E-3</v>
      </c>
      <c r="P2864" s="7">
        <f t="shared" si="264"/>
        <v>18.329999999999998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4.0000000000000002E-4</v>
      </c>
      <c r="P2865" s="7">
        <f t="shared" si="264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1.6E-2</v>
      </c>
      <c r="P2866" s="7">
        <f t="shared" si="264"/>
        <v>13.33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 s="7">
        <f t="shared" si="264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8.9999999999999993E-3</v>
      </c>
      <c r="P2868" s="7">
        <f t="shared" si="264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0.2016</v>
      </c>
      <c r="P2869" s="7">
        <f t="shared" si="264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0.42011733333333334</v>
      </c>
      <c r="P2870" s="7">
        <f t="shared" si="264"/>
        <v>105.03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8.8500000000000002E-3</v>
      </c>
      <c r="P2871" s="7">
        <f t="shared" si="264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0.15</v>
      </c>
      <c r="P2872" s="7">
        <f t="shared" si="264"/>
        <v>83.33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4.6699999999999998E-2</v>
      </c>
      <c r="P2873" s="7">
        <f t="shared" si="264"/>
        <v>35.92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 s="7">
        <f t="shared" si="264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0.38119999999999998</v>
      </c>
      <c r="P2875" s="7">
        <f t="shared" si="264"/>
        <v>119.13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5.4199999999999998E-2</v>
      </c>
      <c r="P2876" s="7">
        <f t="shared" si="264"/>
        <v>90.33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3.5E-4</v>
      </c>
      <c r="P2877" s="7">
        <f t="shared" si="264"/>
        <v>2.33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 s="7">
        <f t="shared" si="264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0.10833333333333334</v>
      </c>
      <c r="P2879" s="7">
        <f t="shared" si="264"/>
        <v>108.33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2.1000000000000001E-2</v>
      </c>
      <c r="P2880" s="7">
        <f t="shared" si="264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2.5892857142857141E-3</v>
      </c>
      <c r="P2881" s="7">
        <f t="shared" si="264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0.23333333333333334</v>
      </c>
      <c r="P2882" s="7">
        <f t="shared" ref="P2882:P2945" si="270">IFERROR(ROUND(E2882/L2882,2),0)</f>
        <v>96.55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E2883/D2883</f>
        <v>0</v>
      </c>
      <c r="P2883" s="7">
        <f t="shared" si="270"/>
        <v>0</v>
      </c>
      <c r="Q2883" t="str">
        <f t="shared" ref="Q2883:Q2946" si="272">LEFT(N2883,FIND("/",N2883)-1)</f>
        <v>theater</v>
      </c>
      <c r="R2883" t="str">
        <f t="shared" ref="R2883:R2946" si="273">MID(N2883,FIND("/",N2883)+1,LEN(N2883))</f>
        <v>plays</v>
      </c>
      <c r="S2883" s="12">
        <f t="shared" ref="S2883:S2946" si="274">((($J2883/60)/60)/24)+DATE(1970,1,1)</f>
        <v>41916.597638888888</v>
      </c>
      <c r="T2883" s="12">
        <f t="shared" ref="T2883:T2946" si="275">((($I2883/60)/60)/24)+DATE(1970,1,1)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0.33600000000000002</v>
      </c>
      <c r="P2884" s="7">
        <f t="shared" si="270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0.1908</v>
      </c>
      <c r="P2885" s="7">
        <f t="shared" si="270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4.1111111111111114E-3</v>
      </c>
      <c r="P2886" s="7">
        <f t="shared" si="270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0.32500000000000001</v>
      </c>
      <c r="P2887" s="7">
        <f t="shared" si="270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0.05</v>
      </c>
      <c r="P2888" s="7">
        <f t="shared" si="270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1.6666666666666668E-3</v>
      </c>
      <c r="P2889" s="7">
        <f t="shared" si="270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 s="7">
        <f t="shared" si="270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0.38066666666666665</v>
      </c>
      <c r="P2891" s="7">
        <f t="shared" si="270"/>
        <v>81.569999999999993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1.0500000000000001E-2</v>
      </c>
      <c r="P2892" s="7">
        <f t="shared" si="270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2.7300000000000001E-2</v>
      </c>
      <c r="P2893" s="7">
        <f t="shared" si="270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9.0909090909090912E-2</v>
      </c>
      <c r="P2894" s="7">
        <f t="shared" si="270"/>
        <v>29.41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5.0000000000000001E-3</v>
      </c>
      <c r="P2895" s="7">
        <f t="shared" si="270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 s="7">
        <f t="shared" si="270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4.5999999999999999E-2</v>
      </c>
      <c r="P2897" s="7">
        <f t="shared" si="270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0.20833333333333334</v>
      </c>
      <c r="P2898" s="7">
        <f t="shared" si="270"/>
        <v>52.08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4.583333333333333E-2</v>
      </c>
      <c r="P2899" s="7">
        <f t="shared" si="270"/>
        <v>183.33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4.2133333333333335E-2</v>
      </c>
      <c r="P2900" s="7">
        <f t="shared" si="270"/>
        <v>26.33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 s="7">
        <f t="shared" si="270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0.61909090909090914</v>
      </c>
      <c r="P2902" s="7">
        <f t="shared" si="270"/>
        <v>486.43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8.0000000000000002E-3</v>
      </c>
      <c r="P2903" s="7">
        <f t="shared" si="270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1.6666666666666666E-4</v>
      </c>
      <c r="P2904" s="7">
        <f t="shared" si="270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7.7999999999999996E-3</v>
      </c>
      <c r="P2905" s="7">
        <f t="shared" si="270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0.05</v>
      </c>
      <c r="P2906" s="7">
        <f t="shared" si="270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0.17771428571428571</v>
      </c>
      <c r="P2907" s="7">
        <f t="shared" si="270"/>
        <v>36.590000000000003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9.4166666666666662E-2</v>
      </c>
      <c r="P2908" s="7">
        <f t="shared" si="270"/>
        <v>80.709999999999994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8.0000000000000004E-4</v>
      </c>
      <c r="P2909" s="7">
        <f t="shared" si="270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2.75E-2</v>
      </c>
      <c r="P2910" s="7">
        <f t="shared" si="270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1.1111111111111112E-4</v>
      </c>
      <c r="P2911" s="7">
        <f t="shared" si="270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3.3333333333333335E-5</v>
      </c>
      <c r="P2912" s="7">
        <f t="shared" si="270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0.36499999999999999</v>
      </c>
      <c r="P2913" s="7">
        <f t="shared" si="270"/>
        <v>46.93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0.14058171745152354</v>
      </c>
      <c r="P2914" s="7">
        <f t="shared" si="270"/>
        <v>78.08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2.0000000000000001E-4</v>
      </c>
      <c r="P2915" s="7">
        <f t="shared" si="270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4.0000000000000003E-5</v>
      </c>
      <c r="P2916" s="7">
        <f t="shared" si="270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0.61099999999999999</v>
      </c>
      <c r="P2917" s="7">
        <f t="shared" si="270"/>
        <v>203.67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7.8378378378378383E-2</v>
      </c>
      <c r="P2918" s="7">
        <f t="shared" si="270"/>
        <v>20.71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0.2185</v>
      </c>
      <c r="P2919" s="7">
        <f t="shared" si="270"/>
        <v>48.56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0.27239999999999998</v>
      </c>
      <c r="P2920" s="7">
        <f t="shared" si="270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8.5000000000000006E-2</v>
      </c>
      <c r="P2921" s="7">
        <f t="shared" si="270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0.26840000000000003</v>
      </c>
      <c r="P2922" s="7">
        <f t="shared" si="270"/>
        <v>51.62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1.29</v>
      </c>
      <c r="P2923" s="7">
        <f t="shared" si="270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</v>
      </c>
      <c r="P2924" s="7">
        <f t="shared" si="270"/>
        <v>83.33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</v>
      </c>
      <c r="P2925" s="7">
        <f t="shared" si="270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1.032</v>
      </c>
      <c r="P2926" s="7">
        <f t="shared" si="270"/>
        <v>175.51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1.0244597777777777</v>
      </c>
      <c r="P2927" s="7">
        <f t="shared" si="270"/>
        <v>231.66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1.25</v>
      </c>
      <c r="P2928" s="7">
        <f t="shared" si="270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1.3083333333333333</v>
      </c>
      <c r="P2929" s="7">
        <f t="shared" si="270"/>
        <v>112.14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</v>
      </c>
      <c r="P2930" s="7">
        <f t="shared" si="270"/>
        <v>41.67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1.02069375</v>
      </c>
      <c r="P2931" s="7">
        <f t="shared" si="270"/>
        <v>255.17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1.0092000000000001</v>
      </c>
      <c r="P2932" s="7">
        <f t="shared" si="270"/>
        <v>162.77000000000001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1.06</v>
      </c>
      <c r="P2933" s="7">
        <f t="shared" si="270"/>
        <v>88.33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1.0509677419354839</v>
      </c>
      <c r="P2934" s="7">
        <f t="shared" si="270"/>
        <v>85.74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1.0276000000000001</v>
      </c>
      <c r="P2935" s="7">
        <f t="shared" si="270"/>
        <v>47.57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1.08</v>
      </c>
      <c r="P2936" s="7">
        <f t="shared" si="270"/>
        <v>72.97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1.0088571428571429</v>
      </c>
      <c r="P2937" s="7">
        <f t="shared" si="270"/>
        <v>90.54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1.28</v>
      </c>
      <c r="P2938" s="7">
        <f t="shared" si="270"/>
        <v>37.65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1.3333333333333333</v>
      </c>
      <c r="P2939" s="7">
        <f t="shared" si="270"/>
        <v>36.36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1.0137499999999999</v>
      </c>
      <c r="P2940" s="7">
        <f t="shared" si="270"/>
        <v>126.72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1.0287500000000001</v>
      </c>
      <c r="P2941" s="7">
        <f t="shared" si="270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1.0724</v>
      </c>
      <c r="P2942" s="7">
        <f t="shared" si="270"/>
        <v>81.239999999999995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4.0000000000000003E-5</v>
      </c>
      <c r="P2943" s="7">
        <f t="shared" si="270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0.20424999999999999</v>
      </c>
      <c r="P2944" s="7">
        <f t="shared" si="270"/>
        <v>202.23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 s="7">
        <f t="shared" si="270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0.01</v>
      </c>
      <c r="P2946" s="7">
        <f t="shared" ref="P2946:P3009" si="276">IFERROR(ROUND(E2946/L2946,2),0)</f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E2947/D2947</f>
        <v>0</v>
      </c>
      <c r="P2947" s="7">
        <f t="shared" si="276"/>
        <v>0</v>
      </c>
      <c r="Q2947" t="str">
        <f t="shared" ref="Q2947:Q3010" si="278">LEFT(N2947,FIND("/",N2947)-1)</f>
        <v>theater</v>
      </c>
      <c r="R2947" t="str">
        <f t="shared" ref="R2947:R3010" si="279">MID(N2947,FIND("/",N2947)+1,LEN(N2947))</f>
        <v>spaces</v>
      </c>
      <c r="S2947" s="12">
        <f t="shared" ref="S2947:S3010" si="280">((($J2947/60)/60)/24)+DATE(1970,1,1)</f>
        <v>42118.139583333337</v>
      </c>
      <c r="T2947" s="12">
        <f t="shared" ref="T2947:T3010" si="281">((($I2947/60)/60)/24)+DATE(1970,1,1)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1E-3</v>
      </c>
      <c r="P2948" s="7">
        <f t="shared" si="276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4.2880000000000001E-2</v>
      </c>
      <c r="P2949" s="7">
        <f t="shared" si="276"/>
        <v>82.46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4.8000000000000001E-5</v>
      </c>
      <c r="P2950" s="7">
        <f t="shared" si="276"/>
        <v>2.67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2.5000000000000001E-2</v>
      </c>
      <c r="P2951" s="7">
        <f t="shared" si="276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 s="7">
        <f t="shared" si="276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2.1919999999999999E-2</v>
      </c>
      <c r="P2953" s="7">
        <f t="shared" si="276"/>
        <v>18.899999999999999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8.0250000000000002E-2</v>
      </c>
      <c r="P2954" s="7">
        <f t="shared" si="276"/>
        <v>200.63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1.5125E-3</v>
      </c>
      <c r="P2955" s="7">
        <f t="shared" si="276"/>
        <v>201.67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 s="7">
        <f t="shared" si="276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0.59583333333333333</v>
      </c>
      <c r="P2957" s="7">
        <f t="shared" si="276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0.16734177215189874</v>
      </c>
      <c r="P2958" s="7">
        <f t="shared" si="276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1.8666666666666668E-2</v>
      </c>
      <c r="P2959" s="7">
        <f t="shared" si="276"/>
        <v>93.33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 s="7">
        <f t="shared" si="276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 s="7">
        <f t="shared" si="276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 s="7">
        <f t="shared" si="276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1.0962000000000001</v>
      </c>
      <c r="P2963" s="7">
        <f t="shared" si="276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1.218</v>
      </c>
      <c r="P2964" s="7">
        <f t="shared" si="276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1.0685</v>
      </c>
      <c r="P2965" s="7">
        <f t="shared" si="276"/>
        <v>109.03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1.0071379999999999</v>
      </c>
      <c r="P2966" s="7">
        <f t="shared" si="276"/>
        <v>25.69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1.0900000000000001</v>
      </c>
      <c r="P2967" s="7">
        <f t="shared" si="276"/>
        <v>41.92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1.1363000000000001</v>
      </c>
      <c r="P2968" s="7">
        <f t="shared" si="276"/>
        <v>88.77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1.1392</v>
      </c>
      <c r="P2969" s="7">
        <f t="shared" si="276"/>
        <v>80.23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1.06</v>
      </c>
      <c r="P2970" s="7">
        <f t="shared" si="276"/>
        <v>78.94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1.625</v>
      </c>
      <c r="P2971" s="7">
        <f t="shared" si="276"/>
        <v>95.59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1.06</v>
      </c>
      <c r="P2972" s="7">
        <f t="shared" si="276"/>
        <v>69.89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1.0015624999999999</v>
      </c>
      <c r="P2973" s="7">
        <f t="shared" si="276"/>
        <v>74.53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1.0535000000000001</v>
      </c>
      <c r="P2974" s="7">
        <f t="shared" si="276"/>
        <v>123.94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1.748</v>
      </c>
      <c r="P2975" s="7">
        <f t="shared" si="276"/>
        <v>264.85000000000002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1.02</v>
      </c>
      <c r="P2976" s="7">
        <f t="shared" si="276"/>
        <v>58.62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1.00125</v>
      </c>
      <c r="P2977" s="7">
        <f t="shared" si="276"/>
        <v>70.88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1.7142857142857142</v>
      </c>
      <c r="P2978" s="7">
        <f t="shared" si="276"/>
        <v>8.57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1.1356666666666666</v>
      </c>
      <c r="P2979" s="7">
        <f t="shared" si="276"/>
        <v>113.57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1.2946666666666666</v>
      </c>
      <c r="P2980" s="7">
        <f t="shared" si="276"/>
        <v>60.69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1.014</v>
      </c>
      <c r="P2981" s="7">
        <f t="shared" si="276"/>
        <v>110.22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1.0916666666666666</v>
      </c>
      <c r="P2982" s="7">
        <f t="shared" si="276"/>
        <v>136.46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1.28925</v>
      </c>
      <c r="P2983" s="7">
        <f t="shared" si="276"/>
        <v>53.16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1.0206</v>
      </c>
      <c r="P2984" s="7">
        <f t="shared" si="276"/>
        <v>86.49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1.465395775862069</v>
      </c>
      <c r="P2985" s="7">
        <f t="shared" si="276"/>
        <v>155.24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1.00352</v>
      </c>
      <c r="P2986" s="7">
        <f t="shared" si="276"/>
        <v>115.08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1.2164999999999999</v>
      </c>
      <c r="P2987" s="7">
        <f t="shared" si="276"/>
        <v>109.59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1.0549999999999999</v>
      </c>
      <c r="P2988" s="7">
        <f t="shared" si="276"/>
        <v>45.21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1.1040080000000001</v>
      </c>
      <c r="P2989" s="7">
        <f t="shared" si="276"/>
        <v>104.15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</v>
      </c>
      <c r="P2990" s="7">
        <f t="shared" si="276"/>
        <v>35.71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1.76535</v>
      </c>
      <c r="P2991" s="7">
        <f t="shared" si="276"/>
        <v>97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</v>
      </c>
      <c r="P2992" s="7">
        <f t="shared" si="276"/>
        <v>370.37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1.0329411764705883</v>
      </c>
      <c r="P2993" s="7">
        <f t="shared" si="276"/>
        <v>94.41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1.0449999999999999</v>
      </c>
      <c r="P2994" s="7">
        <f t="shared" si="276"/>
        <v>48.98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1.0029999999999999</v>
      </c>
      <c r="P2995" s="7">
        <f t="shared" si="276"/>
        <v>45.59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4.577466666666667</v>
      </c>
      <c r="P2996" s="7">
        <f t="shared" si="276"/>
        <v>23.28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1.0496000000000001</v>
      </c>
      <c r="P2997" s="7">
        <f t="shared" si="276"/>
        <v>63.23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1.7194285714285715</v>
      </c>
      <c r="P2998" s="7">
        <f t="shared" si="276"/>
        <v>153.52000000000001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1.0373000000000001</v>
      </c>
      <c r="P2999" s="7">
        <f t="shared" si="276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1.0302899999999999</v>
      </c>
      <c r="P3000" s="7">
        <f t="shared" si="276"/>
        <v>118.97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1.1888888888888889</v>
      </c>
      <c r="P3001" s="7">
        <f t="shared" si="276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</v>
      </c>
      <c r="P3002" s="7">
        <f t="shared" si="276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3.1869988910451896</v>
      </c>
      <c r="P3003" s="7">
        <f t="shared" si="276"/>
        <v>131.38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1.0850614285714286</v>
      </c>
      <c r="P3004" s="7">
        <f t="shared" si="276"/>
        <v>73.03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1.0116666666666667</v>
      </c>
      <c r="P3005" s="7">
        <f t="shared" si="276"/>
        <v>178.53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1.12815</v>
      </c>
      <c r="P3006" s="7">
        <f t="shared" si="276"/>
        <v>162.91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1.2049622641509434</v>
      </c>
      <c r="P3007" s="7">
        <f t="shared" si="276"/>
        <v>108.24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1.0774999999999999</v>
      </c>
      <c r="P3008" s="7">
        <f t="shared" si="276"/>
        <v>88.87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1.8</v>
      </c>
      <c r="P3009" s="7">
        <f t="shared" si="276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1.0116666666666667</v>
      </c>
      <c r="P3010" s="7">
        <f t="shared" ref="P3010:P3073" si="282">IFERROR(ROUND(E3010/L3010,2),0)</f>
        <v>116.73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E3011/D3011</f>
        <v>1.19756</v>
      </c>
      <c r="P3011" s="7">
        <f t="shared" si="282"/>
        <v>233.9</v>
      </c>
      <c r="Q3011" t="str">
        <f t="shared" ref="Q3011:Q3074" si="284">LEFT(N3011,FIND("/",N3011)-1)</f>
        <v>theater</v>
      </c>
      <c r="R3011" t="str">
        <f t="shared" ref="R3011:R3074" si="285">MID(N3011,FIND("/",N3011)+1,LEN(N3011))</f>
        <v>spaces</v>
      </c>
      <c r="S3011" s="12">
        <f t="shared" ref="S3011:S3074" si="286">((($J3011/60)/60)/24)+DATE(1970,1,1)</f>
        <v>41939.569907407407</v>
      </c>
      <c r="T3011" s="12">
        <f t="shared" ref="T3011:T3074" si="287">((($I3011/60)/60)/24)+DATE(1970,1,1)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1.58</v>
      </c>
      <c r="P3012" s="7">
        <f t="shared" si="282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1.2366666666666666</v>
      </c>
      <c r="P3013" s="7">
        <f t="shared" si="282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1.1712499999999999</v>
      </c>
      <c r="P3014" s="7">
        <f t="shared" si="282"/>
        <v>85.18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1.5696000000000001</v>
      </c>
      <c r="P3015" s="7">
        <f t="shared" si="282"/>
        <v>146.69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1.13104</v>
      </c>
      <c r="P3016" s="7">
        <f t="shared" si="282"/>
        <v>50.76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1.0317647058823529</v>
      </c>
      <c r="P3017" s="7">
        <f t="shared" si="282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1.0261176470588236</v>
      </c>
      <c r="P3018" s="7">
        <f t="shared" si="282"/>
        <v>242.28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1.0584090909090909</v>
      </c>
      <c r="P3019" s="7">
        <f t="shared" si="282"/>
        <v>146.44999999999999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1.0071428571428571</v>
      </c>
      <c r="P3020" s="7">
        <f t="shared" si="282"/>
        <v>103.17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1.2123333333333333</v>
      </c>
      <c r="P3021" s="7">
        <f t="shared" si="282"/>
        <v>80.459999999999994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1.0057142857142858</v>
      </c>
      <c r="P3022" s="7">
        <f t="shared" si="282"/>
        <v>234.67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1.1602222222222223</v>
      </c>
      <c r="P3023" s="7">
        <f t="shared" si="282"/>
        <v>50.69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1.0087999999999999</v>
      </c>
      <c r="P3024" s="7">
        <f t="shared" si="282"/>
        <v>162.71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1.03</v>
      </c>
      <c r="P3025" s="7">
        <f t="shared" si="282"/>
        <v>120.17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2.4641999999999999</v>
      </c>
      <c r="P3026" s="7">
        <f t="shared" si="282"/>
        <v>67.7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3.0219999999999998</v>
      </c>
      <c r="P3027" s="7">
        <f t="shared" si="282"/>
        <v>52.1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1.4333333333333333</v>
      </c>
      <c r="P3028" s="7">
        <f t="shared" si="282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1.3144</v>
      </c>
      <c r="P3029" s="7">
        <f t="shared" si="282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1.6801999999999999</v>
      </c>
      <c r="P3030" s="7">
        <f t="shared" si="282"/>
        <v>84.86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1.0967666666666667</v>
      </c>
      <c r="P3031" s="7">
        <f t="shared" si="282"/>
        <v>94.55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1.0668571428571429</v>
      </c>
      <c r="P3032" s="7">
        <f t="shared" si="282"/>
        <v>45.54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</v>
      </c>
      <c r="P3033" s="7">
        <f t="shared" si="282"/>
        <v>51.72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1.272</v>
      </c>
      <c r="P3034" s="7">
        <f t="shared" si="282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1.4653333333333334</v>
      </c>
      <c r="P3035" s="7">
        <f t="shared" si="282"/>
        <v>191.13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1.1253599999999999</v>
      </c>
      <c r="P3036" s="7">
        <f t="shared" si="282"/>
        <v>89.31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1.0878684000000001</v>
      </c>
      <c r="P3037" s="7">
        <f t="shared" si="282"/>
        <v>88.59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1.26732</v>
      </c>
      <c r="P3038" s="7">
        <f t="shared" si="282"/>
        <v>96.3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2.1320000000000001</v>
      </c>
      <c r="P3039" s="7">
        <f t="shared" si="282"/>
        <v>33.31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1.0049999999999999</v>
      </c>
      <c r="P3040" s="7">
        <f t="shared" si="282"/>
        <v>37.22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1.0871389999999999</v>
      </c>
      <c r="P3041" s="7">
        <f t="shared" si="282"/>
        <v>92.13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1.075</v>
      </c>
      <c r="P3042" s="7">
        <f t="shared" si="282"/>
        <v>76.790000000000006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1.1048192771084338</v>
      </c>
      <c r="P3043" s="7">
        <f t="shared" si="282"/>
        <v>96.53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1.28</v>
      </c>
      <c r="P3044" s="7">
        <f t="shared" si="282"/>
        <v>51.89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1.1000666666666667</v>
      </c>
      <c r="P3045" s="7">
        <f t="shared" si="282"/>
        <v>128.91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1.0934166666666667</v>
      </c>
      <c r="P3046" s="7">
        <f t="shared" si="282"/>
        <v>84.11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1.3270650000000002</v>
      </c>
      <c r="P3047" s="7">
        <f t="shared" si="282"/>
        <v>82.94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1.9084810126582279</v>
      </c>
      <c r="P3048" s="7">
        <f t="shared" si="282"/>
        <v>259.95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1.49</v>
      </c>
      <c r="P3049" s="7">
        <f t="shared" si="282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1.6639999999999999</v>
      </c>
      <c r="P3050" s="7">
        <f t="shared" si="282"/>
        <v>177.02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1.0666666666666667</v>
      </c>
      <c r="P3051" s="7">
        <f t="shared" si="282"/>
        <v>74.069999999999993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1.06</v>
      </c>
      <c r="P3052" s="7">
        <f t="shared" si="282"/>
        <v>70.67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0.23628571428571429</v>
      </c>
      <c r="P3053" s="7">
        <f t="shared" si="282"/>
        <v>23.63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1.5E-3</v>
      </c>
      <c r="P3054" s="7">
        <f t="shared" si="282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4.0000000000000001E-3</v>
      </c>
      <c r="P3055" s="7">
        <f t="shared" si="282"/>
        <v>13.33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 s="7">
        <f t="shared" si="282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5.0000000000000002E-5</v>
      </c>
      <c r="P3057" s="7">
        <f t="shared" si="282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 s="7">
        <f t="shared" si="282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 s="7">
        <f t="shared" si="282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1.6666666666666666E-4</v>
      </c>
      <c r="P3060" s="7">
        <f t="shared" si="282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3.0066666666666665E-2</v>
      </c>
      <c r="P3061" s="7">
        <f t="shared" si="282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1.5227272727272728E-3</v>
      </c>
      <c r="P3062" s="7">
        <f t="shared" si="282"/>
        <v>55.83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 s="7">
        <f t="shared" si="282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0.66839999999999999</v>
      </c>
      <c r="P3064" s="7">
        <f t="shared" si="282"/>
        <v>99.76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0.19566666666666666</v>
      </c>
      <c r="P3065" s="7">
        <f t="shared" si="282"/>
        <v>25.52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0.11294666666666667</v>
      </c>
      <c r="P3066" s="7">
        <f t="shared" si="282"/>
        <v>117.65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4.0000000000000002E-4</v>
      </c>
      <c r="P3067" s="7">
        <f t="shared" si="282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0.11985714285714286</v>
      </c>
      <c r="P3068" s="7">
        <f t="shared" si="282"/>
        <v>2796.67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2.5000000000000001E-2</v>
      </c>
      <c r="P3069" s="7">
        <f t="shared" si="282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6.9999999999999999E-4</v>
      </c>
      <c r="P3070" s="7">
        <f t="shared" si="282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0.14099999999999999</v>
      </c>
      <c r="P3071" s="7">
        <f t="shared" si="282"/>
        <v>20.14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3.3399999999999999E-2</v>
      </c>
      <c r="P3072" s="7">
        <f t="shared" si="282"/>
        <v>20.88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0.59775</v>
      </c>
      <c r="P3073" s="7">
        <f t="shared" si="282"/>
        <v>61.31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1.6666666666666666E-4</v>
      </c>
      <c r="P3074" s="7">
        <f t="shared" ref="P3074:P3137" si="288">IFERROR(ROUND(E3074/L3074,2),0)</f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E3075/D3075</f>
        <v>2.3035714285714285E-4</v>
      </c>
      <c r="P3075" s="7">
        <f t="shared" si="288"/>
        <v>92.14</v>
      </c>
      <c r="Q3075" t="str">
        <f t="shared" ref="Q3075:Q3138" si="290">LEFT(N3075,FIND("/",N3075)-1)</f>
        <v>theater</v>
      </c>
      <c r="R3075" t="str">
        <f t="shared" ref="R3075:R3138" si="291">MID(N3075,FIND("/",N3075)+1,LEN(N3075))</f>
        <v>spaces</v>
      </c>
      <c r="S3075" s="12">
        <f t="shared" ref="S3075:S3138" si="292">((($J3075/60)/60)/24)+DATE(1970,1,1)</f>
        <v>42111.684027777781</v>
      </c>
      <c r="T3075" s="12">
        <f t="shared" ref="T3075:T3138" si="293">((($I3075/60)/60)/24)+DATE(1970,1,1)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8.8000000000000003E-4</v>
      </c>
      <c r="P3076" s="7">
        <f t="shared" si="288"/>
        <v>7.33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8.6400000000000005E-2</v>
      </c>
      <c r="P3077" s="7">
        <f t="shared" si="288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0.15060000000000001</v>
      </c>
      <c r="P3078" s="7">
        <f t="shared" si="288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4.7727272727272731E-3</v>
      </c>
      <c r="P3079" s="7">
        <f t="shared" si="288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1.1833333333333333E-3</v>
      </c>
      <c r="P3080" s="7">
        <f t="shared" si="288"/>
        <v>23.67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8.4173998587352451E-3</v>
      </c>
      <c r="P3081" s="7">
        <f t="shared" si="288"/>
        <v>415.78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1.8799999999999999E-4</v>
      </c>
      <c r="P3082" s="7">
        <f t="shared" si="288"/>
        <v>53.71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2.1029999999999998E-3</v>
      </c>
      <c r="P3083" s="7">
        <f t="shared" si="288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 s="7">
        <f t="shared" si="288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2.8E-3</v>
      </c>
      <c r="P3085" s="7">
        <f t="shared" si="288"/>
        <v>18.670000000000002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0.11579206701157921</v>
      </c>
      <c r="P3086" s="7">
        <f t="shared" si="288"/>
        <v>78.33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2.4400000000000002E-2</v>
      </c>
      <c r="P3087" s="7">
        <f t="shared" si="288"/>
        <v>67.78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2.5000000000000001E-3</v>
      </c>
      <c r="P3088" s="7">
        <f t="shared" si="288"/>
        <v>16.670000000000002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6.2500000000000003E-3</v>
      </c>
      <c r="P3089" s="7">
        <f t="shared" si="288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1.9384615384615384E-3</v>
      </c>
      <c r="P3090" s="7">
        <f t="shared" si="288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0.23416000000000001</v>
      </c>
      <c r="P3091" s="7">
        <f t="shared" si="288"/>
        <v>130.09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5.080888888888889E-2</v>
      </c>
      <c r="P3092" s="7">
        <f t="shared" si="288"/>
        <v>1270.22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0.15920000000000001</v>
      </c>
      <c r="P3093" s="7">
        <f t="shared" si="288"/>
        <v>88.44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1.1831900000000001E-2</v>
      </c>
      <c r="P3094" s="7">
        <f t="shared" si="288"/>
        <v>56.34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0.22750000000000001</v>
      </c>
      <c r="P3095" s="7">
        <f t="shared" si="288"/>
        <v>53.53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2.5000000000000001E-4</v>
      </c>
      <c r="P3096" s="7">
        <f t="shared" si="288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3.351206434316354E-3</v>
      </c>
      <c r="P3097" s="7">
        <f t="shared" si="288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3.9750000000000001E-2</v>
      </c>
      <c r="P3098" s="7">
        <f t="shared" si="288"/>
        <v>56.79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0.17150000000000001</v>
      </c>
      <c r="P3099" s="7">
        <f t="shared" si="288"/>
        <v>40.83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3.608004104669061E-2</v>
      </c>
      <c r="P3100" s="7">
        <f t="shared" si="288"/>
        <v>65.11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0.13900000000000001</v>
      </c>
      <c r="P3101" s="7">
        <f t="shared" si="288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0.15225</v>
      </c>
      <c r="P3102" s="7">
        <f t="shared" si="288"/>
        <v>140.54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0.12</v>
      </c>
      <c r="P3103" s="7">
        <f t="shared" si="288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0.391125</v>
      </c>
      <c r="P3104" s="7">
        <f t="shared" si="288"/>
        <v>69.53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2.6829268292682929E-3</v>
      </c>
      <c r="P3105" s="7">
        <f t="shared" si="288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0.29625000000000001</v>
      </c>
      <c r="P3106" s="7">
        <f t="shared" si="288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0.4236099230111206</v>
      </c>
      <c r="P3107" s="7">
        <f t="shared" si="288"/>
        <v>79.87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4.1000000000000002E-2</v>
      </c>
      <c r="P3108" s="7">
        <f t="shared" si="288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0.197625</v>
      </c>
      <c r="P3109" s="7">
        <f t="shared" si="288"/>
        <v>272.58999999999997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5.1999999999999995E-4</v>
      </c>
      <c r="P3110" s="7">
        <f t="shared" si="288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0.25030188679245285</v>
      </c>
      <c r="P3111" s="7">
        <f t="shared" si="288"/>
        <v>58.18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4.0000000000000002E-4</v>
      </c>
      <c r="P3112" s="7">
        <f t="shared" si="288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0.26640000000000003</v>
      </c>
      <c r="P3113" s="7">
        <f t="shared" si="288"/>
        <v>70.11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4.7363636363636365E-2</v>
      </c>
      <c r="P3114" s="7">
        <f t="shared" si="288"/>
        <v>57.89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4.2435339894712751E-2</v>
      </c>
      <c r="P3115" s="7">
        <f t="shared" si="288"/>
        <v>125.27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 s="7">
        <f t="shared" si="288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0.03</v>
      </c>
      <c r="P3117" s="7">
        <f t="shared" si="288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0.57333333333333336</v>
      </c>
      <c r="P3118" s="7">
        <f t="shared" si="288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1E-3</v>
      </c>
      <c r="P3119" s="7">
        <f t="shared" si="288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3.0999999999999999E-3</v>
      </c>
      <c r="P3120" s="7">
        <f t="shared" si="288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5.0000000000000001E-4</v>
      </c>
      <c r="P3121" s="7">
        <f t="shared" si="288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9.8461538461538464E-5</v>
      </c>
      <c r="P3122" s="7">
        <f t="shared" si="288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6.6666666666666671E-3</v>
      </c>
      <c r="P3123" s="7">
        <f t="shared" si="288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0.58291457286432158</v>
      </c>
      <c r="P3124" s="7">
        <f t="shared" si="288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0.68153600000000003</v>
      </c>
      <c r="P3125" s="7">
        <f t="shared" si="288"/>
        <v>244.8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3.2499999999999997E-5</v>
      </c>
      <c r="P3126" s="7">
        <f t="shared" si="288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 s="7">
        <f t="shared" si="288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4.1599999999999998E-2</v>
      </c>
      <c r="P3128" s="7">
        <f t="shared" si="288"/>
        <v>61.18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 s="7">
        <f t="shared" si="288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1.0860666666666667</v>
      </c>
      <c r="P3130" s="7">
        <f t="shared" si="288"/>
        <v>139.24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8.0000000000000002E-3</v>
      </c>
      <c r="P3131" s="7">
        <f t="shared" si="288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3.7499999999999999E-2</v>
      </c>
      <c r="P3132" s="7">
        <f t="shared" si="288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0.15731707317073171</v>
      </c>
      <c r="P3133" s="7">
        <f t="shared" si="288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3.3333333333333332E-4</v>
      </c>
      <c r="P3134" s="7">
        <f t="shared" si="288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1.08</v>
      </c>
      <c r="P3135" s="7">
        <f t="shared" si="288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0.22500000000000001</v>
      </c>
      <c r="P3136" s="7">
        <f t="shared" si="288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0.20849420849420849</v>
      </c>
      <c r="P3137" s="7">
        <f t="shared" si="288"/>
        <v>23.14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1.278</v>
      </c>
      <c r="P3138" s="7">
        <f t="shared" ref="P3138:P3201" si="294">IFERROR(ROUND(E3138/L3138,2),0)</f>
        <v>29.05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E3139/D3139</f>
        <v>3.3333333333333333E-2</v>
      </c>
      <c r="P3139" s="7">
        <f t="shared" si="294"/>
        <v>50</v>
      </c>
      <c r="Q3139" t="str">
        <f t="shared" ref="Q3139:Q3202" si="296">LEFT(N3139,FIND("/",N3139)-1)</f>
        <v>theater</v>
      </c>
      <c r="R3139" t="str">
        <f t="shared" ref="R3139:R3202" si="297">MID(N3139,FIND("/",N3139)+1,LEN(N3139))</f>
        <v>plays</v>
      </c>
      <c r="S3139" s="12">
        <f t="shared" ref="S3139:S3202" si="298">((($J3139/60)/60)/24)+DATE(1970,1,1)</f>
        <v>42807.885057870371</v>
      </c>
      <c r="T3139" s="12">
        <f t="shared" ref="T3139:T3202" si="299">((($I3139/60)/60)/24)+DATE(1970,1,1)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 s="7">
        <f t="shared" si="294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5.3999999999999999E-2</v>
      </c>
      <c r="P3141" s="7">
        <f t="shared" si="294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9.5999999999999992E-3</v>
      </c>
      <c r="P3142" s="7">
        <f t="shared" si="294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0.51600000000000001</v>
      </c>
      <c r="P3143" s="7">
        <f t="shared" si="294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1.6363636363636365E-2</v>
      </c>
      <c r="P3144" s="7">
        <f t="shared" si="294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 s="7">
        <f t="shared" si="294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0.754</v>
      </c>
      <c r="P3146" s="7">
        <f t="shared" si="294"/>
        <v>251.33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 s="7">
        <f t="shared" si="294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0.105</v>
      </c>
      <c r="P3148" s="7">
        <f t="shared" si="294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1.1752499999999999</v>
      </c>
      <c r="P3149" s="7">
        <f t="shared" si="294"/>
        <v>110.35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1.3116666666666668</v>
      </c>
      <c r="P3150" s="7">
        <f t="shared" si="294"/>
        <v>41.42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1.04</v>
      </c>
      <c r="P3151" s="7">
        <f t="shared" si="294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1.01</v>
      </c>
      <c r="P3152" s="7">
        <f t="shared" si="294"/>
        <v>33.99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1.004</v>
      </c>
      <c r="P3153" s="7">
        <f t="shared" si="294"/>
        <v>103.35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1.0595454545454546</v>
      </c>
      <c r="P3154" s="7">
        <f t="shared" si="294"/>
        <v>34.79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3.3558333333333334</v>
      </c>
      <c r="P3155" s="7">
        <f t="shared" si="294"/>
        <v>41.77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1.1292857142857142</v>
      </c>
      <c r="P3156" s="7">
        <f t="shared" si="294"/>
        <v>64.27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1.885046</v>
      </c>
      <c r="P3157" s="7">
        <f t="shared" si="294"/>
        <v>31.21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1.0181818181818181</v>
      </c>
      <c r="P3158" s="7">
        <f t="shared" si="294"/>
        <v>62.92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1.01</v>
      </c>
      <c r="P3159" s="7">
        <f t="shared" si="294"/>
        <v>98.54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1.1399999999999999</v>
      </c>
      <c r="P3160" s="7">
        <f t="shared" si="294"/>
        <v>82.61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1.3348133333333334</v>
      </c>
      <c r="P3161" s="7">
        <f t="shared" si="294"/>
        <v>38.5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1.0153333333333334</v>
      </c>
      <c r="P3162" s="7">
        <f t="shared" si="294"/>
        <v>80.16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1.0509999999999999</v>
      </c>
      <c r="P3163" s="7">
        <f t="shared" si="294"/>
        <v>28.41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1.2715000000000001</v>
      </c>
      <c r="P3164" s="7">
        <f t="shared" si="294"/>
        <v>80.73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1.1115384615384616</v>
      </c>
      <c r="P3165" s="7">
        <f t="shared" si="294"/>
        <v>200.69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1.0676000000000001</v>
      </c>
      <c r="P3166" s="7">
        <f t="shared" si="294"/>
        <v>37.590000000000003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1.6266666666666667</v>
      </c>
      <c r="P3167" s="7">
        <f t="shared" si="294"/>
        <v>58.1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1.6022808571428573</v>
      </c>
      <c r="P3168" s="7">
        <f t="shared" si="294"/>
        <v>60.3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1.1616666666666666</v>
      </c>
      <c r="P3169" s="7">
        <f t="shared" si="294"/>
        <v>63.36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1.242</v>
      </c>
      <c r="P3170" s="7">
        <f t="shared" si="294"/>
        <v>50.9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1.030125</v>
      </c>
      <c r="P3171" s="7">
        <f t="shared" si="294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1.1225000000000001</v>
      </c>
      <c r="P3172" s="7">
        <f t="shared" si="294"/>
        <v>31.62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1.0881428571428571</v>
      </c>
      <c r="P3173" s="7">
        <f t="shared" si="294"/>
        <v>65.099999999999994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1.1499999999999999</v>
      </c>
      <c r="P3174" s="7">
        <f t="shared" si="294"/>
        <v>79.31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1.03</v>
      </c>
      <c r="P3175" s="7">
        <f t="shared" si="294"/>
        <v>139.19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1.0113333333333334</v>
      </c>
      <c r="P3176" s="7">
        <f t="shared" si="294"/>
        <v>131.91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1.0955999999999999</v>
      </c>
      <c r="P3177" s="7">
        <f t="shared" si="294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1.148421052631579</v>
      </c>
      <c r="P3178" s="7">
        <f t="shared" si="294"/>
        <v>39.67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1.1739999999999999</v>
      </c>
      <c r="P3179" s="7">
        <f t="shared" si="294"/>
        <v>57.55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1.7173333333333334</v>
      </c>
      <c r="P3180" s="7">
        <f t="shared" si="294"/>
        <v>33.03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1.1416238095238094</v>
      </c>
      <c r="P3181" s="7">
        <f t="shared" si="294"/>
        <v>77.34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1.1975</v>
      </c>
      <c r="P3182" s="7">
        <f t="shared" si="294"/>
        <v>31.93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1.0900000000000001</v>
      </c>
      <c r="P3183" s="7">
        <f t="shared" si="294"/>
        <v>36.33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1.0088571428571429</v>
      </c>
      <c r="P3184" s="7">
        <f t="shared" si="294"/>
        <v>46.77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1.0900000000000001</v>
      </c>
      <c r="P3185" s="7">
        <f t="shared" si="294"/>
        <v>40.07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1.0720930232558139</v>
      </c>
      <c r="P3186" s="7">
        <f t="shared" si="294"/>
        <v>100.22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</v>
      </c>
      <c r="P3187" s="7">
        <f t="shared" si="294"/>
        <v>41.67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1.0218750000000001</v>
      </c>
      <c r="P3188" s="7">
        <f t="shared" si="294"/>
        <v>46.71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1.1629333333333334</v>
      </c>
      <c r="P3189" s="7">
        <f t="shared" si="294"/>
        <v>71.489999999999995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0.65</v>
      </c>
      <c r="P3190" s="7">
        <f t="shared" si="294"/>
        <v>14.44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0.12327272727272727</v>
      </c>
      <c r="P3191" s="7">
        <f t="shared" si="294"/>
        <v>356.84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 s="7">
        <f t="shared" si="294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4.0266666666666666E-2</v>
      </c>
      <c r="P3193" s="7">
        <f t="shared" si="294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1.0200000000000001E-2</v>
      </c>
      <c r="P3194" s="7">
        <f t="shared" si="294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0.1174</v>
      </c>
      <c r="P3195" s="7">
        <f t="shared" si="294"/>
        <v>24.46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 s="7">
        <f t="shared" si="294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0.59142857142857141</v>
      </c>
      <c r="P3197" s="7">
        <f t="shared" si="294"/>
        <v>53.08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5.9999999999999995E-4</v>
      </c>
      <c r="P3198" s="7">
        <f t="shared" si="294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0.1145</v>
      </c>
      <c r="P3199" s="7">
        <f t="shared" si="294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3.6666666666666666E-3</v>
      </c>
      <c r="P3200" s="7">
        <f t="shared" si="294"/>
        <v>36.67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0.52159999999999995</v>
      </c>
      <c r="P3201" s="7">
        <f t="shared" si="294"/>
        <v>49.21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2.0000000000000002E-5</v>
      </c>
      <c r="P3202" s="7">
        <f t="shared" ref="P3202:P3265" si="300">IFERROR(ROUND(E3202/L3202,2),0)</f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E3203/D3203</f>
        <v>1.2500000000000001E-2</v>
      </c>
      <c r="P3203" s="7">
        <f t="shared" si="300"/>
        <v>12.5</v>
      </c>
      <c r="Q3203" t="str">
        <f t="shared" ref="Q3203:Q3266" si="302">LEFT(N3203,FIND("/",N3203)-1)</f>
        <v>theater</v>
      </c>
      <c r="R3203" t="str">
        <f t="shared" ref="R3203:R3266" si="303">MID(N3203,FIND("/",N3203)+1,LEN(N3203))</f>
        <v>musical</v>
      </c>
      <c r="S3203" s="12">
        <f t="shared" ref="S3203:S3266" si="304">((($J3203/60)/60)/24)+DATE(1970,1,1)</f>
        <v>41861.767094907409</v>
      </c>
      <c r="T3203" s="12">
        <f t="shared" ref="T3203:T3266" si="305">((($I3203/60)/60)/24)+DATE(1970,1,1)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0.54520000000000002</v>
      </c>
      <c r="P3204" s="7">
        <f t="shared" si="300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0.25</v>
      </c>
      <c r="P3205" s="7">
        <f t="shared" si="300"/>
        <v>41.67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 s="7">
        <f t="shared" si="300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3.4125000000000003E-2</v>
      </c>
      <c r="P3207" s="7">
        <f t="shared" si="300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 s="7">
        <f t="shared" si="300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0.46363636363636362</v>
      </c>
      <c r="P3209" s="7">
        <f t="shared" si="300"/>
        <v>70.83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1.0349999999999999</v>
      </c>
      <c r="P3210" s="7">
        <f t="shared" si="300"/>
        <v>63.11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1.1932315789473684</v>
      </c>
      <c r="P3211" s="7">
        <f t="shared" si="300"/>
        <v>50.16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1.2576666666666667</v>
      </c>
      <c r="P3212" s="7">
        <f t="shared" si="300"/>
        <v>62.88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1.1974347826086957</v>
      </c>
      <c r="P3213" s="7">
        <f t="shared" si="300"/>
        <v>85.53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1.2625</v>
      </c>
      <c r="P3214" s="7">
        <f t="shared" si="300"/>
        <v>53.72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1.0011666666666668</v>
      </c>
      <c r="P3215" s="7">
        <f t="shared" si="300"/>
        <v>127.81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1.0213333333333334</v>
      </c>
      <c r="P3216" s="7">
        <f t="shared" si="300"/>
        <v>106.57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1.0035142857142858</v>
      </c>
      <c r="P3217" s="7">
        <f t="shared" si="300"/>
        <v>262.11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1.0004999999999999</v>
      </c>
      <c r="P3218" s="7">
        <f t="shared" si="300"/>
        <v>57.17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1.1602222222222223</v>
      </c>
      <c r="P3219" s="7">
        <f t="shared" si="300"/>
        <v>50.2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1.0209999999999999</v>
      </c>
      <c r="P3220" s="7">
        <f t="shared" si="300"/>
        <v>66.59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1.0011000000000001</v>
      </c>
      <c r="P3221" s="7">
        <f t="shared" si="300"/>
        <v>168.25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1.0084</v>
      </c>
      <c r="P3222" s="7">
        <f t="shared" si="300"/>
        <v>256.37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1.0342499999999999</v>
      </c>
      <c r="P3223" s="7">
        <f t="shared" si="300"/>
        <v>36.61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1.248</v>
      </c>
      <c r="P3224" s="7">
        <f t="shared" si="300"/>
        <v>37.14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1.0951612903225807</v>
      </c>
      <c r="P3225" s="7">
        <f t="shared" si="300"/>
        <v>45.88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1.0203333333333333</v>
      </c>
      <c r="P3226" s="7">
        <f t="shared" si="300"/>
        <v>141.71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1.0235000000000001</v>
      </c>
      <c r="P3227" s="7">
        <f t="shared" si="300"/>
        <v>52.49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1.0416666666666667</v>
      </c>
      <c r="P3228" s="7">
        <f t="shared" si="300"/>
        <v>59.52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1.25</v>
      </c>
      <c r="P3229" s="7">
        <f t="shared" si="300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1.0234285714285714</v>
      </c>
      <c r="P3230" s="7">
        <f t="shared" si="300"/>
        <v>193.62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1.0786500000000001</v>
      </c>
      <c r="P3231" s="7">
        <f t="shared" si="300"/>
        <v>106.8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1.0988461538461538</v>
      </c>
      <c r="P3232" s="7">
        <f t="shared" si="300"/>
        <v>77.22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1.61</v>
      </c>
      <c r="P3233" s="7">
        <f t="shared" si="300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1.3120000000000001</v>
      </c>
      <c r="P3234" s="7">
        <f t="shared" si="300"/>
        <v>50.46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1.1879999999999999</v>
      </c>
      <c r="P3235" s="7">
        <f t="shared" si="300"/>
        <v>97.38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1.0039275000000001</v>
      </c>
      <c r="P3236" s="7">
        <f t="shared" si="300"/>
        <v>34.92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1.0320666666666667</v>
      </c>
      <c r="P3237" s="7">
        <f t="shared" si="300"/>
        <v>85.53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1.006</v>
      </c>
      <c r="P3238" s="7">
        <f t="shared" si="300"/>
        <v>182.91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1.0078754285714286</v>
      </c>
      <c r="P3239" s="7">
        <f t="shared" si="300"/>
        <v>131.13999999999999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1.1232142857142857</v>
      </c>
      <c r="P3240" s="7">
        <f t="shared" si="300"/>
        <v>39.81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1.0591914022517912</v>
      </c>
      <c r="P3241" s="7">
        <f t="shared" si="300"/>
        <v>59.7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1.0056666666666667</v>
      </c>
      <c r="P3242" s="7">
        <f t="shared" si="300"/>
        <v>88.74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1.1530588235294117</v>
      </c>
      <c r="P3243" s="7">
        <f t="shared" si="300"/>
        <v>58.69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1.273042</v>
      </c>
      <c r="P3244" s="7">
        <f t="shared" si="300"/>
        <v>69.569999999999993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1.028375</v>
      </c>
      <c r="P3245" s="7">
        <f t="shared" si="300"/>
        <v>115.87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1.0293749999999999</v>
      </c>
      <c r="P3246" s="7">
        <f t="shared" si="300"/>
        <v>23.87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1.043047619047619</v>
      </c>
      <c r="P3247" s="7">
        <f t="shared" si="300"/>
        <v>81.13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1.1122000000000001</v>
      </c>
      <c r="P3248" s="7">
        <f t="shared" si="300"/>
        <v>57.63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1.0586</v>
      </c>
      <c r="P3249" s="7">
        <f t="shared" si="300"/>
        <v>46.43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1.0079166666666666</v>
      </c>
      <c r="P3250" s="7">
        <f t="shared" si="300"/>
        <v>60.48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1.0492727272727274</v>
      </c>
      <c r="P3251" s="7">
        <f t="shared" si="300"/>
        <v>65.58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1.01552</v>
      </c>
      <c r="P3252" s="7">
        <f t="shared" si="300"/>
        <v>119.19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1.1073333333333333</v>
      </c>
      <c r="P3253" s="7">
        <f t="shared" si="300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1.2782222222222221</v>
      </c>
      <c r="P3254" s="7">
        <f t="shared" si="300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1.0182500000000001</v>
      </c>
      <c r="P3255" s="7">
        <f t="shared" si="300"/>
        <v>177.09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1.012576923076923</v>
      </c>
      <c r="P3256" s="7">
        <f t="shared" si="300"/>
        <v>70.77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1.75</v>
      </c>
      <c r="P3257" s="7">
        <f t="shared" si="300"/>
        <v>29.17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1.2806</v>
      </c>
      <c r="P3258" s="7">
        <f t="shared" si="300"/>
        <v>72.760000000000005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1.0629949999999999</v>
      </c>
      <c r="P3259" s="7">
        <f t="shared" si="300"/>
        <v>51.85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1.052142857142857</v>
      </c>
      <c r="P3260" s="7">
        <f t="shared" si="300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1.0616782608695652</v>
      </c>
      <c r="P3261" s="7">
        <f t="shared" si="300"/>
        <v>251.74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1.0924</v>
      </c>
      <c r="P3262" s="7">
        <f t="shared" si="300"/>
        <v>74.819999999999993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1.0045454545454546</v>
      </c>
      <c r="P3263" s="7">
        <f t="shared" si="300"/>
        <v>67.650000000000006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1.0304098360655738</v>
      </c>
      <c r="P3264" s="7">
        <f t="shared" si="300"/>
        <v>93.81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1.121664</v>
      </c>
      <c r="P3265" s="7">
        <f t="shared" si="300"/>
        <v>41.24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1.03</v>
      </c>
      <c r="P3266" s="7">
        <f t="shared" ref="P3266:P3329" si="306">IFERROR(ROUND(E3266/L3266,2),0)</f>
        <v>52.55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E3267/D3267</f>
        <v>1.64</v>
      </c>
      <c r="P3267" s="7">
        <f t="shared" si="306"/>
        <v>70.290000000000006</v>
      </c>
      <c r="Q3267" t="str">
        <f t="shared" ref="Q3267:Q3330" si="308">LEFT(N3267,FIND("/",N3267)-1)</f>
        <v>theater</v>
      </c>
      <c r="R3267" t="str">
        <f t="shared" ref="R3267:R3330" si="309">MID(N3267,FIND("/",N3267)+1,LEN(N3267))</f>
        <v>plays</v>
      </c>
      <c r="S3267" s="12">
        <f t="shared" ref="S3267:S3330" si="310">((($J3267/60)/60)/24)+DATE(1970,1,1)</f>
        <v>42311.711979166663</v>
      </c>
      <c r="T3267" s="12">
        <f t="shared" ref="T3267:T3330" si="311">((($I3267/60)/60)/24)+DATE(1970,1,1)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1.3128333333333333</v>
      </c>
      <c r="P3268" s="7">
        <f t="shared" si="306"/>
        <v>48.33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1.0209999999999999</v>
      </c>
      <c r="P3269" s="7">
        <f t="shared" si="306"/>
        <v>53.18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1.28</v>
      </c>
      <c r="P3270" s="7">
        <f t="shared" si="306"/>
        <v>60.95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1.0149999999999999</v>
      </c>
      <c r="P3271" s="7">
        <f t="shared" si="306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1.0166666666666666</v>
      </c>
      <c r="P3272" s="7">
        <f t="shared" si="306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1.3</v>
      </c>
      <c r="P3273" s="7">
        <f t="shared" si="306"/>
        <v>38.24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1.5443</v>
      </c>
      <c r="P3274" s="7">
        <f t="shared" si="306"/>
        <v>106.5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1.0740000000000001</v>
      </c>
      <c r="P3275" s="7">
        <f t="shared" si="306"/>
        <v>204.57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1.0132258064516129</v>
      </c>
      <c r="P3276" s="7">
        <f t="shared" si="306"/>
        <v>54.91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1.0027777777777778</v>
      </c>
      <c r="P3277" s="7">
        <f t="shared" si="306"/>
        <v>150.41999999999999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1.1684444444444444</v>
      </c>
      <c r="P3278" s="7">
        <f t="shared" si="306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1.0860000000000001</v>
      </c>
      <c r="P3279" s="7">
        <f t="shared" si="306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1.034</v>
      </c>
      <c r="P3280" s="7">
        <f t="shared" si="306"/>
        <v>76.03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1.1427586206896552</v>
      </c>
      <c r="P3281" s="7">
        <f t="shared" si="306"/>
        <v>105.21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1.03</v>
      </c>
      <c r="P3282" s="7">
        <f t="shared" si="306"/>
        <v>68.67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1.216</v>
      </c>
      <c r="P3283" s="7">
        <f t="shared" si="306"/>
        <v>129.36000000000001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1.026467741935484</v>
      </c>
      <c r="P3284" s="7">
        <f t="shared" si="306"/>
        <v>134.26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1.0475000000000001</v>
      </c>
      <c r="P3285" s="7">
        <f t="shared" si="306"/>
        <v>17.829999999999998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1.016</v>
      </c>
      <c r="P3286" s="7">
        <f t="shared" si="306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1.1210242048409682</v>
      </c>
      <c r="P3287" s="7">
        <f t="shared" si="306"/>
        <v>69.19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1.0176666666666667</v>
      </c>
      <c r="P3288" s="7">
        <f t="shared" si="306"/>
        <v>125.12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</v>
      </c>
      <c r="P3289" s="7">
        <f t="shared" si="306"/>
        <v>73.53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1.0026489999999999</v>
      </c>
      <c r="P3290" s="7">
        <f t="shared" si="306"/>
        <v>48.44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1.3304200000000002</v>
      </c>
      <c r="P3291" s="7">
        <f t="shared" si="306"/>
        <v>26.61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1.212</v>
      </c>
      <c r="P3292" s="7">
        <f t="shared" si="306"/>
        <v>33.67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1.1399999999999999</v>
      </c>
      <c r="P3293" s="7">
        <f t="shared" si="306"/>
        <v>40.71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2.8613861386138613</v>
      </c>
      <c r="P3294" s="7">
        <f t="shared" si="306"/>
        <v>19.27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1.7044444444444444</v>
      </c>
      <c r="P3295" s="7">
        <f t="shared" si="306"/>
        <v>84.29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1.1833333333333333</v>
      </c>
      <c r="P3296" s="7">
        <f t="shared" si="306"/>
        <v>29.58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1.0285857142857142</v>
      </c>
      <c r="P3297" s="7">
        <f t="shared" si="306"/>
        <v>26.67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1.4406666666666668</v>
      </c>
      <c r="P3298" s="7">
        <f t="shared" si="306"/>
        <v>45.98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1.0007272727272727</v>
      </c>
      <c r="P3299" s="7">
        <f t="shared" si="306"/>
        <v>125.09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1.0173000000000001</v>
      </c>
      <c r="P3300" s="7">
        <f t="shared" si="306"/>
        <v>141.29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1.1619999999999999</v>
      </c>
      <c r="P3301" s="7">
        <f t="shared" si="306"/>
        <v>55.33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1.3616666666666666</v>
      </c>
      <c r="P3302" s="7">
        <f t="shared" si="306"/>
        <v>46.42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1.3346666666666667</v>
      </c>
      <c r="P3303" s="7">
        <f t="shared" si="306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1.0339285714285715</v>
      </c>
      <c r="P3304" s="7">
        <f t="shared" si="306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1.1588888888888889</v>
      </c>
      <c r="P3305" s="7">
        <f t="shared" si="306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1.0451666666666666</v>
      </c>
      <c r="P3306" s="7">
        <f t="shared" si="306"/>
        <v>89.59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1.0202500000000001</v>
      </c>
      <c r="P3307" s="7">
        <f t="shared" si="306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1.7533333333333334</v>
      </c>
      <c r="P3308" s="7">
        <f t="shared" si="306"/>
        <v>48.7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1.0668</v>
      </c>
      <c r="P3309" s="7">
        <f t="shared" si="306"/>
        <v>53.34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1.2228571428571429</v>
      </c>
      <c r="P3310" s="7">
        <f t="shared" si="306"/>
        <v>75.09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1.5942857142857143</v>
      </c>
      <c r="P3311" s="7">
        <f t="shared" si="306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1.0007692307692309</v>
      </c>
      <c r="P3312" s="7">
        <f t="shared" si="306"/>
        <v>209.84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1.0984</v>
      </c>
      <c r="P3313" s="7">
        <f t="shared" si="306"/>
        <v>61.02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1.0004</v>
      </c>
      <c r="P3314" s="7">
        <f t="shared" si="306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1.1605000000000001</v>
      </c>
      <c r="P3315" s="7">
        <f t="shared" si="306"/>
        <v>80.03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2.1074999999999999</v>
      </c>
      <c r="P3316" s="7">
        <f t="shared" si="306"/>
        <v>29.07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1.1000000000000001</v>
      </c>
      <c r="P3317" s="7">
        <f t="shared" si="306"/>
        <v>49.44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1.0008673425918038</v>
      </c>
      <c r="P3318" s="7">
        <f t="shared" si="306"/>
        <v>93.98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1.0619047619047619</v>
      </c>
      <c r="P3319" s="7">
        <f t="shared" si="306"/>
        <v>61.94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1.256</v>
      </c>
      <c r="P3320" s="7">
        <f t="shared" si="306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1.08</v>
      </c>
      <c r="P3321" s="7">
        <f t="shared" si="306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1.01</v>
      </c>
      <c r="P3322" s="7">
        <f t="shared" si="306"/>
        <v>66.45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1.0740000000000001</v>
      </c>
      <c r="P3323" s="7">
        <f t="shared" si="306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1.0151515151515151</v>
      </c>
      <c r="P3324" s="7">
        <f t="shared" si="306"/>
        <v>145.65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1.2589999999999999</v>
      </c>
      <c r="P3325" s="7">
        <f t="shared" si="306"/>
        <v>25.69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1.0166666666666666</v>
      </c>
      <c r="P3326" s="7">
        <f t="shared" si="306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1.125</v>
      </c>
      <c r="P3327" s="7">
        <f t="shared" si="306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1.0137499999999999</v>
      </c>
      <c r="P3328" s="7">
        <f t="shared" si="306"/>
        <v>142.28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1.0125</v>
      </c>
      <c r="P3329" s="7">
        <f t="shared" si="306"/>
        <v>24.55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1.4638888888888888</v>
      </c>
      <c r="P3330" s="7">
        <f t="shared" ref="P3330:P3393" si="312">IFERROR(ROUND(E3330/L3330,2),0)</f>
        <v>292.77999999999997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E3331/D3331</f>
        <v>1.1679999999999999</v>
      </c>
      <c r="P3331" s="7">
        <f t="shared" si="312"/>
        <v>44.92</v>
      </c>
      <c r="Q3331" t="str">
        <f t="shared" ref="Q3331:Q3394" si="314">LEFT(N3331,FIND("/",N3331)-1)</f>
        <v>theater</v>
      </c>
      <c r="R3331" t="str">
        <f t="shared" ref="R3331:R3394" si="315">MID(N3331,FIND("/",N3331)+1,LEN(N3331))</f>
        <v>plays</v>
      </c>
      <c r="S3331" s="12">
        <f t="shared" ref="S3331:S3394" si="316">((($J3331/60)/60)/24)+DATE(1970,1,1)</f>
        <v>41837.323009259257</v>
      </c>
      <c r="T3331" s="12">
        <f t="shared" ref="T3331:T3394" si="317">((($I3331/60)/60)/24)+DATE(1970,1,1)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1.0626666666666666</v>
      </c>
      <c r="P3332" s="7">
        <f t="shared" si="312"/>
        <v>23.1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1.0451999999999999</v>
      </c>
      <c r="P3333" s="7">
        <f t="shared" si="312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</v>
      </c>
      <c r="P3334" s="7">
        <f t="shared" si="312"/>
        <v>72.290000000000006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1.0457142857142858</v>
      </c>
      <c r="P3335" s="7">
        <f t="shared" si="312"/>
        <v>32.97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1.3862051149573753</v>
      </c>
      <c r="P3336" s="7">
        <f t="shared" si="312"/>
        <v>116.65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1.0032000000000001</v>
      </c>
      <c r="P3337" s="7">
        <f t="shared" si="312"/>
        <v>79.62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</v>
      </c>
      <c r="P3338" s="7">
        <f t="shared" si="312"/>
        <v>27.78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1.1020000000000001</v>
      </c>
      <c r="P3339" s="7">
        <f t="shared" si="312"/>
        <v>81.03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1.0218</v>
      </c>
      <c r="P3340" s="7">
        <f t="shared" si="312"/>
        <v>136.85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1.0435000000000001</v>
      </c>
      <c r="P3341" s="7">
        <f t="shared" si="312"/>
        <v>177.62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1.3816666666666666</v>
      </c>
      <c r="P3342" s="7">
        <f t="shared" si="312"/>
        <v>109.08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</v>
      </c>
      <c r="P3343" s="7">
        <f t="shared" si="312"/>
        <v>119.64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1.0166666666666666</v>
      </c>
      <c r="P3344" s="7">
        <f t="shared" si="312"/>
        <v>78.209999999999994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1.7142857142857142</v>
      </c>
      <c r="P3345" s="7">
        <f t="shared" si="312"/>
        <v>52.17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1.0144444444444445</v>
      </c>
      <c r="P3346" s="7">
        <f t="shared" si="312"/>
        <v>114.13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1.3</v>
      </c>
      <c r="P3347" s="7">
        <f t="shared" si="312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1.1000000000000001</v>
      </c>
      <c r="P3348" s="7">
        <f t="shared" si="312"/>
        <v>91.67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1.1944999999999999</v>
      </c>
      <c r="P3349" s="7">
        <f t="shared" si="312"/>
        <v>108.59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1.002909090909091</v>
      </c>
      <c r="P3350" s="7">
        <f t="shared" si="312"/>
        <v>69.819999999999993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1.534</v>
      </c>
      <c r="P3351" s="7">
        <f t="shared" si="312"/>
        <v>109.57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1.0442857142857143</v>
      </c>
      <c r="P3352" s="7">
        <f t="shared" si="312"/>
        <v>71.67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1.0109999999999999</v>
      </c>
      <c r="P3353" s="7">
        <f t="shared" si="312"/>
        <v>93.61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1.0751999999999999</v>
      </c>
      <c r="P3354" s="7">
        <f t="shared" si="312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3.15</v>
      </c>
      <c r="P3355" s="7">
        <f t="shared" si="312"/>
        <v>35.799999999999997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1.0193333333333334</v>
      </c>
      <c r="P3356" s="7">
        <f t="shared" si="312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1.2628571428571429</v>
      </c>
      <c r="P3357" s="7">
        <f t="shared" si="312"/>
        <v>147.33000000000001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1.014</v>
      </c>
      <c r="P3358" s="7">
        <f t="shared" si="312"/>
        <v>56.33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1.01</v>
      </c>
      <c r="P3359" s="7">
        <f t="shared" si="312"/>
        <v>96.19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1.0299</v>
      </c>
      <c r="P3360" s="7">
        <f t="shared" si="312"/>
        <v>63.57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1.0625</v>
      </c>
      <c r="P3361" s="7">
        <f t="shared" si="312"/>
        <v>184.78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1.0137777777777779</v>
      </c>
      <c r="P3362" s="7">
        <f t="shared" si="312"/>
        <v>126.72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1.1346000000000001</v>
      </c>
      <c r="P3363" s="7">
        <f t="shared" si="312"/>
        <v>83.43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2.1800000000000002</v>
      </c>
      <c r="P3364" s="7">
        <f t="shared" si="312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1.0141935483870967</v>
      </c>
      <c r="P3365" s="7">
        <f t="shared" si="312"/>
        <v>302.31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1.0593333333333332</v>
      </c>
      <c r="P3366" s="7">
        <f t="shared" si="312"/>
        <v>44.14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1.04</v>
      </c>
      <c r="P3367" s="7">
        <f t="shared" si="312"/>
        <v>866.67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2.21</v>
      </c>
      <c r="P3368" s="7">
        <f t="shared" si="312"/>
        <v>61.39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1.1866666666666668</v>
      </c>
      <c r="P3369" s="7">
        <f t="shared" si="312"/>
        <v>29.67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1.046</v>
      </c>
      <c r="P3370" s="7">
        <f t="shared" si="312"/>
        <v>45.48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1.0389999999999999</v>
      </c>
      <c r="P3371" s="7">
        <f t="shared" si="312"/>
        <v>96.2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1.1773333333333333</v>
      </c>
      <c r="P3372" s="7">
        <f t="shared" si="312"/>
        <v>67.92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1.385</v>
      </c>
      <c r="P3373" s="7">
        <f t="shared" si="312"/>
        <v>30.78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1.0349999999999999</v>
      </c>
      <c r="P3374" s="7">
        <f t="shared" si="312"/>
        <v>38.33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1.0024999999999999</v>
      </c>
      <c r="P3375" s="7">
        <f t="shared" si="312"/>
        <v>66.83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1.0657142857142856</v>
      </c>
      <c r="P3376" s="7">
        <f t="shared" si="312"/>
        <v>71.73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</v>
      </c>
      <c r="P3377" s="7">
        <f t="shared" si="312"/>
        <v>176.47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1.0001249999999999</v>
      </c>
      <c r="P3378" s="7">
        <f t="shared" si="312"/>
        <v>421.11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1.0105</v>
      </c>
      <c r="P3379" s="7">
        <f t="shared" si="312"/>
        <v>104.99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1.0763636363636364</v>
      </c>
      <c r="P3380" s="7">
        <f t="shared" si="312"/>
        <v>28.19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1.0365</v>
      </c>
      <c r="P3381" s="7">
        <f t="shared" si="312"/>
        <v>54.55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1.0443333333333333</v>
      </c>
      <c r="P3382" s="7">
        <f t="shared" si="312"/>
        <v>111.89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1.0225</v>
      </c>
      <c r="P3383" s="7">
        <f t="shared" si="312"/>
        <v>85.21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1.0074285714285713</v>
      </c>
      <c r="P3384" s="7">
        <f t="shared" si="312"/>
        <v>76.650000000000006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1.1171428571428572</v>
      </c>
      <c r="P3385" s="7">
        <f t="shared" si="312"/>
        <v>65.17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1.0001100000000001</v>
      </c>
      <c r="P3386" s="7">
        <f t="shared" si="312"/>
        <v>93.76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</v>
      </c>
      <c r="P3387" s="7">
        <f t="shared" si="312"/>
        <v>133.33000000000001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1.05</v>
      </c>
      <c r="P3388" s="7">
        <f t="shared" si="312"/>
        <v>51.22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1.1686666666666667</v>
      </c>
      <c r="P3389" s="7">
        <f t="shared" si="312"/>
        <v>100.17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1.038</v>
      </c>
      <c r="P3390" s="7">
        <f t="shared" si="312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1.145</v>
      </c>
      <c r="P3391" s="7">
        <f t="shared" si="312"/>
        <v>184.68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1.024</v>
      </c>
      <c r="P3392" s="7">
        <f t="shared" si="312"/>
        <v>69.819999999999993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2.23</v>
      </c>
      <c r="P3393" s="7">
        <f t="shared" si="312"/>
        <v>61.94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</v>
      </c>
      <c r="P3394" s="7">
        <f t="shared" ref="P3394:P3457" si="318">IFERROR(ROUND(E3394/L3394,2),0)</f>
        <v>41.67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E3395/D3395</f>
        <v>1.0580000000000001</v>
      </c>
      <c r="P3395" s="7">
        <f t="shared" si="318"/>
        <v>36.07</v>
      </c>
      <c r="Q3395" t="str">
        <f t="shared" ref="Q3395:Q3458" si="320">LEFT(N3395,FIND("/",N3395)-1)</f>
        <v>theater</v>
      </c>
      <c r="R3395" t="str">
        <f t="shared" ref="R3395:R3458" si="321">MID(N3395,FIND("/",N3395)+1,LEN(N3395))</f>
        <v>plays</v>
      </c>
      <c r="S3395" s="12">
        <f t="shared" ref="S3395:S3458" si="322">((($J3395/60)/60)/24)+DATE(1970,1,1)</f>
        <v>41923.921643518523</v>
      </c>
      <c r="T3395" s="12">
        <f t="shared" ref="T3395:T3458" si="323">((($I3395/60)/60)/24)+DATE(1970,1,1)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1.4236363636363636</v>
      </c>
      <c r="P3396" s="7">
        <f t="shared" si="318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1.84</v>
      </c>
      <c r="P3397" s="7">
        <f t="shared" si="318"/>
        <v>24.21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1.0433333333333332</v>
      </c>
      <c r="P3398" s="7">
        <f t="shared" si="318"/>
        <v>55.89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1.1200000000000001</v>
      </c>
      <c r="P3399" s="7">
        <f t="shared" si="318"/>
        <v>11.67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1.1107499999999999</v>
      </c>
      <c r="P3400" s="7">
        <f t="shared" si="318"/>
        <v>68.349999999999994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1.0375000000000001</v>
      </c>
      <c r="P3401" s="7">
        <f t="shared" si="318"/>
        <v>27.07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1.0041</v>
      </c>
      <c r="P3402" s="7">
        <f t="shared" si="318"/>
        <v>118.13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1.0186206896551724</v>
      </c>
      <c r="P3403" s="7">
        <f t="shared" si="318"/>
        <v>44.76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1.0976666666666666</v>
      </c>
      <c r="P3404" s="7">
        <f t="shared" si="318"/>
        <v>99.79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</v>
      </c>
      <c r="P3405" s="7">
        <f t="shared" si="318"/>
        <v>117.65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1.22</v>
      </c>
      <c r="P3406" s="7">
        <f t="shared" si="318"/>
        <v>203.33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1.3757142857142857</v>
      </c>
      <c r="P3407" s="7">
        <f t="shared" si="318"/>
        <v>28.32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1.0031000000000001</v>
      </c>
      <c r="P3408" s="7">
        <f t="shared" si="318"/>
        <v>110.23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1.071</v>
      </c>
      <c r="P3409" s="7">
        <f t="shared" si="318"/>
        <v>31.97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2.11</v>
      </c>
      <c r="P3410" s="7">
        <f t="shared" si="318"/>
        <v>58.61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1.236</v>
      </c>
      <c r="P3411" s="7">
        <f t="shared" si="318"/>
        <v>29.43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1.085</v>
      </c>
      <c r="P3412" s="7">
        <f t="shared" si="318"/>
        <v>81.38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1.0356666666666667</v>
      </c>
      <c r="P3413" s="7">
        <f t="shared" si="318"/>
        <v>199.17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</v>
      </c>
      <c r="P3414" s="7">
        <f t="shared" si="318"/>
        <v>115.38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1.3</v>
      </c>
      <c r="P3415" s="7">
        <f t="shared" si="318"/>
        <v>46.43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1.0349999999999999</v>
      </c>
      <c r="P3416" s="7">
        <f t="shared" si="318"/>
        <v>70.569999999999993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</v>
      </c>
      <c r="P3417" s="7">
        <f t="shared" si="318"/>
        <v>22.22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1.196</v>
      </c>
      <c r="P3418" s="7">
        <f t="shared" si="318"/>
        <v>159.47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1.0000058823529412</v>
      </c>
      <c r="P3419" s="7">
        <f t="shared" si="318"/>
        <v>37.78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1.00875</v>
      </c>
      <c r="P3420" s="7">
        <f t="shared" si="318"/>
        <v>72.05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1.0654545454545454</v>
      </c>
      <c r="P3421" s="7">
        <f t="shared" si="318"/>
        <v>63.7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1.38</v>
      </c>
      <c r="P3422" s="7">
        <f t="shared" si="318"/>
        <v>28.41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1.0115000000000001</v>
      </c>
      <c r="P3423" s="7">
        <f t="shared" si="318"/>
        <v>103.21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1.091</v>
      </c>
      <c r="P3424" s="7">
        <f t="shared" si="318"/>
        <v>71.150000000000006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1.4</v>
      </c>
      <c r="P3425" s="7">
        <f t="shared" si="318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1.0358333333333334</v>
      </c>
      <c r="P3426" s="7">
        <f t="shared" si="318"/>
        <v>81.78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1.0297033333333332</v>
      </c>
      <c r="P3427" s="7">
        <f t="shared" si="318"/>
        <v>297.02999999999997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1.0813333333333333</v>
      </c>
      <c r="P3428" s="7">
        <f t="shared" si="318"/>
        <v>46.61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</v>
      </c>
      <c r="P3429" s="7">
        <f t="shared" si="318"/>
        <v>51.72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1.0275000000000001</v>
      </c>
      <c r="P3430" s="7">
        <f t="shared" si="318"/>
        <v>40.29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1.3</v>
      </c>
      <c r="P3431" s="7">
        <f t="shared" si="318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1.0854949999999999</v>
      </c>
      <c r="P3432" s="7">
        <f t="shared" si="318"/>
        <v>30.15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</v>
      </c>
      <c r="P3433" s="7">
        <f t="shared" si="318"/>
        <v>95.24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1.0965</v>
      </c>
      <c r="P3434" s="7">
        <f t="shared" si="318"/>
        <v>52.21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1.0026315789473683</v>
      </c>
      <c r="P3435" s="7">
        <f t="shared" si="318"/>
        <v>134.15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1.0555000000000001</v>
      </c>
      <c r="P3436" s="7">
        <f t="shared" si="318"/>
        <v>62.83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1.1200000000000001</v>
      </c>
      <c r="P3437" s="7">
        <f t="shared" si="318"/>
        <v>58.95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1.0589999999999999</v>
      </c>
      <c r="P3438" s="7">
        <f t="shared" si="318"/>
        <v>143.11000000000001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1.01</v>
      </c>
      <c r="P3439" s="7">
        <f t="shared" si="318"/>
        <v>84.17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1.042</v>
      </c>
      <c r="P3440" s="7">
        <f t="shared" si="318"/>
        <v>186.07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1.3467833333333334</v>
      </c>
      <c r="P3441" s="7">
        <f t="shared" si="318"/>
        <v>89.79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1.052184</v>
      </c>
      <c r="P3442" s="7">
        <f t="shared" si="318"/>
        <v>64.16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1.026</v>
      </c>
      <c r="P3443" s="7">
        <f t="shared" si="318"/>
        <v>59.65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</v>
      </c>
      <c r="P3444" s="7">
        <f t="shared" si="318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1.855</v>
      </c>
      <c r="P3445" s="7">
        <f t="shared" si="318"/>
        <v>41.22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2.89</v>
      </c>
      <c r="P3446" s="7">
        <f t="shared" si="318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</v>
      </c>
      <c r="P3447" s="7">
        <f t="shared" si="318"/>
        <v>64.52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1.0820000000000001</v>
      </c>
      <c r="P3448" s="7">
        <f t="shared" si="318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1.0780000000000001</v>
      </c>
      <c r="P3449" s="7">
        <f t="shared" si="318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1.0976190476190477</v>
      </c>
      <c r="P3450" s="7">
        <f t="shared" si="318"/>
        <v>51.22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1.70625</v>
      </c>
      <c r="P3451" s="7">
        <f t="shared" si="318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1.52</v>
      </c>
      <c r="P3452" s="7">
        <f t="shared" si="318"/>
        <v>19.489999999999998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1.0123076923076924</v>
      </c>
      <c r="P3453" s="7">
        <f t="shared" si="318"/>
        <v>41.13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1.532</v>
      </c>
      <c r="P3454" s="7">
        <f t="shared" si="318"/>
        <v>41.41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1.2833333333333334</v>
      </c>
      <c r="P3455" s="7">
        <f t="shared" si="318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1.0071428571428571</v>
      </c>
      <c r="P3456" s="7">
        <f t="shared" si="318"/>
        <v>33.57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1.0065</v>
      </c>
      <c r="P3457" s="7">
        <f t="shared" si="318"/>
        <v>145.87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1.913</v>
      </c>
      <c r="P3458" s="7">
        <f t="shared" ref="P3458:P3521" si="324">IFERROR(ROUND(E3458/L3458,2),0)</f>
        <v>358.69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E3459/D3459</f>
        <v>1.4019999999999999</v>
      </c>
      <c r="P3459" s="7">
        <f t="shared" si="324"/>
        <v>50.98</v>
      </c>
      <c r="Q3459" t="str">
        <f t="shared" ref="Q3459:Q3522" si="326">LEFT(N3459,FIND("/",N3459)-1)</f>
        <v>theater</v>
      </c>
      <c r="R3459" t="str">
        <f t="shared" ref="R3459:R3522" si="327">MID(N3459,FIND("/",N3459)+1,LEN(N3459))</f>
        <v>plays</v>
      </c>
      <c r="S3459" s="12">
        <f t="shared" ref="S3459:S3522" si="328">((($J3459/60)/60)/24)+DATE(1970,1,1)</f>
        <v>42016.706678240742</v>
      </c>
      <c r="T3459" s="12">
        <f t="shared" ref="T3459:T3522" si="329">((($I3459/60)/60)/24)+DATE(1970,1,1)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1.2433537832310839</v>
      </c>
      <c r="P3460" s="7">
        <f t="shared" si="324"/>
        <v>45.04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1.262</v>
      </c>
      <c r="P3461" s="7">
        <f t="shared" si="324"/>
        <v>17.53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1.9</v>
      </c>
      <c r="P3462" s="7">
        <f t="shared" si="324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1.39</v>
      </c>
      <c r="P3463" s="7">
        <f t="shared" si="324"/>
        <v>57.92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2.02</v>
      </c>
      <c r="P3464" s="7">
        <f t="shared" si="324"/>
        <v>29.71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1.0338000000000001</v>
      </c>
      <c r="P3465" s="7">
        <f t="shared" si="324"/>
        <v>90.68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1.023236</v>
      </c>
      <c r="P3466" s="7">
        <f t="shared" si="324"/>
        <v>55.01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1.03</v>
      </c>
      <c r="P3467" s="7">
        <f t="shared" si="324"/>
        <v>57.22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1.2714285714285714</v>
      </c>
      <c r="P3468" s="7">
        <f t="shared" si="324"/>
        <v>72.95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1.01</v>
      </c>
      <c r="P3469" s="7">
        <f t="shared" si="324"/>
        <v>64.47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1.2178</v>
      </c>
      <c r="P3470" s="7">
        <f t="shared" si="324"/>
        <v>716.35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1.1339285714285714</v>
      </c>
      <c r="P3471" s="7">
        <f t="shared" si="324"/>
        <v>50.4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1.5</v>
      </c>
      <c r="P3472" s="7">
        <f t="shared" si="324"/>
        <v>41.67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2.1459999999999999</v>
      </c>
      <c r="P3473" s="7">
        <f t="shared" si="324"/>
        <v>35.770000000000003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1.0205</v>
      </c>
      <c r="P3474" s="7">
        <f t="shared" si="324"/>
        <v>88.74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</v>
      </c>
      <c r="P3475" s="7">
        <f t="shared" si="324"/>
        <v>148.47999999999999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1.01</v>
      </c>
      <c r="P3476" s="7">
        <f t="shared" si="324"/>
        <v>51.79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1.1333333333333333</v>
      </c>
      <c r="P3477" s="7">
        <f t="shared" si="324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1.04</v>
      </c>
      <c r="P3478" s="7">
        <f t="shared" si="324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1.1533333333333333</v>
      </c>
      <c r="P3479" s="7">
        <f t="shared" si="324"/>
        <v>53.23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1.1285000000000001</v>
      </c>
      <c r="P3480" s="7">
        <f t="shared" si="324"/>
        <v>39.6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1.2786666666666666</v>
      </c>
      <c r="P3481" s="7">
        <f t="shared" si="324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1.4266666666666667</v>
      </c>
      <c r="P3482" s="7">
        <f t="shared" si="324"/>
        <v>164.62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1.1879999999999999</v>
      </c>
      <c r="P3483" s="7">
        <f t="shared" si="324"/>
        <v>125.05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1.3833333333333333</v>
      </c>
      <c r="P3484" s="7">
        <f t="shared" si="324"/>
        <v>51.88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1.599402985074627</v>
      </c>
      <c r="P3485" s="7">
        <f t="shared" si="324"/>
        <v>40.29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1.1424000000000001</v>
      </c>
      <c r="P3486" s="7">
        <f t="shared" si="324"/>
        <v>64.91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1.0060606060606061</v>
      </c>
      <c r="P3487" s="7">
        <f t="shared" si="324"/>
        <v>55.33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1.552</v>
      </c>
      <c r="P3488" s="7">
        <f t="shared" si="324"/>
        <v>83.14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1.2775000000000001</v>
      </c>
      <c r="P3489" s="7">
        <f t="shared" si="324"/>
        <v>38.71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1.212</v>
      </c>
      <c r="P3490" s="7">
        <f t="shared" si="324"/>
        <v>125.38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1.127</v>
      </c>
      <c r="P3491" s="7">
        <f t="shared" si="324"/>
        <v>78.260000000000005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1.2749999999999999</v>
      </c>
      <c r="P3492" s="7">
        <f t="shared" si="324"/>
        <v>47.22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1.5820000000000001</v>
      </c>
      <c r="P3493" s="7">
        <f t="shared" si="324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1.0526894736842105</v>
      </c>
      <c r="P3494" s="7">
        <f t="shared" si="324"/>
        <v>114.29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</v>
      </c>
      <c r="P3495" s="7">
        <f t="shared" si="324"/>
        <v>51.72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</v>
      </c>
      <c r="P3496" s="7">
        <f t="shared" si="324"/>
        <v>30.77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1.0686</v>
      </c>
      <c r="P3497" s="7">
        <f t="shared" si="324"/>
        <v>74.209999999999994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1.244</v>
      </c>
      <c r="P3498" s="7">
        <f t="shared" si="324"/>
        <v>47.85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1.0870406189555126</v>
      </c>
      <c r="P3499" s="7">
        <f t="shared" si="324"/>
        <v>34.409999999999997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1.0242424242424242</v>
      </c>
      <c r="P3500" s="7">
        <f t="shared" si="324"/>
        <v>40.24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1.0549999999999999</v>
      </c>
      <c r="P3501" s="7">
        <f t="shared" si="324"/>
        <v>60.29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1.0629999999999999</v>
      </c>
      <c r="P3502" s="7">
        <f t="shared" si="324"/>
        <v>25.31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1.0066666666666666</v>
      </c>
      <c r="P3503" s="7">
        <f t="shared" si="324"/>
        <v>35.950000000000003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1.054</v>
      </c>
      <c r="P3504" s="7">
        <f t="shared" si="324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1.0755999999999999</v>
      </c>
      <c r="P3505" s="7">
        <f t="shared" si="324"/>
        <v>70.760000000000005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</v>
      </c>
      <c r="P3506" s="7">
        <f t="shared" si="324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1.0376000000000001</v>
      </c>
      <c r="P3507" s="7">
        <f t="shared" si="324"/>
        <v>66.510000000000005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1.0149999999999999</v>
      </c>
      <c r="P3508" s="7">
        <f t="shared" si="324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1.044</v>
      </c>
      <c r="P3509" s="7">
        <f t="shared" si="324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1.8</v>
      </c>
      <c r="P3510" s="7">
        <f t="shared" si="324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1.0633333333333332</v>
      </c>
      <c r="P3511" s="7">
        <f t="shared" si="324"/>
        <v>96.67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1.0055555555555555</v>
      </c>
      <c r="P3512" s="7">
        <f t="shared" si="324"/>
        <v>60.33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1.012</v>
      </c>
      <c r="P3513" s="7">
        <f t="shared" si="324"/>
        <v>79.89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</v>
      </c>
      <c r="P3514" s="7">
        <f t="shared" si="324"/>
        <v>58.82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1.1839285714285714</v>
      </c>
      <c r="P3515" s="7">
        <f t="shared" si="324"/>
        <v>75.34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1.1000000000000001</v>
      </c>
      <c r="P3516" s="7">
        <f t="shared" si="324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1.0266666666666666</v>
      </c>
      <c r="P3517" s="7">
        <f t="shared" si="324"/>
        <v>66.959999999999994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</v>
      </c>
      <c r="P3518" s="7">
        <f t="shared" si="324"/>
        <v>227.27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</v>
      </c>
      <c r="P3519" s="7">
        <f t="shared" si="324"/>
        <v>307.69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1.10046</v>
      </c>
      <c r="P3520" s="7">
        <f t="shared" si="324"/>
        <v>50.02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1.0135000000000001</v>
      </c>
      <c r="P3521" s="7">
        <f t="shared" si="324"/>
        <v>72.39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1.0075000000000001</v>
      </c>
      <c r="P3522" s="7">
        <f t="shared" ref="P3522:P3585" si="330">IFERROR(ROUND(E3522/L3522,2),0)</f>
        <v>95.95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E3523/D3523</f>
        <v>1.6942857142857144</v>
      </c>
      <c r="P3523" s="7">
        <f t="shared" si="330"/>
        <v>45.62</v>
      </c>
      <c r="Q3523" t="str">
        <f t="shared" ref="Q3523:Q3586" si="332">LEFT(N3523,FIND("/",N3523)-1)</f>
        <v>theater</v>
      </c>
      <c r="R3523" t="str">
        <f t="shared" ref="R3523:R3586" si="333">MID(N3523,FIND("/",N3523)+1,LEN(N3523))</f>
        <v>plays</v>
      </c>
      <c r="S3523" s="12">
        <f t="shared" ref="S3523:S3586" si="334">((($J3523/60)/60)/24)+DATE(1970,1,1)</f>
        <v>41881.361342592594</v>
      </c>
      <c r="T3523" s="12">
        <f t="shared" ref="T3523:T3586" si="335">((($I3523/60)/60)/24)+DATE(1970,1,1)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</v>
      </c>
      <c r="P3524" s="7">
        <f t="shared" si="330"/>
        <v>41.03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1.1365000000000001</v>
      </c>
      <c r="P3525" s="7">
        <f t="shared" si="330"/>
        <v>56.83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1.0156000000000001</v>
      </c>
      <c r="P3526" s="7">
        <f t="shared" si="330"/>
        <v>137.24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1.06</v>
      </c>
      <c r="P3527" s="7">
        <f t="shared" si="330"/>
        <v>75.709999999999994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1.02</v>
      </c>
      <c r="P3528" s="7">
        <f t="shared" si="330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1.1691666666666667</v>
      </c>
      <c r="P3529" s="7">
        <f t="shared" si="330"/>
        <v>81.569999999999993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1.0115151515151515</v>
      </c>
      <c r="P3530" s="7">
        <f t="shared" si="330"/>
        <v>45.11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1.32</v>
      </c>
      <c r="P3531" s="7">
        <f t="shared" si="330"/>
        <v>36.67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</v>
      </c>
      <c r="P3532" s="7">
        <f t="shared" si="330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1.28</v>
      </c>
      <c r="P3533" s="7">
        <f t="shared" si="330"/>
        <v>49.23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1.1895833333333334</v>
      </c>
      <c r="P3534" s="7">
        <f t="shared" si="330"/>
        <v>42.3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1.262</v>
      </c>
      <c r="P3535" s="7">
        <f t="shared" si="330"/>
        <v>78.88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1.5620000000000001</v>
      </c>
      <c r="P3536" s="7">
        <f t="shared" si="330"/>
        <v>38.28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1.0315000000000001</v>
      </c>
      <c r="P3537" s="7">
        <f t="shared" si="330"/>
        <v>44.85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1.5333333333333334</v>
      </c>
      <c r="P3538" s="7">
        <f t="shared" si="330"/>
        <v>13.53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1.8044444444444445</v>
      </c>
      <c r="P3539" s="7">
        <f t="shared" si="330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1.2845</v>
      </c>
      <c r="P3540" s="7">
        <f t="shared" si="330"/>
        <v>30.95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1.1966666666666668</v>
      </c>
      <c r="P3541" s="7">
        <f t="shared" si="330"/>
        <v>55.23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1.23</v>
      </c>
      <c r="P3542" s="7">
        <f t="shared" si="330"/>
        <v>46.13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1.05</v>
      </c>
      <c r="P3543" s="7">
        <f t="shared" si="330"/>
        <v>39.380000000000003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1.0223636363636364</v>
      </c>
      <c r="P3544" s="7">
        <f t="shared" si="330"/>
        <v>66.150000000000006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1.0466666666666666</v>
      </c>
      <c r="P3545" s="7">
        <f t="shared" si="330"/>
        <v>54.14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</v>
      </c>
      <c r="P3546" s="7">
        <f t="shared" si="330"/>
        <v>104.17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1.004</v>
      </c>
      <c r="P3547" s="7">
        <f t="shared" si="330"/>
        <v>31.38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1.0227272727272727</v>
      </c>
      <c r="P3548" s="7">
        <f t="shared" si="330"/>
        <v>59.21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1.1440928571428572</v>
      </c>
      <c r="P3549" s="7">
        <f t="shared" si="330"/>
        <v>119.18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1.019047619047619</v>
      </c>
      <c r="P3550" s="7">
        <f t="shared" si="330"/>
        <v>164.62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1.02</v>
      </c>
      <c r="P3551" s="7">
        <f t="shared" si="330"/>
        <v>24.29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1.048</v>
      </c>
      <c r="P3552" s="7">
        <f t="shared" si="330"/>
        <v>40.94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1.0183333333333333</v>
      </c>
      <c r="P3553" s="7">
        <f t="shared" si="330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</v>
      </c>
      <c r="P3554" s="7">
        <f t="shared" si="330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1.0627272727272727</v>
      </c>
      <c r="P3555" s="7">
        <f t="shared" si="330"/>
        <v>56.2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1.1342219999999998</v>
      </c>
      <c r="P3556" s="7">
        <f t="shared" si="330"/>
        <v>107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</v>
      </c>
      <c r="P3557" s="7">
        <f t="shared" si="330"/>
        <v>171.43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1.0045454545454546</v>
      </c>
      <c r="P3558" s="7">
        <f t="shared" si="330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1.0003599999999999</v>
      </c>
      <c r="P3559" s="7">
        <f t="shared" si="330"/>
        <v>179.28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1.44</v>
      </c>
      <c r="P3560" s="7">
        <f t="shared" si="330"/>
        <v>22.91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1.0349999999999999</v>
      </c>
      <c r="P3561" s="7">
        <f t="shared" si="330"/>
        <v>43.13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1.0843750000000001</v>
      </c>
      <c r="P3562" s="7">
        <f t="shared" si="330"/>
        <v>46.89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1.024</v>
      </c>
      <c r="P3563" s="7">
        <f t="shared" si="330"/>
        <v>47.41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1.4888888888888889</v>
      </c>
      <c r="P3564" s="7">
        <f t="shared" si="330"/>
        <v>15.13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1.0549000000000002</v>
      </c>
      <c r="P3565" s="7">
        <f t="shared" si="330"/>
        <v>21.1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1.0049999999999999</v>
      </c>
      <c r="P3566" s="7">
        <f t="shared" si="330"/>
        <v>59.12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1.3055555555555556</v>
      </c>
      <c r="P3567" s="7">
        <f t="shared" si="330"/>
        <v>97.92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1.0475000000000001</v>
      </c>
      <c r="P3568" s="7">
        <f t="shared" si="330"/>
        <v>55.13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1.0880000000000001</v>
      </c>
      <c r="P3569" s="7">
        <f t="shared" si="330"/>
        <v>26.54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1.1100000000000001</v>
      </c>
      <c r="P3570" s="7">
        <f t="shared" si="330"/>
        <v>58.42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1.0047999999999999</v>
      </c>
      <c r="P3571" s="7">
        <f t="shared" si="330"/>
        <v>122.54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1.1435</v>
      </c>
      <c r="P3572" s="7">
        <f t="shared" si="330"/>
        <v>87.96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1.2206666666666666</v>
      </c>
      <c r="P3573" s="7">
        <f t="shared" si="330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</v>
      </c>
      <c r="P3574" s="7">
        <f t="shared" si="330"/>
        <v>55.56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1.028</v>
      </c>
      <c r="P3575" s="7">
        <f t="shared" si="330"/>
        <v>39.54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1.0612068965517241</v>
      </c>
      <c r="P3576" s="7">
        <f t="shared" si="330"/>
        <v>136.78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1.0133000000000001</v>
      </c>
      <c r="P3577" s="7">
        <f t="shared" si="330"/>
        <v>99.34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</v>
      </c>
      <c r="P3578" s="7">
        <f t="shared" si="330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1.3</v>
      </c>
      <c r="P3579" s="7">
        <f t="shared" si="330"/>
        <v>28.89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1.0001333333333333</v>
      </c>
      <c r="P3580" s="7">
        <f t="shared" si="330"/>
        <v>40.549999999999997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</v>
      </c>
      <c r="P3581" s="7">
        <f t="shared" si="330"/>
        <v>35.71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1.1388888888888888</v>
      </c>
      <c r="P3582" s="7">
        <f t="shared" si="330"/>
        <v>37.96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</v>
      </c>
      <c r="P3583" s="7">
        <f t="shared" si="330"/>
        <v>33.33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2.87</v>
      </c>
      <c r="P3584" s="7">
        <f t="shared" si="330"/>
        <v>58.57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1.085</v>
      </c>
      <c r="P3585" s="7">
        <f t="shared" si="330"/>
        <v>135.63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1.155</v>
      </c>
      <c r="P3586" s="7">
        <f t="shared" ref="P3586:P3649" si="336">IFERROR(ROUND(E3586/L3586,2),0)</f>
        <v>30.94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E3587/D3587</f>
        <v>1.1911764705882353</v>
      </c>
      <c r="P3587" s="7">
        <f t="shared" si="336"/>
        <v>176.09</v>
      </c>
      <c r="Q3587" t="str">
        <f t="shared" ref="Q3587:Q3650" si="338">LEFT(N3587,FIND("/",N3587)-1)</f>
        <v>theater</v>
      </c>
      <c r="R3587" t="str">
        <f t="shared" ref="R3587:R3650" si="339">MID(N3587,FIND("/",N3587)+1,LEN(N3587))</f>
        <v>plays</v>
      </c>
      <c r="S3587" s="12">
        <f t="shared" ref="S3587:S3650" si="340">((($J3587/60)/60)/24)+DATE(1970,1,1)</f>
        <v>41964.716319444444</v>
      </c>
      <c r="T3587" s="12">
        <f t="shared" ref="T3587:T3650" si="341">((($I3587/60)/60)/24)+DATE(1970,1,1)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1.0942666666666667</v>
      </c>
      <c r="P3588" s="7">
        <f t="shared" si="336"/>
        <v>151.97999999999999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1.266</v>
      </c>
      <c r="P3589" s="7">
        <f t="shared" si="336"/>
        <v>22.61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1.0049999999999999</v>
      </c>
      <c r="P3590" s="7">
        <f t="shared" si="336"/>
        <v>18.27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1.2749999999999999</v>
      </c>
      <c r="P3591" s="7">
        <f t="shared" si="336"/>
        <v>82.26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1.0005999999999999</v>
      </c>
      <c r="P3592" s="7">
        <f t="shared" si="336"/>
        <v>68.53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1.75</v>
      </c>
      <c r="P3593" s="7">
        <f t="shared" si="336"/>
        <v>68.06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1.2725</v>
      </c>
      <c r="P3594" s="7">
        <f t="shared" si="336"/>
        <v>72.709999999999994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1.1063333333333334</v>
      </c>
      <c r="P3595" s="7">
        <f t="shared" si="336"/>
        <v>77.19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1.2593749999999999</v>
      </c>
      <c r="P3596" s="7">
        <f t="shared" si="336"/>
        <v>55.97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1.1850000000000001</v>
      </c>
      <c r="P3597" s="7">
        <f t="shared" si="336"/>
        <v>49.69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1.0772727272727274</v>
      </c>
      <c r="P3598" s="7">
        <f t="shared" si="336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1.026</v>
      </c>
      <c r="P3599" s="7">
        <f t="shared" si="336"/>
        <v>77.73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1.101</v>
      </c>
      <c r="P3600" s="7">
        <f t="shared" si="336"/>
        <v>40.78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2.02</v>
      </c>
      <c r="P3601" s="7">
        <f t="shared" si="336"/>
        <v>59.41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1.3</v>
      </c>
      <c r="P3602" s="7">
        <f t="shared" si="336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1.0435000000000001</v>
      </c>
      <c r="P3603" s="7">
        <f t="shared" si="336"/>
        <v>39.380000000000003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1.0004999999999999</v>
      </c>
      <c r="P3604" s="7">
        <f t="shared" si="336"/>
        <v>81.67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1.7066666666666668</v>
      </c>
      <c r="P3605" s="7">
        <f t="shared" si="336"/>
        <v>44.91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1.1283333333333334</v>
      </c>
      <c r="P3606" s="7">
        <f t="shared" si="336"/>
        <v>49.06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1.84</v>
      </c>
      <c r="P3607" s="7">
        <f t="shared" si="336"/>
        <v>30.67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1.3026666666666666</v>
      </c>
      <c r="P3608" s="7">
        <f t="shared" si="336"/>
        <v>61.06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1.0545454545454545</v>
      </c>
      <c r="P3609" s="7">
        <f t="shared" si="336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</v>
      </c>
      <c r="P3610" s="7">
        <f t="shared" si="336"/>
        <v>29.63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1.5331632653061225</v>
      </c>
      <c r="P3611" s="7">
        <f t="shared" si="336"/>
        <v>143.1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1.623</v>
      </c>
      <c r="P3612" s="7">
        <f t="shared" si="336"/>
        <v>52.35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1.36</v>
      </c>
      <c r="P3613" s="7">
        <f t="shared" si="336"/>
        <v>66.67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1.444</v>
      </c>
      <c r="P3614" s="7">
        <f t="shared" si="336"/>
        <v>126.67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</v>
      </c>
      <c r="P3615" s="7">
        <f t="shared" si="336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1.008</v>
      </c>
      <c r="P3616" s="7">
        <f t="shared" si="336"/>
        <v>35.49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1.0680000000000001</v>
      </c>
      <c r="P3617" s="7">
        <f t="shared" si="336"/>
        <v>37.08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1.248</v>
      </c>
      <c r="P3618" s="7">
        <f t="shared" si="336"/>
        <v>69.33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1.1891891891891893</v>
      </c>
      <c r="P3619" s="7">
        <f t="shared" si="336"/>
        <v>17.25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1.01</v>
      </c>
      <c r="P3620" s="7">
        <f t="shared" si="336"/>
        <v>36.07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1.1299999999999999</v>
      </c>
      <c r="P3621" s="7">
        <f t="shared" si="336"/>
        <v>66.47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1.0519047619047619</v>
      </c>
      <c r="P3622" s="7">
        <f t="shared" si="336"/>
        <v>56.07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1.0973333333333333</v>
      </c>
      <c r="P3623" s="7">
        <f t="shared" si="336"/>
        <v>47.03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1.00099</v>
      </c>
      <c r="P3624" s="7">
        <f t="shared" si="336"/>
        <v>47.67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1.2</v>
      </c>
      <c r="P3625" s="7">
        <f t="shared" si="336"/>
        <v>88.24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1.0493333333333332</v>
      </c>
      <c r="P3626" s="7">
        <f t="shared" si="336"/>
        <v>80.72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1.0266666666666666</v>
      </c>
      <c r="P3627" s="7">
        <f t="shared" si="336"/>
        <v>39.49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1.0182500000000001</v>
      </c>
      <c r="P3628" s="7">
        <f t="shared" si="336"/>
        <v>84.85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</v>
      </c>
      <c r="P3629" s="7">
        <f t="shared" si="336"/>
        <v>68.97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 s="7">
        <f t="shared" si="336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1.9999999999999999E-6</v>
      </c>
      <c r="P3631" s="7">
        <f t="shared" si="336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3.3333333333333332E-4</v>
      </c>
      <c r="P3632" s="7">
        <f t="shared" si="336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0.51023391812865493</v>
      </c>
      <c r="P3633" s="7">
        <f t="shared" si="336"/>
        <v>147.88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0.2</v>
      </c>
      <c r="P3634" s="7">
        <f t="shared" si="336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0.35239999999999999</v>
      </c>
      <c r="P3635" s="7">
        <f t="shared" si="336"/>
        <v>56.84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4.2466666666666666E-2</v>
      </c>
      <c r="P3636" s="7">
        <f t="shared" si="336"/>
        <v>176.94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0.36457142857142855</v>
      </c>
      <c r="P3637" s="7">
        <f t="shared" si="336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 s="7">
        <f t="shared" si="336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0.30866666666666664</v>
      </c>
      <c r="P3639" s="7">
        <f t="shared" si="336"/>
        <v>66.14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6.545454545454546E-2</v>
      </c>
      <c r="P3640" s="7">
        <f t="shared" si="336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4.0000000000000003E-5</v>
      </c>
      <c r="P3641" s="7">
        <f t="shared" si="336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5.5E-2</v>
      </c>
      <c r="P3642" s="7">
        <f t="shared" si="336"/>
        <v>18.329999999999998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 s="7">
        <f t="shared" si="336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2.1428571428571429E-2</v>
      </c>
      <c r="P3644" s="7">
        <f t="shared" si="336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 s="7">
        <f t="shared" si="336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0.16420000000000001</v>
      </c>
      <c r="P3646" s="7">
        <f t="shared" si="336"/>
        <v>68.42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1E-3</v>
      </c>
      <c r="P3647" s="7">
        <f t="shared" si="336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4.8099999999999997E-2</v>
      </c>
      <c r="P3648" s="7">
        <f t="shared" si="336"/>
        <v>60.13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0.06</v>
      </c>
      <c r="P3649" s="7">
        <f t="shared" si="336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1.003825</v>
      </c>
      <c r="P3650" s="7">
        <f t="shared" ref="P3650:P3713" si="342">IFERROR(ROUND(E3650/L3650,2),0)</f>
        <v>550.04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E3651/D3651</f>
        <v>1.04</v>
      </c>
      <c r="P3651" s="7">
        <f t="shared" si="342"/>
        <v>97.5</v>
      </c>
      <c r="Q3651" t="str">
        <f t="shared" ref="Q3651:Q3714" si="344">LEFT(N3651,FIND("/",N3651)-1)</f>
        <v>theater</v>
      </c>
      <c r="R3651" t="str">
        <f t="shared" ref="R3651:R3714" si="345">MID(N3651,FIND("/",N3651)+1,LEN(N3651))</f>
        <v>plays</v>
      </c>
      <c r="S3651" s="12">
        <f t="shared" ref="S3651:S3714" si="346">((($J3651/60)/60)/24)+DATE(1970,1,1)</f>
        <v>41780.712893518517</v>
      </c>
      <c r="T3651" s="12">
        <f t="shared" ref="T3651:T3714" si="347">((($I3651/60)/60)/24)+DATE(1970,1,1)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</v>
      </c>
      <c r="P3652" s="7">
        <f t="shared" si="342"/>
        <v>29.41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1.04</v>
      </c>
      <c r="P3653" s="7">
        <f t="shared" si="342"/>
        <v>57.78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2.5066666666666668</v>
      </c>
      <c r="P3654" s="7">
        <f t="shared" si="342"/>
        <v>44.24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1.0049999999999999</v>
      </c>
      <c r="P3655" s="7">
        <f t="shared" si="342"/>
        <v>60.91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1.744</v>
      </c>
      <c r="P3656" s="7">
        <f t="shared" si="342"/>
        <v>68.84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1.1626000000000001</v>
      </c>
      <c r="P3657" s="7">
        <f t="shared" si="342"/>
        <v>73.58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1.0582</v>
      </c>
      <c r="P3658" s="7">
        <f t="shared" si="342"/>
        <v>115.02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1.1074999999999999</v>
      </c>
      <c r="P3659" s="7">
        <f t="shared" si="342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1.0066666666666666</v>
      </c>
      <c r="P3660" s="7">
        <f t="shared" si="342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1.0203333333333333</v>
      </c>
      <c r="P3661" s="7">
        <f t="shared" si="342"/>
        <v>235.46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</v>
      </c>
      <c r="P3662" s="7">
        <f t="shared" si="342"/>
        <v>11.36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1.1100000000000001</v>
      </c>
      <c r="P3663" s="7">
        <f t="shared" si="342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1.0142500000000001</v>
      </c>
      <c r="P3664" s="7">
        <f t="shared" si="342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1.04</v>
      </c>
      <c r="P3665" s="7">
        <f t="shared" si="342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1.09375</v>
      </c>
      <c r="P3666" s="7">
        <f t="shared" si="342"/>
        <v>46.05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1.1516129032258065</v>
      </c>
      <c r="P3667" s="7">
        <f t="shared" si="342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</v>
      </c>
      <c r="P3668" s="7">
        <f t="shared" si="342"/>
        <v>31.58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1.0317033333333334</v>
      </c>
      <c r="P3669" s="7">
        <f t="shared" si="342"/>
        <v>53.36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1.0349999999999999</v>
      </c>
      <c r="P3670" s="7">
        <f t="shared" si="342"/>
        <v>36.96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1.3819999999999999</v>
      </c>
      <c r="P3671" s="7">
        <f t="shared" si="342"/>
        <v>81.290000000000006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1.0954545454545455</v>
      </c>
      <c r="P3672" s="7">
        <f t="shared" si="342"/>
        <v>20.079999999999998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1.0085714285714287</v>
      </c>
      <c r="P3673" s="7">
        <f t="shared" si="342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1.0153333333333334</v>
      </c>
      <c r="P3674" s="7">
        <f t="shared" si="342"/>
        <v>53.44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1.13625</v>
      </c>
      <c r="P3675" s="7">
        <f t="shared" si="342"/>
        <v>39.869999999999997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</v>
      </c>
      <c r="P3676" s="7">
        <f t="shared" si="342"/>
        <v>145.16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1.4</v>
      </c>
      <c r="P3677" s="7">
        <f t="shared" si="342"/>
        <v>23.33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1.2875000000000001</v>
      </c>
      <c r="P3678" s="7">
        <f t="shared" si="342"/>
        <v>64.38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1.0290416666666666</v>
      </c>
      <c r="P3679" s="7">
        <f t="shared" si="342"/>
        <v>62.05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1.0249999999999999</v>
      </c>
      <c r="P3680" s="7">
        <f t="shared" si="342"/>
        <v>66.13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1.101</v>
      </c>
      <c r="P3681" s="7">
        <f t="shared" si="342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1.1276666666666666</v>
      </c>
      <c r="P3682" s="7">
        <f t="shared" si="342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1.119</v>
      </c>
      <c r="P3683" s="7">
        <f t="shared" si="342"/>
        <v>62.17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1.3919999999999999</v>
      </c>
      <c r="P3684" s="7">
        <f t="shared" si="342"/>
        <v>62.33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1.1085714285714285</v>
      </c>
      <c r="P3685" s="7">
        <f t="shared" si="342"/>
        <v>58.79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1.3906666666666667</v>
      </c>
      <c r="P3686" s="7">
        <f t="shared" si="342"/>
        <v>45.35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1.0569999999999999</v>
      </c>
      <c r="P3687" s="7">
        <f t="shared" si="342"/>
        <v>41.94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1.0142857142857142</v>
      </c>
      <c r="P3688" s="7">
        <f t="shared" si="342"/>
        <v>59.17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1.0024500000000001</v>
      </c>
      <c r="P3689" s="7">
        <f t="shared" si="342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1.0916666666666666</v>
      </c>
      <c r="P3690" s="7">
        <f t="shared" si="342"/>
        <v>83.97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1.1833333333333333</v>
      </c>
      <c r="P3691" s="7">
        <f t="shared" si="342"/>
        <v>57.26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1.2</v>
      </c>
      <c r="P3692" s="7">
        <f t="shared" si="342"/>
        <v>58.06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1.2796000000000001</v>
      </c>
      <c r="P3693" s="7">
        <f t="shared" si="342"/>
        <v>186.8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1.26</v>
      </c>
      <c r="P3694" s="7">
        <f t="shared" si="342"/>
        <v>74.12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1.2912912912912913</v>
      </c>
      <c r="P3695" s="7">
        <f t="shared" si="342"/>
        <v>30.71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1.0742857142857143</v>
      </c>
      <c r="P3696" s="7">
        <f t="shared" si="342"/>
        <v>62.67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1.00125</v>
      </c>
      <c r="P3697" s="7">
        <f t="shared" si="342"/>
        <v>121.36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1.55</v>
      </c>
      <c r="P3698" s="7">
        <f t="shared" si="342"/>
        <v>39.74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1.08</v>
      </c>
      <c r="P3699" s="7">
        <f t="shared" si="342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1.1052</v>
      </c>
      <c r="P3700" s="7">
        <f t="shared" si="342"/>
        <v>40.630000000000003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1.008</v>
      </c>
      <c r="P3701" s="7">
        <f t="shared" si="342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1.212</v>
      </c>
      <c r="P3702" s="7">
        <f t="shared" si="342"/>
        <v>33.67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1.0033333333333334</v>
      </c>
      <c r="P3703" s="7">
        <f t="shared" si="342"/>
        <v>38.590000000000003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1.0916666666666666</v>
      </c>
      <c r="P3704" s="7">
        <f t="shared" si="342"/>
        <v>155.94999999999999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1.2342857142857142</v>
      </c>
      <c r="P3705" s="7">
        <f t="shared" si="342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1.3633666666666666</v>
      </c>
      <c r="P3706" s="7">
        <f t="shared" si="342"/>
        <v>15.15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1.0346657233816767</v>
      </c>
      <c r="P3707" s="7">
        <f t="shared" si="342"/>
        <v>83.57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1.2133333333333334</v>
      </c>
      <c r="P3708" s="7">
        <f t="shared" si="342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1.86</v>
      </c>
      <c r="P3709" s="7">
        <f t="shared" si="342"/>
        <v>80.87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</v>
      </c>
      <c r="P3710" s="7">
        <f t="shared" si="342"/>
        <v>53.85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1.0825</v>
      </c>
      <c r="P3711" s="7">
        <f t="shared" si="342"/>
        <v>30.93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1.4115384615384616</v>
      </c>
      <c r="P3712" s="7">
        <f t="shared" si="342"/>
        <v>67.959999999999994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1.1399999999999999</v>
      </c>
      <c r="P3713" s="7">
        <f t="shared" si="342"/>
        <v>27.14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1.5373333333333334</v>
      </c>
      <c r="P3714" s="7">
        <f t="shared" ref="P3714:P3777" si="348">IFERROR(ROUND(E3714/L3714,2),0)</f>
        <v>110.87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E3715/D3715</f>
        <v>1.0149999999999999</v>
      </c>
      <c r="P3715" s="7">
        <f t="shared" si="348"/>
        <v>106.84</v>
      </c>
      <c r="Q3715" t="str">
        <f t="shared" ref="Q3715:Q3778" si="350">LEFT(N3715,FIND("/",N3715)-1)</f>
        <v>theater</v>
      </c>
      <c r="R3715" t="str">
        <f t="shared" ref="R3715:R3778" si="351">MID(N3715,FIND("/",N3715)+1,LEN(N3715))</f>
        <v>plays</v>
      </c>
      <c r="S3715" s="12">
        <f t="shared" ref="S3715:S3778" si="352">((($J3715/60)/60)/24)+DATE(1970,1,1)</f>
        <v>42505.738032407404</v>
      </c>
      <c r="T3715" s="12">
        <f t="shared" ref="T3715:T3778" si="353">((($I3715/60)/60)/24)+DATE(1970,1,1)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1.0235000000000001</v>
      </c>
      <c r="P3716" s="7">
        <f t="shared" si="348"/>
        <v>105.52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1.0257142857142858</v>
      </c>
      <c r="P3717" s="7">
        <f t="shared" si="348"/>
        <v>132.96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1.5575000000000001</v>
      </c>
      <c r="P3718" s="7">
        <f t="shared" si="348"/>
        <v>51.92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1.0075000000000001</v>
      </c>
      <c r="P3719" s="7">
        <f t="shared" si="348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2.3940000000000001</v>
      </c>
      <c r="P3720" s="7">
        <f t="shared" si="348"/>
        <v>26.02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2.1</v>
      </c>
      <c r="P3721" s="7">
        <f t="shared" si="348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1.0451515151515152</v>
      </c>
      <c r="P3722" s="7">
        <f t="shared" si="348"/>
        <v>86.23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1.008</v>
      </c>
      <c r="P3723" s="7">
        <f t="shared" si="348"/>
        <v>114.55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1.1120000000000001</v>
      </c>
      <c r="P3724" s="7">
        <f t="shared" si="348"/>
        <v>47.66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1.0204444444444445</v>
      </c>
      <c r="P3725" s="7">
        <f t="shared" si="348"/>
        <v>72.89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1.0254767441860466</v>
      </c>
      <c r="P3726" s="7">
        <f t="shared" si="348"/>
        <v>49.55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1.27</v>
      </c>
      <c r="P3727" s="7">
        <f t="shared" si="348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3.3870588235294119</v>
      </c>
      <c r="P3728" s="7">
        <f t="shared" si="348"/>
        <v>62.59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1.0075000000000001</v>
      </c>
      <c r="P3729" s="7">
        <f t="shared" si="348"/>
        <v>61.06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9.3100000000000002E-2</v>
      </c>
      <c r="P3730" s="7">
        <f t="shared" si="348"/>
        <v>60.06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7.2400000000000006E-2</v>
      </c>
      <c r="P3731" s="7">
        <f t="shared" si="348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0.1</v>
      </c>
      <c r="P3732" s="7">
        <f t="shared" si="348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0.11272727272727273</v>
      </c>
      <c r="P3733" s="7">
        <f t="shared" si="348"/>
        <v>51.67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0.15411764705882353</v>
      </c>
      <c r="P3734" s="7">
        <f t="shared" si="348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 s="7">
        <f t="shared" si="348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0.28466666666666668</v>
      </c>
      <c r="P3736" s="7">
        <f t="shared" si="348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0.13333333333333333</v>
      </c>
      <c r="P3737" s="7">
        <f t="shared" si="348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6.6666666666666671E-3</v>
      </c>
      <c r="P3738" s="7">
        <f t="shared" si="348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0.21428571428571427</v>
      </c>
      <c r="P3739" s="7">
        <f t="shared" si="348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0.18</v>
      </c>
      <c r="P3740" s="7">
        <f t="shared" si="348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0.20125000000000001</v>
      </c>
      <c r="P3741" s="7">
        <f t="shared" si="348"/>
        <v>100.63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0.17899999999999999</v>
      </c>
      <c r="P3742" s="7">
        <f t="shared" si="348"/>
        <v>25.57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 s="7">
        <f t="shared" si="348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0.02</v>
      </c>
      <c r="P3744" s="7">
        <f t="shared" si="348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 s="7">
        <f t="shared" si="348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 s="7">
        <f t="shared" si="348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0.1</v>
      </c>
      <c r="P3747" s="7">
        <f t="shared" si="348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2.3764705882352941E-2</v>
      </c>
      <c r="P3748" s="7">
        <f t="shared" si="348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0.01</v>
      </c>
      <c r="P3749" s="7">
        <f t="shared" si="348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1.0351999999999999</v>
      </c>
      <c r="P3750" s="7">
        <f t="shared" si="348"/>
        <v>99.54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1.05</v>
      </c>
      <c r="P3751" s="7">
        <f t="shared" si="348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1.0044999999999999</v>
      </c>
      <c r="P3752" s="7">
        <f t="shared" si="348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1.3260000000000001</v>
      </c>
      <c r="P3753" s="7">
        <f t="shared" si="348"/>
        <v>120.55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1.1299999999999999</v>
      </c>
      <c r="P3754" s="7">
        <f t="shared" si="348"/>
        <v>37.67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1.0334000000000001</v>
      </c>
      <c r="P3755" s="7">
        <f t="shared" si="348"/>
        <v>172.23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1.2</v>
      </c>
      <c r="P3756" s="7">
        <f t="shared" si="348"/>
        <v>111.11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1.2963636363636364</v>
      </c>
      <c r="P3757" s="7">
        <f t="shared" si="348"/>
        <v>25.46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1.0111111111111111</v>
      </c>
      <c r="P3758" s="7">
        <f t="shared" si="348"/>
        <v>267.64999999999998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1.0851428571428572</v>
      </c>
      <c r="P3759" s="7">
        <f t="shared" si="348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1.0233333333333334</v>
      </c>
      <c r="P3760" s="7">
        <f t="shared" si="348"/>
        <v>59.04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1.1024425000000002</v>
      </c>
      <c r="P3761" s="7">
        <f t="shared" si="348"/>
        <v>50.11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1.010154</v>
      </c>
      <c r="P3762" s="7">
        <f t="shared" si="348"/>
        <v>55.5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</v>
      </c>
      <c r="P3763" s="7">
        <f t="shared" si="348"/>
        <v>166.67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1.0624</v>
      </c>
      <c r="P3764" s="7">
        <f t="shared" si="348"/>
        <v>47.43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</v>
      </c>
      <c r="P3765" s="7">
        <f t="shared" si="348"/>
        <v>64.94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</v>
      </c>
      <c r="P3766" s="7">
        <f t="shared" si="348"/>
        <v>55.56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1.1345714285714286</v>
      </c>
      <c r="P3767" s="7">
        <f t="shared" si="348"/>
        <v>74.22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1.0265010000000001</v>
      </c>
      <c r="P3768" s="7">
        <f t="shared" si="348"/>
        <v>106.93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1.1675</v>
      </c>
      <c r="P3769" s="7">
        <f t="shared" si="348"/>
        <v>41.7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1.0765274999999999</v>
      </c>
      <c r="P3770" s="7">
        <f t="shared" si="348"/>
        <v>74.239999999999995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</v>
      </c>
      <c r="P3771" s="7">
        <f t="shared" si="348"/>
        <v>73.33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</v>
      </c>
      <c r="P3772" s="7">
        <f t="shared" si="348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1.46</v>
      </c>
      <c r="P3773" s="7">
        <f t="shared" si="348"/>
        <v>38.42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1.1020000000000001</v>
      </c>
      <c r="P3774" s="7">
        <f t="shared" si="348"/>
        <v>166.97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1.0820000000000001</v>
      </c>
      <c r="P3775" s="7">
        <f t="shared" si="348"/>
        <v>94.91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</v>
      </c>
      <c r="P3776" s="7">
        <f t="shared" si="348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1.0024999999999999</v>
      </c>
      <c r="P3777" s="7">
        <f t="shared" si="348"/>
        <v>143.21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1.0671250000000001</v>
      </c>
      <c r="P3778" s="7">
        <f t="shared" ref="P3778:P3841" si="354">IFERROR(ROUND(E3778/L3778,2),0)</f>
        <v>90.82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E3779/D3779</f>
        <v>1.4319999999999999</v>
      </c>
      <c r="P3779" s="7">
        <f t="shared" si="354"/>
        <v>48.54</v>
      </c>
      <c r="Q3779" t="str">
        <f t="shared" ref="Q3779:Q3842" si="356">LEFT(N3779,FIND("/",N3779)-1)</f>
        <v>theater</v>
      </c>
      <c r="R3779" t="str">
        <f t="shared" ref="R3779:R3842" si="357">MID(N3779,FIND("/",N3779)+1,LEN(N3779))</f>
        <v>musical</v>
      </c>
      <c r="S3779" s="12">
        <f t="shared" ref="S3779:S3842" si="358">((($J3779/60)/60)/24)+DATE(1970,1,1)</f>
        <v>41887.111354166671</v>
      </c>
      <c r="T3779" s="12">
        <f t="shared" ref="T3779:T3842" si="359">((($I3779/60)/60)/24)+DATE(1970,1,1)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1.0504166666666668</v>
      </c>
      <c r="P3780" s="7">
        <f t="shared" si="354"/>
        <v>70.03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1.0398000000000001</v>
      </c>
      <c r="P3781" s="7">
        <f t="shared" si="354"/>
        <v>135.63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1.2</v>
      </c>
      <c r="P3782" s="7">
        <f t="shared" si="354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1.0966666666666667</v>
      </c>
      <c r="P3783" s="7">
        <f t="shared" si="354"/>
        <v>94.9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1.0175000000000001</v>
      </c>
      <c r="P3784" s="7">
        <f t="shared" si="354"/>
        <v>75.37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1.2891666666666666</v>
      </c>
      <c r="P3785" s="7">
        <f t="shared" si="354"/>
        <v>64.459999999999994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1.1499999999999999</v>
      </c>
      <c r="P3786" s="7">
        <f t="shared" si="354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1.5075000000000001</v>
      </c>
      <c r="P3787" s="7">
        <f t="shared" si="354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1.1096666666666666</v>
      </c>
      <c r="P3788" s="7">
        <f t="shared" si="354"/>
        <v>93.77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1.0028571428571429</v>
      </c>
      <c r="P3789" s="7">
        <f t="shared" si="354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6.6666666666666671E-3</v>
      </c>
      <c r="P3790" s="7">
        <f t="shared" si="354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3.267605633802817E-2</v>
      </c>
      <c r="P3791" s="7">
        <f t="shared" si="354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 s="7">
        <f t="shared" si="354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 s="7">
        <f t="shared" si="354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2.8E-3</v>
      </c>
      <c r="P3794" s="7">
        <f t="shared" si="354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0.59657142857142853</v>
      </c>
      <c r="P3795" s="7">
        <f t="shared" si="354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0.01</v>
      </c>
      <c r="P3796" s="7">
        <f t="shared" si="354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1.6666666666666666E-2</v>
      </c>
      <c r="P3797" s="7">
        <f t="shared" si="354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4.4444444444444447E-5</v>
      </c>
      <c r="P3798" s="7">
        <f t="shared" si="354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0.89666666666666661</v>
      </c>
      <c r="P3799" s="7">
        <f t="shared" si="354"/>
        <v>145.41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1.4642857142857143E-2</v>
      </c>
      <c r="P3800" s="7">
        <f t="shared" si="354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4.02E-2</v>
      </c>
      <c r="P3801" s="7">
        <f t="shared" si="354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4.0045454545454544E-2</v>
      </c>
      <c r="P3802" s="7">
        <f t="shared" si="354"/>
        <v>55.06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8.5199999999999998E-2</v>
      </c>
      <c r="P3803" s="7">
        <f t="shared" si="354"/>
        <v>47.33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 s="7">
        <f t="shared" si="354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0.19650000000000001</v>
      </c>
      <c r="P3805" s="7">
        <f t="shared" si="354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 s="7">
        <f t="shared" si="354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2.0000000000000002E-5</v>
      </c>
      <c r="P3807" s="7">
        <f t="shared" si="354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6.6666666666666664E-4</v>
      </c>
      <c r="P3808" s="7">
        <f t="shared" si="354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0.30333333333333334</v>
      </c>
      <c r="P3809" s="7">
        <f t="shared" si="354"/>
        <v>50.56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</v>
      </c>
      <c r="P3810" s="7">
        <f t="shared" si="354"/>
        <v>41.67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1.0125</v>
      </c>
      <c r="P3811" s="7">
        <f t="shared" si="354"/>
        <v>53.29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1.2173333333333334</v>
      </c>
      <c r="P3812" s="7">
        <f t="shared" si="354"/>
        <v>70.23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3.3</v>
      </c>
      <c r="P3813" s="7">
        <f t="shared" si="354"/>
        <v>43.42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1.0954999999999999</v>
      </c>
      <c r="P3814" s="7">
        <f t="shared" si="354"/>
        <v>199.18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1.0095190476190474</v>
      </c>
      <c r="P3815" s="7">
        <f t="shared" si="354"/>
        <v>78.52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1.4013333333333333</v>
      </c>
      <c r="P3816" s="7">
        <f t="shared" si="354"/>
        <v>61.82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1.0000100000000001</v>
      </c>
      <c r="P3817" s="7">
        <f t="shared" si="354"/>
        <v>50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1.19238</v>
      </c>
      <c r="P3818" s="7">
        <f t="shared" si="354"/>
        <v>48.34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1.0725</v>
      </c>
      <c r="P3819" s="7">
        <f t="shared" si="354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2.2799999999999998</v>
      </c>
      <c r="P3820" s="7">
        <f t="shared" si="354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1.0640000000000001</v>
      </c>
      <c r="P3821" s="7">
        <f t="shared" si="354"/>
        <v>40.92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1.4333333333333333</v>
      </c>
      <c r="P3822" s="7">
        <f t="shared" si="354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1.0454285714285714</v>
      </c>
      <c r="P3823" s="7">
        <f t="shared" si="354"/>
        <v>79.540000000000006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1.1002000000000001</v>
      </c>
      <c r="P3824" s="7">
        <f t="shared" si="354"/>
        <v>72.38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1.06</v>
      </c>
      <c r="P3825" s="7">
        <f t="shared" si="354"/>
        <v>64.63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1.08</v>
      </c>
      <c r="P3826" s="7">
        <f t="shared" si="354"/>
        <v>38.57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1.0542</v>
      </c>
      <c r="P3827" s="7">
        <f t="shared" si="354"/>
        <v>107.57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1.1916666666666667</v>
      </c>
      <c r="P3828" s="7">
        <f t="shared" si="354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1.5266666666666666</v>
      </c>
      <c r="P3829" s="7">
        <f t="shared" si="354"/>
        <v>70.459999999999994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</v>
      </c>
      <c r="P3830" s="7">
        <f t="shared" si="354"/>
        <v>178.57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1.002</v>
      </c>
      <c r="P3831" s="7">
        <f t="shared" si="354"/>
        <v>62.63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2.25</v>
      </c>
      <c r="P3832" s="7">
        <f t="shared" si="354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1.0602199999999999</v>
      </c>
      <c r="P3833" s="7">
        <f t="shared" si="354"/>
        <v>58.9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1.0466666666666666</v>
      </c>
      <c r="P3834" s="7">
        <f t="shared" si="354"/>
        <v>139.56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1.1666666666666667</v>
      </c>
      <c r="P3835" s="7">
        <f t="shared" si="354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1.0903333333333334</v>
      </c>
      <c r="P3836" s="7">
        <f t="shared" si="354"/>
        <v>57.39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1.6</v>
      </c>
      <c r="P3837" s="7">
        <f t="shared" si="354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1.125</v>
      </c>
      <c r="P3838" s="7">
        <f t="shared" si="354"/>
        <v>64.290000000000006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1.0209999999999999</v>
      </c>
      <c r="P3839" s="7">
        <f t="shared" si="354"/>
        <v>120.12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1.00824</v>
      </c>
      <c r="P3840" s="7">
        <f t="shared" si="354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1.0125</v>
      </c>
      <c r="P3841" s="7">
        <f t="shared" si="354"/>
        <v>63.28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</v>
      </c>
      <c r="P3842" s="7">
        <f t="shared" ref="P3842:P3905" si="360">IFERROR(ROUND(E3842/L3842,2),0)</f>
        <v>21.67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E3843/D3843</f>
        <v>8.72E-2</v>
      </c>
      <c r="P3843" s="7">
        <f t="shared" si="360"/>
        <v>25.65</v>
      </c>
      <c r="Q3843" t="str">
        <f t="shared" ref="Q3843:Q3906" si="362">LEFT(N3843,FIND("/",N3843)-1)</f>
        <v>theater</v>
      </c>
      <c r="R3843" t="str">
        <f t="shared" ref="R3843:R3906" si="363">MID(N3843,FIND("/",N3843)+1,LEN(N3843))</f>
        <v>plays</v>
      </c>
      <c r="S3843" s="12">
        <f t="shared" ref="S3843:S3906" si="364">((($J3843/60)/60)/24)+DATE(1970,1,1)</f>
        <v>41780.785729166666</v>
      </c>
      <c r="T3843" s="12">
        <f t="shared" ref="T3843:T3906" si="365">((($I3843/60)/60)/24)+DATE(1970,1,1)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0.21940000000000001</v>
      </c>
      <c r="P3844" s="7">
        <f t="shared" si="360"/>
        <v>47.7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0.21299999999999999</v>
      </c>
      <c r="P3845" s="7">
        <f t="shared" si="360"/>
        <v>56.05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0.41489795918367345</v>
      </c>
      <c r="P3846" s="7">
        <f t="shared" si="360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2.1049999999999999E-2</v>
      </c>
      <c r="P3847" s="7">
        <f t="shared" si="360"/>
        <v>70.17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2.7E-2</v>
      </c>
      <c r="P3848" s="7">
        <f t="shared" si="360"/>
        <v>23.63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0.16161904761904761</v>
      </c>
      <c r="P3849" s="7">
        <f t="shared" si="360"/>
        <v>188.56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0.16376923076923078</v>
      </c>
      <c r="P3850" s="7">
        <f t="shared" si="360"/>
        <v>49.51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7.0433333333333334E-2</v>
      </c>
      <c r="P3851" s="7">
        <f t="shared" si="360"/>
        <v>75.459999999999994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3.7999999999999999E-2</v>
      </c>
      <c r="P3852" s="7">
        <f t="shared" si="360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0.34079999999999999</v>
      </c>
      <c r="P3853" s="7">
        <f t="shared" si="360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2E-3</v>
      </c>
      <c r="P3854" s="7">
        <f t="shared" si="360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2.5999999999999998E-4</v>
      </c>
      <c r="P3855" s="7">
        <f t="shared" si="360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0.16254545454545455</v>
      </c>
      <c r="P3856" s="7">
        <f t="shared" si="360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2.5000000000000001E-2</v>
      </c>
      <c r="P3857" s="7">
        <f t="shared" si="360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2.0000000000000001E-4</v>
      </c>
      <c r="P3858" s="7">
        <f t="shared" si="360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5.1999999999999998E-2</v>
      </c>
      <c r="P3859" s="7">
        <f t="shared" si="360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0.02</v>
      </c>
      <c r="P3860" s="7">
        <f t="shared" si="360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4.0000000000000002E-4</v>
      </c>
      <c r="P3861" s="7">
        <f t="shared" si="360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0.17666666666666667</v>
      </c>
      <c r="P3862" s="7">
        <f t="shared" si="360"/>
        <v>81.540000000000006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0.05</v>
      </c>
      <c r="P3863" s="7">
        <f t="shared" si="360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1.3333333333333334E-4</v>
      </c>
      <c r="P3864" s="7">
        <f t="shared" si="360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 s="7">
        <f t="shared" si="360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1.2E-2</v>
      </c>
      <c r="P3866" s="7">
        <f t="shared" si="360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0.26937422295897223</v>
      </c>
      <c r="P3867" s="7">
        <f t="shared" si="360"/>
        <v>46.43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5.4999999999999997E-3</v>
      </c>
      <c r="P3868" s="7">
        <f t="shared" si="360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0.1255</v>
      </c>
      <c r="P3869" s="7">
        <f t="shared" si="360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2E-3</v>
      </c>
      <c r="P3870" s="7">
        <f t="shared" si="360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3.44748684310884E-2</v>
      </c>
      <c r="P3871" s="7">
        <f t="shared" si="360"/>
        <v>30.13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0.15</v>
      </c>
      <c r="P3872" s="7">
        <f t="shared" si="360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2.6666666666666668E-2</v>
      </c>
      <c r="P3873" s="7">
        <f t="shared" si="360"/>
        <v>13.33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 s="7">
        <f t="shared" si="360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 s="7">
        <f t="shared" si="360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 s="7">
        <f t="shared" si="360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 s="7">
        <f t="shared" si="360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0.52794871794871789</v>
      </c>
      <c r="P3878" s="7">
        <f t="shared" si="360"/>
        <v>44.76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4.9639999999999997E-2</v>
      </c>
      <c r="P3879" s="7">
        <f t="shared" si="360"/>
        <v>88.64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5.5555555555555556E-4</v>
      </c>
      <c r="P3880" s="7">
        <f t="shared" si="360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 s="7">
        <f t="shared" si="360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0.13066666666666665</v>
      </c>
      <c r="P3882" s="7">
        <f t="shared" si="360"/>
        <v>57.65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0.05</v>
      </c>
      <c r="P3883" s="7">
        <f t="shared" si="360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 s="7">
        <f t="shared" si="360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 s="7">
        <f t="shared" si="360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 s="7">
        <f t="shared" si="360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 s="7">
        <f t="shared" si="360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 s="7">
        <f t="shared" si="360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1.7500000000000002E-2</v>
      </c>
      <c r="P3889" s="7">
        <f t="shared" si="360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0.27100000000000002</v>
      </c>
      <c r="P3890" s="7">
        <f t="shared" si="360"/>
        <v>38.71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1.4749999999999999E-2</v>
      </c>
      <c r="P3891" s="7">
        <f t="shared" si="360"/>
        <v>13.11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0.16826666666666668</v>
      </c>
      <c r="P3892" s="7">
        <f t="shared" si="360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0.32500000000000001</v>
      </c>
      <c r="P3893" s="7">
        <f t="shared" si="360"/>
        <v>37.14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 s="7">
        <f t="shared" si="360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0.2155</v>
      </c>
      <c r="P3895" s="7">
        <f t="shared" si="360"/>
        <v>128.27000000000001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3.4666666666666665E-2</v>
      </c>
      <c r="P3896" s="7">
        <f t="shared" si="360"/>
        <v>47.27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0.05</v>
      </c>
      <c r="P3897" s="7">
        <f t="shared" si="360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0.10625</v>
      </c>
      <c r="P3898" s="7">
        <f t="shared" si="360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0.17599999999999999</v>
      </c>
      <c r="P3899" s="7">
        <f t="shared" si="360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0.3256</v>
      </c>
      <c r="P3900" s="7">
        <f t="shared" si="360"/>
        <v>50.88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1.2500000000000001E-2</v>
      </c>
      <c r="P3901" s="7">
        <f t="shared" si="360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5.3999999999999999E-2</v>
      </c>
      <c r="P3902" s="7">
        <f t="shared" si="360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8.3333333333333332E-3</v>
      </c>
      <c r="P3903" s="7">
        <f t="shared" si="360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0.48833333333333334</v>
      </c>
      <c r="P3904" s="7">
        <f t="shared" si="360"/>
        <v>47.26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 s="7">
        <f t="shared" si="360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2.9999999999999997E-4</v>
      </c>
      <c r="P3906" s="7">
        <f t="shared" ref="P3906:P3969" si="366">IFERROR(ROUND(E3906/L3906,2),0)</f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E3907/D3907</f>
        <v>0.11533333333333333</v>
      </c>
      <c r="P3907" s="7">
        <f t="shared" si="366"/>
        <v>24.71</v>
      </c>
      <c r="Q3907" t="str">
        <f t="shared" ref="Q3907:Q3970" si="368">LEFT(N3907,FIND("/",N3907)-1)</f>
        <v>theater</v>
      </c>
      <c r="R3907" t="str">
        <f t="shared" ref="R3907:R3970" si="369">MID(N3907,FIND("/",N3907)+1,LEN(N3907))</f>
        <v>plays</v>
      </c>
      <c r="S3907" s="12">
        <f t="shared" ref="S3907:S3970" si="370">((($J3907/60)/60)/24)+DATE(1970,1,1)</f>
        <v>42124.623877314814</v>
      </c>
      <c r="T3907" s="12">
        <f t="shared" ref="T3907:T3970" si="371">((($I3907/60)/60)/24)+DATE(1970,1,1)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0.67333333333333334</v>
      </c>
      <c r="P3908" s="7">
        <f t="shared" si="366"/>
        <v>63.13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0.153</v>
      </c>
      <c r="P3909" s="7">
        <f t="shared" si="366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8.666666666666667E-2</v>
      </c>
      <c r="P3910" s="7">
        <f t="shared" si="366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2.2499999999999998E-3</v>
      </c>
      <c r="P3911" s="7">
        <f t="shared" si="366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3.0833333333333334E-2</v>
      </c>
      <c r="P3912" s="7">
        <f t="shared" si="366"/>
        <v>61.67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0.37412499999999999</v>
      </c>
      <c r="P3913" s="7">
        <f t="shared" si="366"/>
        <v>83.14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6.666666666666667E-5</v>
      </c>
      <c r="P3914" s="7">
        <f t="shared" si="366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0.1</v>
      </c>
      <c r="P3915" s="7">
        <f t="shared" si="366"/>
        <v>142.86000000000001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0.36359999999999998</v>
      </c>
      <c r="P3916" s="7">
        <f t="shared" si="366"/>
        <v>33.67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3.3333333333333335E-3</v>
      </c>
      <c r="P3917" s="7">
        <f t="shared" si="366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 s="7">
        <f t="shared" si="366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2.8571428571428571E-3</v>
      </c>
      <c r="P3919" s="7">
        <f t="shared" si="366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2E-3</v>
      </c>
      <c r="P3920" s="7">
        <f t="shared" si="366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1.7999999999999999E-2</v>
      </c>
      <c r="P3921" s="7">
        <f t="shared" si="366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5.3999999999999999E-2</v>
      </c>
      <c r="P3922" s="7">
        <f t="shared" si="366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 s="7">
        <f t="shared" si="366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8.1333333333333327E-2</v>
      </c>
      <c r="P3924" s="7">
        <f t="shared" si="366"/>
        <v>10.17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0.12034782608695652</v>
      </c>
      <c r="P3925" s="7">
        <f t="shared" si="366"/>
        <v>81.41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0.15266666666666667</v>
      </c>
      <c r="P3926" s="7">
        <f t="shared" si="366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0.1</v>
      </c>
      <c r="P3927" s="7">
        <f t="shared" si="366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3.0000000000000001E-3</v>
      </c>
      <c r="P3928" s="7">
        <f t="shared" si="366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0.01</v>
      </c>
      <c r="P3929" s="7">
        <f t="shared" si="366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0.13020000000000001</v>
      </c>
      <c r="P3930" s="7">
        <f t="shared" si="366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2.265E-2</v>
      </c>
      <c r="P3931" s="7">
        <f t="shared" si="366"/>
        <v>32.36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 s="7">
        <f t="shared" si="366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 s="7">
        <f t="shared" si="366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8.3333333333333331E-5</v>
      </c>
      <c r="P3934" s="7">
        <f t="shared" si="366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0.15742857142857142</v>
      </c>
      <c r="P3935" s="7">
        <f t="shared" si="366"/>
        <v>91.83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0.11</v>
      </c>
      <c r="P3936" s="7">
        <f t="shared" si="366"/>
        <v>45.83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0.43833333333333335</v>
      </c>
      <c r="P3937" s="7">
        <f t="shared" si="366"/>
        <v>57.17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 s="7">
        <f t="shared" si="366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0.86135181975736563</v>
      </c>
      <c r="P3939" s="7">
        <f t="shared" si="366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0.12196620583717357</v>
      </c>
      <c r="P3940" s="7">
        <f t="shared" si="366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1E-3</v>
      </c>
      <c r="P3941" s="7">
        <f t="shared" si="366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2.2000000000000001E-3</v>
      </c>
      <c r="P3942" s="7">
        <f t="shared" si="366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9.0909090909090905E-3</v>
      </c>
      <c r="P3943" s="7">
        <f t="shared" si="366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 s="7">
        <f t="shared" si="366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0.35639999999999999</v>
      </c>
      <c r="P3945" s="7">
        <f t="shared" si="366"/>
        <v>137.08000000000001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 s="7">
        <f t="shared" si="366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2.5000000000000001E-3</v>
      </c>
      <c r="P3947" s="7">
        <f t="shared" si="366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3.2500000000000001E-2</v>
      </c>
      <c r="P3948" s="7">
        <f t="shared" si="366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3.3666666666666664E-2</v>
      </c>
      <c r="P3949" s="7">
        <f t="shared" si="366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 s="7">
        <f t="shared" si="366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0.15770000000000001</v>
      </c>
      <c r="P3951" s="7">
        <f t="shared" si="366"/>
        <v>49.28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6.2500000000000003E-3</v>
      </c>
      <c r="P3952" s="7">
        <f t="shared" si="366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5.0000000000000004E-6</v>
      </c>
      <c r="P3953" s="7">
        <f t="shared" si="366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9.6153846153846159E-4</v>
      </c>
      <c r="P3954" s="7">
        <f t="shared" si="366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 s="7">
        <f t="shared" si="366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 s="7">
        <f t="shared" si="366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0.24285714285714285</v>
      </c>
      <c r="P3957" s="7">
        <f t="shared" si="366"/>
        <v>53.13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 s="7">
        <f t="shared" si="366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2.5000000000000001E-4</v>
      </c>
      <c r="P3959" s="7">
        <f t="shared" si="366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0.32050000000000001</v>
      </c>
      <c r="P3960" s="7">
        <f t="shared" si="366"/>
        <v>40.06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0.24333333333333335</v>
      </c>
      <c r="P3961" s="7">
        <f t="shared" si="366"/>
        <v>24.33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1.4999999999999999E-2</v>
      </c>
      <c r="P3962" s="7">
        <f t="shared" si="366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4.1999999999999997E-3</v>
      </c>
      <c r="P3963" s="7">
        <f t="shared" si="366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3.214285714285714E-2</v>
      </c>
      <c r="P3964" s="7">
        <f t="shared" si="366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 s="7">
        <f t="shared" si="366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6.3E-2</v>
      </c>
      <c r="P3966" s="7">
        <f t="shared" si="366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0.14249999999999999</v>
      </c>
      <c r="P3967" s="7">
        <f t="shared" si="366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6.0000000000000001E-3</v>
      </c>
      <c r="P3968" s="7">
        <f t="shared" si="366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0.2411764705882353</v>
      </c>
      <c r="P3969" s="7">
        <f t="shared" si="366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0.10539999999999999</v>
      </c>
      <c r="P3970" s="7">
        <f t="shared" ref="P3970:P4033" si="372">IFERROR(ROUND(E3970/L3970,2),0)</f>
        <v>47.91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E3971/D3971</f>
        <v>7.4690265486725665E-2</v>
      </c>
      <c r="P3971" s="7">
        <f t="shared" si="372"/>
        <v>35.17</v>
      </c>
      <c r="Q3971" t="str">
        <f t="shared" ref="Q3971:Q4034" si="374">LEFT(N3971,FIND("/",N3971)-1)</f>
        <v>theater</v>
      </c>
      <c r="R3971" t="str">
        <f t="shared" ref="R3971:R4034" si="375">MID(N3971,FIND("/",N3971)+1,LEN(N3971))</f>
        <v>plays</v>
      </c>
      <c r="S3971" s="12">
        <f t="shared" ref="S3971:S4034" si="376">((($J3971/60)/60)/24)+DATE(1970,1,1)</f>
        <v>42601.854699074072</v>
      </c>
      <c r="T3971" s="12">
        <f t="shared" ref="T3971:T4034" si="377">((($I3971/60)/60)/24)+DATE(1970,1,1)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7.3333333333333334E-4</v>
      </c>
      <c r="P3972" s="7">
        <f t="shared" si="372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9.7142857142857135E-3</v>
      </c>
      <c r="P3973" s="7">
        <f t="shared" si="372"/>
        <v>22.67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0.21099999999999999</v>
      </c>
      <c r="P3974" s="7">
        <f t="shared" si="372"/>
        <v>26.38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0.78100000000000003</v>
      </c>
      <c r="P3975" s="7">
        <f t="shared" si="372"/>
        <v>105.54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0.32</v>
      </c>
      <c r="P3976" s="7">
        <f t="shared" si="372"/>
        <v>29.09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 s="7">
        <f t="shared" si="372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0.47692307692307695</v>
      </c>
      <c r="P3978" s="7">
        <f t="shared" si="372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1.4500000000000001E-2</v>
      </c>
      <c r="P3979" s="7">
        <f t="shared" si="372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0.107</v>
      </c>
      <c r="P3980" s="7">
        <f t="shared" si="372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1.8333333333333333E-2</v>
      </c>
      <c r="P3981" s="7">
        <f t="shared" si="372"/>
        <v>18.329999999999998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0.18</v>
      </c>
      <c r="P3982" s="7">
        <f t="shared" si="372"/>
        <v>64.290000000000006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4.0833333333333333E-2</v>
      </c>
      <c r="P3983" s="7">
        <f t="shared" si="372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0.2</v>
      </c>
      <c r="P3984" s="7">
        <f t="shared" si="372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0.34802513464991025</v>
      </c>
      <c r="P3985" s="7">
        <f t="shared" si="372"/>
        <v>84.28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6.3333333333333339E-2</v>
      </c>
      <c r="P3986" s="7">
        <f t="shared" si="372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0.32050000000000001</v>
      </c>
      <c r="P3987" s="7">
        <f t="shared" si="372"/>
        <v>33.74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9.7600000000000006E-2</v>
      </c>
      <c r="P3988" s="7">
        <f t="shared" si="372"/>
        <v>37.54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0.3775</v>
      </c>
      <c r="P3989" s="7">
        <f t="shared" si="372"/>
        <v>11.62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2.1333333333333333E-2</v>
      </c>
      <c r="P3990" s="7">
        <f t="shared" si="372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 s="7">
        <f t="shared" si="372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4.1818181818181817E-2</v>
      </c>
      <c r="P3992" s="7">
        <f t="shared" si="372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0.2</v>
      </c>
      <c r="P3993" s="7">
        <f t="shared" si="372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5.4100000000000002E-2</v>
      </c>
      <c r="P3994" s="7">
        <f t="shared" si="372"/>
        <v>60.11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6.0000000000000002E-5</v>
      </c>
      <c r="P3995" s="7">
        <f t="shared" si="372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2.5000000000000001E-3</v>
      </c>
      <c r="P3996" s="7">
        <f t="shared" si="372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0.35</v>
      </c>
      <c r="P3997" s="7">
        <f t="shared" si="372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0.16566666666666666</v>
      </c>
      <c r="P3998" s="7">
        <f t="shared" si="372"/>
        <v>29.24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 s="7">
        <f t="shared" si="372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0.57199999999999995</v>
      </c>
      <c r="P4000" s="7">
        <f t="shared" si="372"/>
        <v>59.58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0.16514285714285715</v>
      </c>
      <c r="P4001" s="7">
        <f t="shared" si="372"/>
        <v>82.57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1.25E-3</v>
      </c>
      <c r="P4002" s="7">
        <f t="shared" si="372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0.3775</v>
      </c>
      <c r="P4003" s="7">
        <f t="shared" si="372"/>
        <v>32.36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1.84E-2</v>
      </c>
      <c r="P4004" s="7">
        <f t="shared" si="372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0.10050000000000001</v>
      </c>
      <c r="P4005" s="7">
        <f t="shared" si="372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2E-3</v>
      </c>
      <c r="P4006" s="7">
        <f t="shared" si="372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1.3333333333333334E-2</v>
      </c>
      <c r="P4007" s="7">
        <f t="shared" si="372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6.666666666666667E-5</v>
      </c>
      <c r="P4008" s="7">
        <f t="shared" si="372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2.5000000000000001E-3</v>
      </c>
      <c r="P4009" s="7">
        <f t="shared" si="372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0.06</v>
      </c>
      <c r="P4010" s="7">
        <f t="shared" si="372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3.8860103626943004E-2</v>
      </c>
      <c r="P4011" s="7">
        <f t="shared" si="372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0.24194444444444443</v>
      </c>
      <c r="P4012" s="7">
        <f t="shared" si="372"/>
        <v>45.84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7.5999999999999998E-2</v>
      </c>
      <c r="P4013" s="7">
        <f t="shared" si="372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 s="7">
        <f t="shared" si="372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1.2999999999999999E-2</v>
      </c>
      <c r="P4015" s="7">
        <f t="shared" si="372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 s="7">
        <f t="shared" si="372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1.4285714285714287E-4</v>
      </c>
      <c r="P4017" s="7">
        <f t="shared" si="372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0.14000000000000001</v>
      </c>
      <c r="P4018" s="7">
        <f t="shared" si="372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1.0500000000000001E-2</v>
      </c>
      <c r="P4019" s="7">
        <f t="shared" si="372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8.666666666666667E-2</v>
      </c>
      <c r="P4020" s="7">
        <f t="shared" si="372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8.2857142857142851E-3</v>
      </c>
      <c r="P4021" s="7">
        <f t="shared" si="372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0.16666666666666666</v>
      </c>
      <c r="P4022" s="7">
        <f t="shared" si="372"/>
        <v>33.33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8.3333333333333332E-3</v>
      </c>
      <c r="P4023" s="7">
        <f t="shared" si="372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0.69561111111111107</v>
      </c>
      <c r="P4024" s="7">
        <f t="shared" si="372"/>
        <v>63.56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 s="7">
        <f t="shared" si="372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1.2500000000000001E-2</v>
      </c>
      <c r="P4026" s="7">
        <f t="shared" si="372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0.05</v>
      </c>
      <c r="P4027" s="7">
        <f t="shared" si="372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 s="7">
        <f t="shared" si="372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7.166666666666667E-2</v>
      </c>
      <c r="P4029" s="7">
        <f t="shared" si="372"/>
        <v>30.71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0.28050000000000003</v>
      </c>
      <c r="P4030" s="7">
        <f t="shared" si="372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 s="7">
        <f t="shared" si="372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0.16</v>
      </c>
      <c r="P4032" s="7">
        <f t="shared" si="372"/>
        <v>66.67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 s="7">
        <f t="shared" si="372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6.8287037037037035E-2</v>
      </c>
      <c r="P4034" s="7">
        <f t="shared" ref="P4034:P4097" si="378">IFERROR(ROUND(E4034/L4034,2),0)</f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E4035/D4035</f>
        <v>0.25698702928870293</v>
      </c>
      <c r="P4035" s="7">
        <f t="shared" si="378"/>
        <v>65.34</v>
      </c>
      <c r="Q4035" t="str">
        <f t="shared" ref="Q4035:Q4098" si="380">LEFT(N4035,FIND("/",N4035)-1)</f>
        <v>theater</v>
      </c>
      <c r="R4035" t="str">
        <f t="shared" ref="R4035:R4098" si="381">MID(N4035,FIND("/",N4035)+1,LEN(N4035))</f>
        <v>plays</v>
      </c>
      <c r="S4035" s="12">
        <f t="shared" ref="S4035:S4098" si="382">((($J4035/60)/60)/24)+DATE(1970,1,1)</f>
        <v>42614.268796296295</v>
      </c>
      <c r="T4035" s="12">
        <f t="shared" ref="T4035:T4098" si="383">((($I4035/60)/60)/24)+DATE(1970,1,1)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1.4814814814814815E-2</v>
      </c>
      <c r="P4036" s="7">
        <f t="shared" si="378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0.36849999999999999</v>
      </c>
      <c r="P4037" s="7">
        <f t="shared" si="378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0.47049999999999997</v>
      </c>
      <c r="P4038" s="7">
        <f t="shared" si="378"/>
        <v>166.06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0.11428571428571428</v>
      </c>
      <c r="P4039" s="7">
        <f t="shared" si="378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0.12039999999999999</v>
      </c>
      <c r="P4040" s="7">
        <f t="shared" si="378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0.6</v>
      </c>
      <c r="P4041" s="7">
        <f t="shared" si="378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0.3125</v>
      </c>
      <c r="P4042" s="7">
        <f t="shared" si="378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4.1999999999999997E-3</v>
      </c>
      <c r="P4043" s="7">
        <f t="shared" si="378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2.0999999999999999E-3</v>
      </c>
      <c r="P4044" s="7">
        <f t="shared" si="378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s="7">
        <f t="shared" si="378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0.375</v>
      </c>
      <c r="P4046" s="7">
        <f t="shared" si="378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2.0000000000000001E-4</v>
      </c>
      <c r="P4047" s="7">
        <f t="shared" si="378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8.2142857142857142E-2</v>
      </c>
      <c r="P4048" s="7">
        <f t="shared" si="378"/>
        <v>38.33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2.1999999999999999E-2</v>
      </c>
      <c r="P4049" s="7">
        <f t="shared" si="378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0.17652941176470588</v>
      </c>
      <c r="P4050" s="7">
        <f t="shared" si="378"/>
        <v>32.979999999999997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8.0000000000000004E-4</v>
      </c>
      <c r="P4051" s="7">
        <f t="shared" si="378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6.6666666666666664E-4</v>
      </c>
      <c r="P4052" s="7">
        <f t="shared" si="378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s="7">
        <f t="shared" si="378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0.37533333333333335</v>
      </c>
      <c r="P4054" s="7">
        <f t="shared" si="378"/>
        <v>86.62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0.22</v>
      </c>
      <c r="P4055" s="7">
        <f t="shared" si="378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s="7">
        <f t="shared" si="378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0.1762</v>
      </c>
      <c r="P4057" s="7">
        <f t="shared" si="378"/>
        <v>41.95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0.53</v>
      </c>
      <c r="P4058" s="7">
        <f t="shared" si="378"/>
        <v>88.33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0.22142857142857142</v>
      </c>
      <c r="P4059" s="7">
        <f t="shared" si="378"/>
        <v>129.16999999999999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2.5333333333333333E-2</v>
      </c>
      <c r="P4060" s="7">
        <f t="shared" si="378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2.5000000000000001E-2</v>
      </c>
      <c r="P4061" s="7">
        <f t="shared" si="378"/>
        <v>35.71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2.8500000000000001E-2</v>
      </c>
      <c r="P4062" s="7">
        <f t="shared" si="378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s="7">
        <f t="shared" si="378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2.4500000000000001E-2</v>
      </c>
      <c r="P4064" s="7">
        <f t="shared" si="378"/>
        <v>163.33000000000001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1.4210526315789474E-2</v>
      </c>
      <c r="P4065" s="7">
        <f t="shared" si="378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0.1925</v>
      </c>
      <c r="P4066" s="7">
        <f t="shared" si="378"/>
        <v>64.17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6.7499999999999999E-3</v>
      </c>
      <c r="P4067" s="7">
        <f t="shared" si="378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1.6666666666666668E-3</v>
      </c>
      <c r="P4068" s="7">
        <f t="shared" si="378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0.60899999999999999</v>
      </c>
      <c r="P4069" s="7">
        <f t="shared" si="378"/>
        <v>179.12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0.01</v>
      </c>
      <c r="P4070" s="7">
        <f t="shared" si="378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0.34399999999999997</v>
      </c>
      <c r="P4071" s="7">
        <f t="shared" si="378"/>
        <v>33.08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0.16500000000000001</v>
      </c>
      <c r="P4072" s="7">
        <f t="shared" si="378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s="7">
        <f t="shared" si="378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4.0000000000000001E-3</v>
      </c>
      <c r="P4074" s="7">
        <f t="shared" si="378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1.0571428571428572E-2</v>
      </c>
      <c r="P4075" s="7">
        <f t="shared" si="378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0.26727272727272727</v>
      </c>
      <c r="P4076" s="7">
        <f t="shared" si="378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0.28799999999999998</v>
      </c>
      <c r="P4077" s="7">
        <f t="shared" si="378"/>
        <v>44.31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s="7">
        <f t="shared" si="378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8.8999999999999996E-2</v>
      </c>
      <c r="P4079" s="7">
        <f t="shared" si="378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s="7">
        <f t="shared" si="378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1.6666666666666668E-3</v>
      </c>
      <c r="P4081" s="7">
        <f t="shared" si="378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s="7">
        <f t="shared" si="378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0.15737410071942445</v>
      </c>
      <c r="P4083" s="7">
        <f t="shared" si="378"/>
        <v>29.17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0.02</v>
      </c>
      <c r="P4084" s="7">
        <f t="shared" si="378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0.21685714285714286</v>
      </c>
      <c r="P4085" s="7">
        <f t="shared" si="378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3.3333333333333335E-3</v>
      </c>
      <c r="P4086" s="7">
        <f t="shared" si="378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2.8571428571428571E-3</v>
      </c>
      <c r="P4087" s="7">
        <f t="shared" si="378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4.7E-2</v>
      </c>
      <c r="P4088" s="7">
        <f t="shared" si="378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s="7">
        <f t="shared" si="378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0.108</v>
      </c>
      <c r="P4090" s="7">
        <f t="shared" si="378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4.8000000000000001E-2</v>
      </c>
      <c r="P4091" s="7">
        <f t="shared" si="378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3.2000000000000001E-2</v>
      </c>
      <c r="P4092" s="7">
        <f t="shared" si="378"/>
        <v>10.67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0.1275</v>
      </c>
      <c r="P4093" s="7">
        <f t="shared" si="378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1.8181818181818181E-4</v>
      </c>
      <c r="P4094" s="7">
        <f t="shared" si="378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2.4E-2</v>
      </c>
      <c r="P4095" s="7">
        <f t="shared" si="378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0.36499999999999999</v>
      </c>
      <c r="P4096" s="7">
        <f t="shared" si="378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2.6666666666666668E-2</v>
      </c>
      <c r="P4097" s="7">
        <f t="shared" si="378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0.11428571428571428</v>
      </c>
      <c r="P4098" s="7">
        <f t="shared" ref="P4098:P4115" si="384">IFERROR(ROUND(E4098/L4098,2),0)</f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E4099/D4099</f>
        <v>0</v>
      </c>
      <c r="P4099" s="7">
        <f t="shared" si="384"/>
        <v>0</v>
      </c>
      <c r="Q4099" t="str">
        <f t="shared" ref="Q4099:Q4115" si="386">LEFT(N4099,FIND("/",N4099)-1)</f>
        <v>theater</v>
      </c>
      <c r="R4099" t="str">
        <f t="shared" ref="R4099:R4115" si="387">MID(N4099,FIND("/",N4099)+1,LEN(N4099))</f>
        <v>plays</v>
      </c>
      <c r="S4099" s="12">
        <f t="shared" ref="S4099:S4115" si="388">((($J4099/60)/60)/24)+DATE(1970,1,1)</f>
        <v>42344.824502314819</v>
      </c>
      <c r="T4099" s="12">
        <f t="shared" ref="T4099:T4115" si="389">((($I4099/60)/60)/24)+DATE(1970,1,1)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7">
        <f t="shared" si="384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1.1111111111111112E-2</v>
      </c>
      <c r="P4101" s="7">
        <f t="shared" si="384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7">
        <f t="shared" si="384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7">
        <f t="shared" si="384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0.27400000000000002</v>
      </c>
      <c r="P4104" s="7">
        <f t="shared" si="384"/>
        <v>22.83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0.1</v>
      </c>
      <c r="P4105" s="7">
        <f t="shared" si="384"/>
        <v>16.670000000000002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0.21366666666666667</v>
      </c>
      <c r="P4106" s="7">
        <f t="shared" si="384"/>
        <v>45.79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6.9696969696969702E-2</v>
      </c>
      <c r="P4107" s="7">
        <f t="shared" si="384"/>
        <v>383.33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0.70599999999999996</v>
      </c>
      <c r="P4108" s="7">
        <f t="shared" si="384"/>
        <v>106.97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2.0500000000000001E-2</v>
      </c>
      <c r="P4109" s="7">
        <f t="shared" si="384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1.9666666666666666E-2</v>
      </c>
      <c r="P4110" s="7">
        <f t="shared" si="384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7">
        <f t="shared" si="384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0.28666666666666668</v>
      </c>
      <c r="P4112" s="7">
        <f t="shared" si="384"/>
        <v>14.33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3.1333333333333331E-2</v>
      </c>
      <c r="P4113" s="7">
        <f t="shared" si="384"/>
        <v>15.67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4.0000000000000002E-4</v>
      </c>
      <c r="P4114" s="7">
        <f t="shared" si="384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2E-3</v>
      </c>
      <c r="P4115" s="7">
        <f t="shared" si="384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4115" xr:uid="{86645BB3-B9E2-4670-80A9-C0F270AE2224}"/>
  <conditionalFormatting sqref="F1:F1048576">
    <cfRule type="cellIs" dxfId="3" priority="2" operator="equal">
      <formula>"failed"</formula>
    </cfRule>
    <cfRule type="cellIs" dxfId="2" priority="3" operator="equal">
      <formula>"live"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 tint="-0.249977111117893"/>
      </colorScale>
    </cfRule>
  </conditionalFormatting>
  <pageMargins left="0.45" right="0.45" top="0.5" bottom="0.5" header="0.3" footer="0.25"/>
  <pageSetup scale="28" orientation="landscape" r:id="rId1"/>
  <headerFooter>
    <oddHeader>&amp;C&amp;A</oddHeader>
    <oddFooter>&amp;L&amp;F
&amp;Z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P1-State by Category</vt:lpstr>
      <vt:lpstr>P2-Camp by Sub-Category</vt:lpstr>
      <vt:lpstr>P3-State by Date</vt:lpstr>
      <vt:lpstr>Bonus</vt:lpstr>
      <vt:lpstr>Bonus SA</vt:lpstr>
      <vt:lpstr>Kickstarter_Table</vt:lpstr>
      <vt:lpstr>Kickstarter_Table!Print_Titles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Matherson</dc:creator>
  <cp:lastModifiedBy>Ana Rose Matherson</cp:lastModifiedBy>
  <cp:lastPrinted>2020-08-30T21:44:42Z</cp:lastPrinted>
  <dcterms:created xsi:type="dcterms:W3CDTF">2017-04-20T15:17:24Z</dcterms:created>
  <dcterms:modified xsi:type="dcterms:W3CDTF">2020-08-30T22:15:00Z</dcterms:modified>
</cp:coreProperties>
</file>