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lmin\Desktop\CLASSWORK\"/>
    </mc:Choice>
  </mc:AlternateContent>
  <xr:revisionPtr revIDLastSave="0" documentId="13_ncr:1_{C461C991-0962-47E2-BEF3-113DBD94A440}" xr6:coauthVersionLast="46" xr6:coauthVersionMax="46" xr10:uidLastSave="{00000000-0000-0000-0000-000000000000}"/>
  <bookViews>
    <workbookView xWindow="885" yWindow="930" windowWidth="26835" windowHeight="14460" tabRatio="654" firstSheet="4" activeTab="8" xr2:uid="{00000000-000D-0000-FFFF-FFFF00000000}"/>
  </bookViews>
  <sheets>
    <sheet name="Theater Outcomes by Launch Date" sheetId="12" r:id="rId1"/>
    <sheet name="Kickstarter" sheetId="1" r:id="rId2"/>
    <sheet name="Outcomes Based on Goal Pivot" sheetId="15" r:id="rId3"/>
    <sheet name="Outcomes Based on Goals" sheetId="14" r:id="rId4"/>
    <sheet name="Category Statistics" sheetId="2" r:id="rId5"/>
    <sheet name="Subcatecory Statistics" sheetId="3" r:id="rId6"/>
    <sheet name="Outcomes Based on Launch Date" sheetId="4" r:id="rId7"/>
    <sheet name="Edinburgh Research" sheetId="5" r:id="rId8"/>
    <sheet name="Descriptive Statistics" sheetId="8" r:id="rId9"/>
  </sheets>
  <definedNames>
    <definedName name="_xlnm._FilterDatabase" localSheetId="1" hidden="1">Kickstarter!$A$1:$T$4117</definedName>
  </definedNames>
  <calcPr calcId="191029"/>
  <pivotCaches>
    <pivotCache cacheId="0" r:id="rId10"/>
    <pivotCache cacheId="1" r:id="rId11"/>
    <pivotCache cacheId="40" r:id="rId12"/>
    <pivotCache cacheId="56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8" l="1"/>
  <c r="G6" i="14" l="1"/>
  <c r="F6" i="14"/>
  <c r="E6" i="14"/>
  <c r="D6" i="14"/>
  <c r="C6" i="14"/>
  <c r="B6" i="14"/>
  <c r="D2" i="14"/>
  <c r="D3" i="14"/>
  <c r="D13" i="14"/>
  <c r="C13" i="14"/>
  <c r="D12" i="14"/>
  <c r="C12" i="14"/>
  <c r="D11" i="14"/>
  <c r="C11" i="14"/>
  <c r="D10" i="14"/>
  <c r="C10" i="14"/>
  <c r="D9" i="14"/>
  <c r="C9" i="14"/>
  <c r="D8" i="14"/>
  <c r="C8" i="14"/>
  <c r="D7" i="14"/>
  <c r="C7" i="14"/>
  <c r="C5" i="14"/>
  <c r="D5" i="14"/>
  <c r="D4" i="14"/>
  <c r="C4" i="14"/>
  <c r="C3" i="14"/>
  <c r="C2" i="14"/>
  <c r="B2" i="14"/>
  <c r="B13" i="14"/>
  <c r="B12" i="14"/>
  <c r="B11" i="14"/>
  <c r="B10" i="14"/>
  <c r="B9" i="14"/>
  <c r="B8" i="14"/>
  <c r="B7" i="14"/>
  <c r="B5" i="14"/>
  <c r="B4" i="14"/>
  <c r="B3" i="14"/>
  <c r="C13" i="8"/>
  <c r="C12" i="8"/>
  <c r="C11" i="8"/>
  <c r="B13" i="8"/>
  <c r="B12" i="8"/>
  <c r="B14" i="8" s="1"/>
  <c r="B11" i="8"/>
  <c r="C6" i="8"/>
  <c r="C5" i="8"/>
  <c r="C4" i="8"/>
  <c r="B6" i="8"/>
  <c r="B5" i="8"/>
  <c r="B4" i="8"/>
  <c r="C14" i="8" l="1"/>
  <c r="C7" i="8"/>
  <c r="B7" i="8"/>
  <c r="E3" i="14"/>
  <c r="G3" i="14" s="1"/>
  <c r="E7" i="14"/>
  <c r="G7" i="14" s="1"/>
  <c r="E13" i="14"/>
  <c r="G13" i="14" s="1"/>
  <c r="E2" i="14"/>
  <c r="E4" i="14"/>
  <c r="G4" i="14" s="1"/>
  <c r="E5" i="14"/>
  <c r="F5" i="14" s="1"/>
  <c r="E12" i="14"/>
  <c r="F12" i="14" s="1"/>
  <c r="E11" i="14"/>
  <c r="G11" i="14" s="1"/>
  <c r="E10" i="14"/>
  <c r="G10" i="14" s="1"/>
  <c r="E9" i="14"/>
  <c r="F9" i="14" s="1"/>
  <c r="E8" i="14"/>
  <c r="G8" i="14" s="1"/>
  <c r="C19" i="8"/>
  <c r="B19" i="8"/>
  <c r="C18" i="8"/>
  <c r="B18" i="8"/>
  <c r="F3" i="14" l="1"/>
  <c r="F13" i="14"/>
  <c r="F4" i="14"/>
  <c r="F7" i="14"/>
  <c r="F2" i="14"/>
  <c r="G2" i="14"/>
  <c r="G9" i="14"/>
  <c r="G5" i="14"/>
  <c r="F11" i="14"/>
  <c r="F10" i="14"/>
  <c r="G12" i="14"/>
  <c r="F8" i="14"/>
  <c r="C10" i="8"/>
  <c r="B10" i="8"/>
  <c r="C9" i="8"/>
  <c r="B9" i="8"/>
  <c r="C3" i="8"/>
  <c r="B3" i="8"/>
  <c r="C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4116" i="1"/>
  <c r="O4117" i="1"/>
  <c r="O2016" i="1"/>
  <c r="E2" i="5" l="1"/>
  <c r="E6" i="5"/>
  <c r="E5" i="5"/>
  <c r="E4" i="5"/>
  <c r="E3" i="5"/>
</calcChain>
</file>

<file path=xl/sharedStrings.xml><?xml version="1.0" encoding="utf-8"?>
<sst xmlns="http://schemas.openxmlformats.org/spreadsheetml/2006/main" count="33071" uniqueCount="8420">
  <si>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</si>
  <si>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</si>
  <si>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</si>
  <si>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</si>
  <si>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</si>
  <si>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</si>
  <si>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</si>
  <si>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</si>
  <si>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</si>
  <si>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</si>
  <si>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</si>
  <si>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</si>
  <si>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</si>
  <si>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</si>
  <si>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</si>
  <si>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</si>
  <si>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</si>
  <si>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</si>
  <si>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</si>
  <si>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</si>
  <si>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</si>
  <si>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</si>
  <si>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</si>
  <si>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</si>
  <si>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</si>
  <si>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</si>
  <si>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</si>
  <si>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</si>
  <si>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</si>
  <si>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</si>
  <si>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</si>
  <si>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</si>
  <si>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</si>
  <si>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</si>
  <si>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</si>
  <si>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</si>
  <si>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</si>
  <si>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</si>
  <si>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</si>
  <si>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</si>
  <si>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</si>
  <si>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</si>
  <si>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</si>
  <si>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</si>
  <si>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</si>
  <si>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</si>
  <si>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</si>
  <si>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</si>
  <si>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</si>
  <si>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</si>
  <si>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</si>
  <si>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</si>
  <si>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</si>
  <si>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</si>
  <si>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</si>
  <si>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</si>
  <si>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</si>
  <si>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</si>
  <si>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</si>
  <si>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</si>
  <si>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</si>
  <si>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</si>
  <si>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</si>
  <si>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</si>
  <si>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</si>
  <si>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</si>
  <si>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</si>
  <si>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</si>
  <si>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</si>
  <si>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</si>
  <si>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</si>
  <si>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</si>
  <si>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</si>
  <si>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</si>
  <si>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</si>
  <si>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</si>
  <si>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</si>
  <si>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</si>
  <si>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</si>
  <si>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</si>
  <si>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</si>
  <si>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</si>
  <si>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</si>
  <si>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</si>
  <si>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</si>
  <si>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</si>
  <si>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</si>
  <si>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</si>
  <si>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</si>
  <si>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</si>
  <si>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</si>
  <si>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</si>
  <si>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</si>
  <si>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</si>
  <si>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</si>
  <si>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</si>
  <si>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</si>
  <si>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</si>
  <si>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</si>
  <si>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</si>
  <si>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</si>
  <si>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</si>
  <si>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</si>
  <si>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</si>
  <si>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</si>
  <si>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</si>
  <si>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</si>
  <si>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</si>
  <si>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</si>
  <si>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</si>
  <si>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</si>
  <si>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</si>
  <si>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</si>
  <si>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</si>
  <si>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</si>
  <si>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</si>
  <si>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</si>
  <si>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</si>
  <si>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</si>
  <si>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</si>
  <si>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</si>
  <si>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</si>
  <si>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</si>
  <si>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</si>
  <si>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</si>
  <si>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</si>
  <si>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</si>
  <si>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</si>
  <si>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</si>
  <si>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</si>
  <si>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</si>
  <si>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</si>
  <si>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</si>
  <si>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</si>
  <si>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</si>
  <si>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</si>
  <si>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</si>
  <si>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</si>
  <si>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</si>
  <si>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</si>
  <si>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</si>
  <si>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</si>
  <si>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</si>
  <si>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</si>
  <si>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</si>
  <si>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</si>
  <si>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</si>
  <si>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</si>
  <si>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</si>
  <si>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</si>
  <si>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</si>
  <si>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</si>
  <si>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</si>
  <si>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</si>
  <si>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</si>
  <si>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</si>
  <si>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</si>
  <si>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</si>
  <si>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</si>
  <si>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</si>
  <si>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</si>
  <si>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</si>
  <si>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</si>
  <si>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</si>
  <si>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</si>
  <si>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</si>
  <si>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</si>
  <si>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</si>
  <si>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</si>
  <si>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</si>
  <si>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</si>
  <si>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</si>
  <si>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</si>
  <si>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</si>
  <si>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</si>
  <si>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</si>
  <si>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</si>
  <si>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</si>
  <si>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</si>
  <si>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</si>
  <si>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</si>
  <si>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</si>
  <si>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</si>
  <si>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</si>
  <si>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</si>
  <si>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</si>
  <si>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</si>
  <si>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</si>
  <si>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</si>
  <si>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</si>
  <si>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</si>
  <si>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</si>
  <si>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</si>
  <si>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</si>
  <si>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</si>
  <si>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</si>
  <si>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</si>
  <si>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</si>
  <si>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</si>
  <si>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</si>
  <si>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</si>
  <si>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</si>
  <si>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</si>
  <si>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</si>
  <si>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</si>
  <si>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</si>
  <si>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</si>
  <si>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</si>
  <si>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</si>
  <si>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</si>
  <si>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</si>
  <si>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</si>
  <si>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</si>
  <si>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</si>
  <si>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</si>
  <si>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</si>
  <si>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</si>
  <si>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</si>
  <si>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</si>
  <si>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</si>
  <si>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</si>
  <si>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</si>
  <si>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</si>
  <si>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</si>
  <si>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</si>
  <si>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</si>
  <si>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</si>
  <si>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</si>
  <si>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</si>
  <si>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</si>
  <si>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</si>
  <si>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</si>
  <si>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</si>
  <si>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</si>
  <si>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</si>
  <si>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</si>
  <si>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</si>
  <si>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</si>
  <si>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</si>
  <si>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</si>
  <si>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</si>
  <si>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</si>
  <si>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</si>
  <si>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</si>
  <si>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</si>
  <si>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</si>
  <si>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</si>
  <si>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</si>
  <si>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</si>
  <si>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</si>
  <si>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</si>
  <si>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</si>
  <si>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</si>
  <si>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</si>
  <si>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</si>
  <si>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</si>
  <si>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</si>
  <si>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</si>
  <si>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</si>
  <si>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</si>
  <si>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</si>
  <si>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</si>
  <si>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</si>
  <si>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</si>
  <si>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</si>
  <si>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</si>
  <si>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</si>
  <si>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</si>
  <si>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</si>
  <si>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</si>
  <si>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</si>
  <si>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</si>
  <si>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</si>
  <si>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</si>
  <si>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</si>
  <si>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</si>
  <si>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</si>
  <si>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</si>
  <si>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</si>
  <si>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</si>
  <si>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</si>
  <si>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</si>
  <si>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</si>
  <si>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</si>
  <si>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</si>
  <si>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</si>
  <si>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</si>
  <si>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</si>
  <si>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</si>
  <si>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</si>
  <si>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</si>
  <si>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</si>
  <si>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</si>
  <si>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</si>
  <si>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</si>
  <si>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</si>
  <si>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</si>
  <si>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</si>
  <si>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</si>
  <si>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</si>
  <si>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</si>
  <si>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</si>
  <si>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</si>
  <si>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</si>
  <si>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</si>
  <si>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</si>
  <si>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</si>
  <si>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</si>
  <si>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</si>
  <si>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</si>
  <si>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</si>
  <si>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</si>
  <si>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</si>
  <si>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</si>
  <si>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</si>
  <si>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</si>
  <si>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</si>
  <si>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</si>
  <si>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</si>
  <si>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</si>
  <si>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</si>
  <si>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</si>
  <si>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</si>
  <si>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</si>
  <si>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</si>
  <si>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</si>
  <si>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</si>
  <si>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</si>
  <si>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</si>
  <si>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</si>
  <si>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</si>
  <si>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</si>
  <si>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</si>
  <si>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</si>
  <si>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</si>
  <si>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</si>
  <si>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</si>
  <si>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</si>
  <si>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</si>
  <si>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</si>
  <si>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</si>
  <si>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</si>
  <si>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</si>
  <si>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</si>
  <si>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</si>
  <si>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</si>
  <si>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</si>
  <si>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</si>
  <si>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</si>
  <si>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</si>
  <si>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</si>
  <si>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</si>
  <si>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</si>
  <si>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</si>
  <si>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</si>
  <si>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</si>
  <si>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</si>
  <si>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</si>
  <si>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</si>
  <si>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</si>
  <si>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</si>
  <si>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</si>
  <si>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</si>
  <si>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</si>
  <si>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</si>
  <si>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</si>
  <si>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</si>
  <si>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</si>
  <si>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</si>
  <si>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</si>
  <si>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</si>
  <si>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</si>
  <si>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</si>
  <si>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</si>
  <si>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</si>
  <si>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</si>
  <si>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</si>
  <si>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</si>
  <si>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</si>
  <si>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</si>
  <si>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</si>
  <si>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</si>
  <si>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</si>
  <si>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</si>
  <si>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</si>
  <si>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</si>
  <si>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</si>
  <si>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</si>
  <si>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</si>
  <si>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</si>
  <si>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</si>
  <si>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</si>
  <si>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</si>
  <si>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</si>
  <si>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</si>
  <si>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</si>
  <si>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</si>
  <si>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</si>
  <si>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</si>
  <si>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</si>
  <si>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</si>
  <si>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</si>
  <si>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</si>
  <si>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</si>
  <si>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</si>
  <si>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</si>
  <si>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</si>
  <si>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</si>
  <si>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</si>
  <si>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</si>
  <si>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</si>
  <si>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</si>
  <si>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</si>
  <si>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</si>
  <si>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</si>
  <si>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</si>
  <si>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</si>
  <si>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</si>
  <si>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</si>
  <si>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</si>
  <si>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</si>
  <si>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</si>
  <si>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</si>
  <si>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</si>
  <si>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</si>
  <si>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</si>
  <si>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</si>
  <si>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</si>
  <si>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</si>
  <si>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</si>
  <si>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</si>
  <si>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</si>
  <si>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</si>
  <si>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</si>
  <si>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</si>
  <si>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</si>
  <si>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</si>
  <si>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</si>
  <si>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</si>
  <si>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</si>
  <si>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</si>
  <si>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</si>
  <si>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</si>
  <si>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</si>
  <si>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</si>
  <si>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</si>
  <si>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</si>
  <si>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</si>
  <si>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</si>
  <si>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</si>
  <si>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</si>
  <si>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</si>
  <si>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</si>
  <si>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</si>
  <si>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</si>
  <si>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</si>
  <si>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</si>
  <si>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</si>
  <si>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</si>
  <si>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</si>
  <si>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</si>
  <si>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</si>
  <si>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</si>
  <si>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</si>
  <si>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</si>
  <si>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</si>
  <si>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</si>
  <si>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</si>
  <si>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</si>
  <si>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</si>
  <si>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</si>
  <si>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</si>
  <si>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</si>
  <si>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</si>
  <si>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</si>
  <si>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</si>
  <si>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</si>
  <si>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</si>
  <si>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</si>
  <si>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</si>
  <si>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</si>
  <si>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</si>
  <si>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</si>
  <si>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</si>
  <si>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</si>
  <si>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</si>
  <si>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</si>
  <si>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</si>
  <si>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</si>
  <si>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</si>
  <si>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</si>
  <si>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</si>
  <si>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</si>
  <si>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</si>
  <si>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</si>
  <si>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</si>
  <si>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</si>
  <si>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</si>
  <si>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</si>
  <si>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</si>
  <si>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</si>
  <si>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</si>
  <si>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</si>
  <si>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</si>
  <si>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</si>
  <si>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</si>
  <si>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</si>
  <si>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</si>
  <si>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</si>
  <si>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</si>
  <si>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</si>
  <si>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</si>
  <si>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</si>
  <si>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</si>
  <si>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</si>
  <si>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</si>
  <si>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</si>
  <si>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</si>
  <si>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</si>
  <si>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</si>
  <si>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</si>
  <si>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</si>
  <si>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</si>
  <si>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</si>
  <si>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</si>
  <si>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</si>
  <si>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</si>
  <si>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</si>
  <si>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</si>
  <si>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</si>
  <si>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</si>
  <si>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</si>
  <si>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</si>
  <si>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</si>
  <si>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</si>
  <si>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</si>
  <si>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</si>
  <si>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</si>
  <si>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</si>
  <si>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</si>
  <si>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</si>
  <si>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</si>
  <si>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</si>
  <si>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</si>
  <si>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</si>
  <si>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</si>
  <si>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</si>
  <si>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</si>
  <si>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</si>
  <si>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</si>
  <si>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</si>
  <si>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</si>
  <si>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</si>
  <si>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</si>
  <si>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</si>
  <si>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</si>
  <si>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</si>
  <si>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</si>
  <si>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</si>
  <si>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</si>
  <si>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</si>
  <si>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</si>
  <si>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</si>
  <si>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</si>
  <si>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</si>
  <si>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</si>
  <si>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</si>
  <si>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</si>
  <si>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</si>
  <si>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</si>
  <si>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</si>
  <si>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</si>
  <si>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</si>
  <si>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</si>
  <si>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</si>
  <si>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</si>
  <si>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</si>
  <si>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</si>
  <si>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</si>
  <si>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</si>
  <si>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</si>
  <si>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</si>
  <si>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</si>
  <si>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</si>
  <si>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</si>
  <si>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</si>
  <si>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</si>
  <si>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</si>
  <si>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</si>
  <si>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</si>
  <si>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</si>
  <si>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</si>
  <si>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</si>
  <si>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</si>
  <si>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</si>
  <si>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</si>
  <si>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</si>
  <si>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</si>
  <si>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</si>
  <si>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</si>
  <si>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</si>
  <si>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</si>
  <si>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</si>
  <si>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</si>
  <si>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</si>
  <si>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</si>
  <si>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</si>
  <si>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</si>
  <si>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</si>
  <si>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</si>
  <si>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</si>
  <si>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</si>
  <si>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</si>
  <si>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</si>
  <si>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</si>
  <si>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</si>
  <si>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</si>
  <si>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</si>
  <si>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</si>
  <si>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</si>
  <si>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</si>
  <si>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</si>
  <si>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</si>
  <si>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</si>
  <si>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</si>
  <si>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</si>
  <si>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</si>
  <si>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</si>
  <si>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</si>
  <si>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</si>
  <si>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</si>
  <si>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</si>
  <si>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</si>
  <si>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</si>
  <si>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</si>
  <si>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</si>
  <si>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</si>
  <si>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</si>
  <si>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</si>
  <si>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</si>
  <si>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</si>
  <si>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</si>
  <si>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</si>
  <si>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</si>
  <si>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</si>
  <si>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</si>
  <si>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</si>
  <si>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</si>
  <si>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</si>
  <si>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</si>
  <si>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</si>
  <si>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</si>
  <si>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</si>
  <si>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</si>
  <si>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</si>
  <si>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</si>
  <si>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</si>
  <si>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</si>
  <si>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</si>
  <si>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</si>
  <si>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</si>
  <si>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</si>
  <si>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</si>
  <si>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</si>
  <si>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</si>
  <si>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</si>
  <si>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</si>
  <si>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</si>
  <si>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</si>
  <si>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</si>
  <si>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</si>
  <si>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</si>
  <si>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</si>
  <si>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</si>
  <si>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</si>
  <si>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</si>
  <si>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</si>
  <si>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</si>
  <si>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</si>
  <si>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</si>
  <si>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</si>
  <si>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</si>
  <si>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</si>
  <si>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</si>
  <si>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</si>
  <si>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</si>
  <si>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</si>
  <si>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</si>
  <si>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</si>
  <si>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</si>
  <si>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</si>
  <si>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</si>
  <si>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</si>
  <si>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</si>
  <si>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</si>
  <si>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</si>
  <si>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</si>
  <si>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</si>
  <si>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</si>
  <si>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</si>
  <si>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</si>
  <si>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</si>
  <si>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</si>
  <si>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</si>
  <si>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</si>
  <si>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</si>
  <si>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</si>
  <si>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</si>
  <si>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</si>
  <si>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</si>
  <si>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</si>
  <si>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</si>
  <si>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</si>
  <si>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</si>
  <si>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</si>
  <si>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</si>
  <si>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</si>
  <si>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</si>
  <si>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</si>
  <si>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</si>
  <si>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</si>
  <si>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</si>
  <si>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</si>
  <si>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</si>
  <si>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</si>
  <si>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</si>
  <si>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</si>
  <si>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</si>
  <si>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</si>
  <si>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</si>
  <si>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</si>
  <si>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</si>
  <si>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</si>
  <si>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</si>
  <si>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</si>
  <si>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</si>
  <si>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</si>
  <si>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</si>
  <si>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</si>
  <si>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</si>
  <si>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</si>
  <si>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</si>
  <si>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</si>
  <si>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</si>
  <si>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</si>
  <si>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</si>
  <si>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</si>
  <si>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</si>
  <si>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</si>
  <si>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</si>
  <si>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</si>
  <si>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</si>
  <si>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</si>
  <si>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</si>
  <si>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</si>
  <si>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</si>
  <si>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</si>
  <si>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</si>
  <si>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</si>
  <si>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</si>
  <si>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</si>
  <si>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</si>
  <si>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</si>
  <si>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</si>
  <si>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</si>
  <si>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</si>
  <si>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</si>
  <si>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</si>
  <si>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</si>
  <si>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</si>
  <si>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</si>
  <si>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</si>
  <si>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</si>
  <si>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</si>
  <si>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</si>
  <si>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</si>
  <si>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</si>
  <si>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</si>
  <si>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</si>
  <si>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</si>
  <si>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</si>
  <si>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</si>
  <si>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</si>
  <si>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</si>
  <si>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</si>
  <si>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</si>
  <si>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</si>
  <si>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</si>
  <si>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</si>
  <si>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</si>
  <si>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</si>
  <si>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</si>
  <si>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</si>
  <si>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</si>
  <si>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</si>
  <si>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</si>
  <si>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</si>
  <si>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</si>
  <si>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</si>
  <si>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</si>
  <si>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</si>
  <si>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</si>
  <si>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</si>
  <si>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</si>
  <si>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</si>
  <si>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</si>
  <si>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</si>
  <si>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</si>
  <si>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</si>
  <si>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</si>
  <si>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</si>
  <si>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</si>
  <si>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</si>
  <si>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</si>
  <si>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</si>
  <si>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</si>
  <si>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</si>
  <si>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</si>
  <si>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</si>
  <si>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</si>
  <si>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</si>
  <si>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</si>
  <si>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</si>
  <si>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</si>
  <si>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</si>
  <si>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</si>
  <si>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</si>
  <si>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</si>
  <si>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</si>
  <si>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</si>
  <si>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</si>
  <si>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</si>
  <si>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</si>
  <si>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</si>
  <si>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</si>
  <si>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</si>
  <si>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</si>
  <si>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</si>
  <si>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</si>
  <si>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</si>
  <si>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</si>
  <si>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</si>
  <si>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</si>
  <si>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</si>
  <si>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</si>
  <si>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</si>
  <si>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</si>
  <si>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</si>
  <si>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</si>
  <si>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</si>
  <si>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</si>
  <si>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</si>
  <si>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</si>
  <si>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</si>
  <si>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</si>
  <si>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</si>
  <si>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</si>
  <si>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</si>
  <si>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</si>
  <si>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</si>
  <si>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</si>
  <si>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</si>
  <si>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</si>
  <si>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</si>
  <si>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</si>
  <si>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</si>
  <si>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</si>
  <si>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</si>
  <si>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</si>
  <si>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</si>
  <si>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</si>
  <si>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</si>
  <si>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</si>
  <si>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</si>
  <si>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</si>
  <si>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</si>
  <si>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</si>
  <si>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</si>
  <si>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</si>
  <si>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</si>
  <si>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</si>
  <si>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</si>
  <si>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</si>
  <si>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</si>
  <si>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</si>
  <si>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</si>
  <si>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</si>
  <si>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</si>
  <si>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</si>
  <si>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</si>
  <si>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</si>
  <si>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</si>
  <si>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</si>
  <si>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</si>
  <si>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</si>
  <si>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</si>
  <si>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</si>
  <si>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</si>
  <si>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</si>
  <si>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</si>
  <si>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</si>
  <si>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</si>
  <si>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</si>
  <si>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</si>
  <si>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</si>
  <si>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</si>
  <si>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</si>
  <si>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</si>
  <si>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</si>
  <si>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</si>
  <si>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</si>
  <si>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</si>
  <si>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</si>
  <si>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</si>
  <si>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</si>
  <si>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</si>
  <si>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</si>
  <si>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</si>
  <si>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</si>
  <si>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</si>
  <si>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</si>
  <si>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</si>
  <si>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</si>
  <si>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</si>
  <si>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</si>
  <si>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</si>
  <si>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</si>
  <si>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</si>
  <si>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</si>
  <si>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</si>
  <si>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</si>
  <si>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</si>
  <si>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</si>
  <si>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</si>
  <si>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</si>
  <si>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</si>
  <si>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</si>
  <si>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</si>
  <si>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</si>
  <si>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</si>
  <si>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</si>
  <si>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</si>
  <si>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</si>
  <si>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</si>
  <si>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</si>
  <si>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</si>
  <si>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</si>
  <si>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</si>
  <si>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</si>
  <si>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</si>
  <si>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</si>
  <si>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</si>
  <si>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</si>
  <si>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</si>
  <si>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</si>
  <si>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</si>
  <si>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</si>
  <si>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</si>
  <si>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</si>
  <si>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</si>
  <si>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</si>
  <si>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</si>
  <si>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</si>
  <si>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</si>
  <si>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</si>
  <si>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</si>
  <si>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</si>
  <si>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</si>
  <si>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</si>
  <si>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</si>
  <si>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</si>
  <si>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</si>
  <si>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</si>
  <si>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</si>
  <si>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</si>
  <si>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</si>
  <si>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</si>
  <si>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</si>
  <si>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</si>
  <si>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</si>
  <si>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</si>
  <si>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</si>
  <si>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</si>
  <si>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</si>
  <si>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</si>
  <si>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</si>
  <si>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</si>
  <si>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</si>
  <si>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</si>
  <si>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</si>
  <si>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</si>
  <si>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</si>
  <si>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</si>
  <si>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</si>
  <si>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</si>
  <si>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</si>
  <si>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</si>
  <si>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</si>
  <si>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</si>
  <si>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</si>
  <si>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</si>
  <si>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</si>
  <si>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</si>
  <si>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</si>
  <si>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</si>
  <si>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</si>
  <si>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</si>
  <si>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</si>
  <si>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</si>
  <si>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</si>
  <si>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</si>
  <si>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</si>
  <si>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</si>
  <si>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</si>
  <si>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</si>
  <si>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</si>
  <si>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</si>
  <si>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</si>
  <si>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</si>
  <si>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</si>
  <si>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</si>
  <si>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</si>
  <si>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</si>
  <si>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</si>
  <si>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</si>
  <si>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</si>
  <si>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</si>
  <si>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</si>
  <si>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</si>
  <si>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</si>
  <si>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</si>
  <si>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</si>
  <si>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</si>
  <si>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</si>
  <si>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</si>
  <si>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</si>
  <si>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</si>
  <si>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</si>
  <si>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</si>
  <si>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</si>
  <si>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</si>
  <si>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</si>
  <si>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</si>
  <si>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</si>
  <si>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</si>
  <si>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</si>
  <si>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</si>
  <si>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</si>
  <si>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</si>
  <si>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</si>
  <si>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</si>
  <si>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</si>
  <si>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</si>
  <si>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</si>
  <si>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</si>
  <si>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</si>
  <si>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</si>
  <si>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</si>
  <si>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</si>
  <si>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</si>
  <si>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</si>
  <si>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</si>
  <si>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</si>
  <si>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</si>
  <si>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</si>
  <si>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</si>
  <si>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</si>
  <si>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</si>
  <si>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</si>
  <si>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</si>
  <si>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</si>
  <si>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</si>
  <si>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</si>
  <si>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</si>
  <si>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</si>
  <si>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</si>
  <si>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</si>
  <si>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</si>
  <si>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</si>
  <si>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</si>
  <si>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</si>
  <si>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</si>
  <si>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</si>
  <si>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</si>
  <si>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</si>
  <si>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</si>
  <si>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</si>
  <si>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</si>
  <si>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</si>
  <si>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</si>
  <si>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</si>
  <si>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</si>
  <si>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</si>
  <si>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</si>
  <si>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</si>
  <si>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</si>
  <si>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</si>
  <si>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</si>
  <si>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</si>
  <si>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</si>
  <si>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</si>
  <si>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</si>
  <si>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</si>
  <si>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</si>
  <si>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</si>
  <si>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</si>
  <si>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</si>
  <si>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</si>
  <si>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</si>
  <si>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</si>
  <si>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</si>
  <si>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</si>
  <si>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</si>
  <si>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</si>
  <si>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</si>
  <si>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</si>
  <si>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</si>
  <si>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</si>
  <si>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</si>
  <si>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</si>
  <si>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</si>
  <si>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</si>
  <si>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</si>
  <si>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</si>
  <si>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</si>
  <si>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</si>
  <si>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</si>
  <si>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</si>
  <si>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</si>
  <si>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</si>
  <si>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</si>
  <si>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</si>
  <si>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</si>
  <si>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</si>
  <si>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</si>
  <si>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</si>
  <si>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</si>
  <si>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</si>
  <si>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</si>
  <si>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</si>
  <si>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</si>
  <si>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</si>
  <si>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</si>
  <si>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</si>
  <si>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</si>
  <si>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</si>
  <si>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</si>
  <si>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</si>
  <si>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</si>
  <si>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</si>
  <si>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</si>
  <si>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</si>
  <si>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</si>
  <si>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</si>
  <si>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</si>
  <si>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</si>
  <si>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</si>
  <si>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</si>
  <si>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</si>
  <si>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</si>
  <si>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</si>
  <si>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</si>
  <si>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</si>
  <si>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</si>
  <si>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</si>
  <si>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</si>
  <si>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</si>
  <si>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</si>
  <si>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</si>
  <si>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</si>
  <si>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</si>
  <si>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</si>
  <si>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</si>
  <si>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</si>
  <si>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</si>
  <si>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</si>
  <si>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</si>
  <si>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</si>
  <si>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</si>
  <si>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</si>
  <si>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</si>
  <si>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</si>
  <si>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</si>
  <si>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</si>
  <si>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</si>
  <si>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</si>
  <si>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</si>
  <si>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</si>
  <si>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</si>
  <si>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</si>
  <si>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</si>
  <si>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</si>
  <si>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</si>
  <si>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</si>
  <si>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</si>
  <si>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</si>
  <si>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</si>
  <si>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</si>
  <si>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</si>
  <si>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</si>
  <si>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</si>
  <si>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</si>
  <si>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</si>
  <si>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</si>
  <si>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</si>
  <si>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</si>
  <si>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</si>
  <si>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</si>
  <si>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</si>
  <si>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</si>
  <si>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</si>
  <si>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</si>
  <si>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</si>
  <si>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</si>
  <si>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</si>
  <si>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</si>
  <si>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</si>
  <si>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</si>
  <si>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</si>
  <si>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</si>
  <si>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</si>
  <si>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</si>
  <si>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</si>
  <si>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</si>
  <si>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</si>
  <si>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</si>
  <si>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</si>
  <si>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</si>
  <si>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</si>
  <si>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</si>
  <si>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</si>
  <si>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</si>
  <si>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</si>
  <si>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</si>
  <si>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</si>
  <si>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</si>
  <si>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</si>
  <si>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</si>
  <si>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</si>
  <si>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</si>
  <si>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</si>
  <si>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</si>
  <si>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</si>
  <si>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</si>
  <si>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</si>
  <si>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</si>
  <si>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</si>
  <si>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</si>
  <si>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</si>
  <si>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</si>
  <si>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</si>
  <si>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</si>
  <si>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</si>
  <si>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</si>
  <si>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</si>
  <si>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</si>
  <si>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</si>
  <si>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</si>
  <si>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</si>
  <si>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</si>
  <si>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</si>
  <si>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</si>
  <si>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</si>
  <si>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</si>
  <si>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</si>
  <si>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</si>
  <si>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</si>
  <si>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</si>
  <si>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</si>
  <si>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</si>
  <si>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</si>
  <si>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</si>
  <si>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</si>
  <si>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</si>
  <si>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</si>
  <si>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</si>
  <si>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</si>
  <si>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</si>
  <si>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</si>
  <si>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</si>
  <si>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</si>
  <si>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</si>
  <si>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</si>
  <si>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</si>
  <si>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</si>
  <si>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</si>
  <si>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</si>
  <si>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</si>
  <si>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</si>
  <si>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</si>
  <si>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</si>
  <si>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</si>
  <si>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</si>
  <si>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</si>
  <si>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</si>
  <si>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</si>
  <si>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</si>
  <si>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</si>
  <si>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</si>
  <si>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</si>
  <si>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</si>
  <si>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</si>
  <si>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</si>
  <si>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</si>
  <si>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</si>
  <si>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</si>
  <si>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</si>
  <si>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</si>
  <si>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</si>
  <si>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</si>
  <si>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</si>
  <si>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</si>
  <si>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</si>
  <si>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</si>
  <si>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</si>
  <si>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</si>
  <si>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</si>
  <si>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</si>
  <si>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</si>
  <si>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</si>
  <si>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</si>
  <si>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</si>
  <si>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</si>
  <si>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</si>
  <si>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</si>
  <si>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</si>
  <si>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</si>
  <si>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</si>
  <si>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</si>
  <si>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</si>
  <si>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</si>
  <si>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</si>
  <si>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</si>
  <si>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</si>
  <si>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</si>
  <si>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</si>
  <si>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</si>
  <si>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</si>
  <si>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</si>
  <si>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</si>
  <si>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</si>
  <si>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</si>
  <si>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</si>
  <si>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</si>
  <si>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</si>
  <si>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</si>
  <si>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</si>
  <si>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</si>
  <si>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</si>
  <si>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</si>
  <si>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</si>
  <si>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</si>
  <si>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</si>
  <si>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</si>
  <si>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</si>
  <si>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</si>
  <si>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</si>
  <si>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</si>
  <si>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</si>
  <si>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</si>
  <si>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</si>
  <si>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</si>
  <si>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</si>
  <si>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</si>
  <si>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</si>
  <si>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</si>
  <si>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</si>
  <si>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</si>
  <si>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</si>
  <si>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</si>
  <si>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</si>
  <si>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</si>
  <si>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</si>
  <si>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</si>
  <si>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</si>
  <si>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</si>
  <si>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</si>
  <si>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</si>
  <si>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</si>
  <si>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</si>
  <si>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</si>
  <si>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</si>
  <si>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</si>
  <si>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</si>
  <si>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</si>
  <si>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</si>
  <si>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</si>
  <si>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</si>
  <si>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</si>
  <si>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</si>
  <si>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</si>
  <si>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</si>
  <si>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</si>
  <si>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</si>
  <si>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</si>
  <si>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</si>
  <si>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</si>
  <si>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</si>
  <si>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</si>
  <si>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</si>
  <si>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</si>
  <si>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</si>
  <si>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</si>
  <si>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</si>
  <si>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</si>
  <si>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</si>
  <si>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</si>
  <si>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</si>
  <si>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</si>
  <si>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</si>
  <si>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</si>
  <si>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</si>
  <si>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</si>
  <si>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</si>
  <si>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</si>
  <si>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</si>
  <si>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</si>
  <si>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</si>
  <si>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</si>
  <si>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</si>
  <si>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</si>
  <si>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</si>
  <si>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</si>
  <si>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</si>
  <si>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</si>
  <si>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</si>
  <si>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</si>
  <si>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</si>
  <si>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</si>
  <si>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</si>
  <si>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</si>
  <si>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</si>
  <si>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</si>
  <si>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</si>
  <si>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</si>
  <si>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</si>
  <si>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</si>
  <si>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</si>
  <si>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</si>
  <si>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</si>
  <si>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</si>
  <si>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</si>
  <si>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</si>
  <si>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</si>
  <si>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</si>
  <si>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</si>
  <si>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</si>
  <si>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</si>
  <si>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</si>
  <si>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</si>
  <si>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</si>
  <si>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</si>
  <si>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</si>
  <si>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</si>
  <si>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</si>
  <si>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</si>
  <si>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</si>
  <si>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</si>
  <si>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</si>
  <si>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</si>
  <si>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</si>
  <si>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</si>
  <si>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</si>
  <si>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</si>
  <si>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</si>
  <si>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</si>
  <si>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</si>
  <si>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</si>
  <si>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</si>
  <si>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</si>
  <si>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</si>
  <si>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</si>
  <si>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</si>
  <si>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</si>
  <si>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</si>
  <si>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</si>
  <si>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</si>
  <si>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</si>
  <si>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</si>
  <si>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</si>
  <si>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</si>
  <si>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</si>
  <si>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</si>
  <si>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</si>
  <si>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</si>
  <si>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</si>
  <si>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</si>
  <si>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</si>
  <si>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</si>
  <si>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</si>
  <si>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</si>
  <si>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</si>
  <si>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</si>
  <si>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</si>
  <si>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</si>
  <si>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</si>
  <si>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</si>
  <si>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</si>
  <si>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</si>
  <si>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</si>
  <si>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</si>
  <si>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</si>
  <si>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</si>
  <si>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</si>
  <si>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</si>
  <si>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</si>
  <si>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</si>
  <si>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</si>
  <si>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</si>
  <si>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</si>
  <si>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</si>
  <si>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</si>
  <si>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</si>
  <si>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</si>
  <si>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</si>
  <si>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</si>
  <si>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</si>
  <si>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</si>
  <si>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</si>
  <si>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</si>
  <si>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</si>
  <si>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</si>
  <si>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</si>
  <si>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</si>
  <si>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</si>
  <si>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</si>
  <si>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</si>
  <si>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</si>
  <si>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</si>
  <si>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</si>
  <si>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</si>
  <si>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</si>
  <si>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</si>
  <si>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</si>
  <si>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</si>
  <si>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</si>
  <si>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</si>
  <si>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</si>
  <si>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</si>
  <si>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</si>
  <si>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</si>
  <si>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</si>
  <si>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</si>
  <si>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</si>
  <si>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</si>
  <si>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</si>
  <si>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</si>
  <si>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</si>
  <si>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</si>
  <si>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</si>
  <si>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</si>
  <si>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</si>
  <si>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</si>
  <si>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</si>
  <si>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</si>
  <si>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</si>
  <si>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</si>
  <si>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</si>
  <si>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</si>
  <si>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</si>
  <si>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</si>
  <si>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</si>
  <si>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</si>
  <si>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</si>
  <si>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</si>
  <si>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</si>
  <si>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</si>
  <si>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</si>
  <si>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</si>
  <si>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</si>
  <si>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</si>
  <si>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</si>
  <si>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</si>
  <si>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</si>
  <si>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</si>
  <si>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</si>
  <si>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</si>
  <si>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</si>
  <si>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</si>
  <si>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</si>
  <si>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</si>
  <si>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</si>
  <si>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</si>
  <si>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</si>
  <si>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</si>
  <si>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</si>
  <si>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</si>
  <si>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</si>
  <si>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</si>
  <si>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</si>
  <si>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</si>
  <si>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</si>
  <si>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</si>
  <si>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</si>
  <si>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</si>
  <si>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</si>
  <si>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</si>
  <si>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</si>
  <si>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</si>
  <si>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</si>
  <si>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</si>
  <si>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</si>
  <si>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</si>
  <si>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</si>
  <si>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</si>
  <si>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</si>
  <si>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</si>
  <si>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</si>
  <si>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</si>
  <si>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</si>
  <si>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</si>
  <si>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</si>
  <si>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</si>
  <si>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</si>
  <si>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</si>
  <si>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</si>
  <si>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</si>
  <si>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</si>
  <si>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</si>
  <si>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</si>
  <si>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</si>
  <si>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</si>
  <si>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</si>
  <si>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</si>
  <si>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</si>
  <si>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</si>
  <si>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</si>
  <si>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</si>
  <si>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</si>
  <si>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</si>
  <si>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</si>
  <si>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</si>
  <si>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</si>
  <si>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</si>
  <si>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</si>
  <si>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</si>
  <si>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</si>
  <si>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</si>
  <si>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</si>
  <si>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</si>
  <si>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</si>
  <si>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</si>
  <si>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</si>
  <si>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</si>
  <si>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</si>
  <si>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</si>
  <si>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</si>
  <si>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</si>
  <si>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</si>
  <si>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</si>
  <si>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</si>
  <si>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</si>
  <si>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</si>
  <si>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</si>
  <si>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</si>
  <si>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</si>
  <si>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</si>
  <si>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</si>
  <si>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</si>
  <si>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</si>
  <si>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</si>
  <si>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</si>
  <si>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</si>
  <si>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</si>
  <si>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</si>
  <si>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</si>
  <si>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</si>
  <si>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</si>
  <si>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</si>
  <si>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</si>
  <si>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</si>
  <si>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</si>
  <si>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</si>
  <si>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</si>
  <si>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</si>
  <si>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</si>
  <si>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</si>
  <si>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</si>
  <si>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</si>
  <si>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</si>
  <si>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</si>
  <si>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</si>
  <si>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</si>
  <si>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</si>
  <si>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</si>
  <si>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</si>
  <si>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</si>
  <si>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</si>
  <si>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</si>
  <si>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</si>
  <si>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</si>
  <si>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</si>
  <si>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</si>
  <si>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</si>
  <si>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</si>
  <si>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</si>
  <si>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</si>
  <si>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</si>
  <si>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</si>
  <si>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</si>
  <si>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</si>
  <si>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</si>
  <si>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</si>
  <si>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</si>
  <si>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</si>
  <si>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</si>
  <si>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</si>
  <si>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</si>
  <si>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</si>
  <si>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</si>
  <si>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</si>
  <si>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</si>
  <si>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</si>
  <si>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</si>
  <si>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</si>
  <si>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</si>
  <si>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</si>
  <si>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</si>
  <si>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</si>
  <si>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</si>
  <si>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</si>
  <si>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</si>
  <si>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</si>
  <si>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</si>
  <si>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</si>
  <si>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</si>
  <si>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</si>
  <si>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</si>
  <si>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</si>
  <si>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</si>
  <si>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</si>
  <si>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</si>
  <si>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</si>
  <si>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</si>
  <si>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</si>
  <si>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</si>
  <si>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</si>
  <si>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</si>
  <si>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</si>
  <si>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</si>
  <si>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</si>
  <si>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</si>
  <si>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</si>
  <si>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</si>
  <si>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</si>
  <si>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</si>
  <si>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</si>
  <si>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</si>
  <si>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</si>
  <si>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</si>
  <si>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</si>
  <si>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</si>
  <si>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</si>
  <si>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</si>
  <si>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</si>
  <si>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</si>
  <si>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</si>
  <si>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</si>
  <si>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</si>
  <si>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</si>
  <si>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</si>
  <si>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</si>
  <si>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</si>
  <si>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</si>
  <si>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</si>
  <si>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</si>
  <si>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</si>
  <si>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</si>
  <si>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</si>
  <si>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</si>
  <si>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</si>
  <si>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</si>
  <si>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</si>
  <si>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</si>
  <si>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</si>
  <si>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</si>
  <si>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</si>
  <si>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</si>
  <si>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</si>
  <si>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</si>
  <si>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</si>
  <si>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</si>
  <si>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</si>
  <si>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</si>
  <si>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</si>
  <si>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</si>
  <si>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</si>
  <si>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</si>
  <si>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</si>
  <si>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</si>
  <si>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</si>
  <si>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</si>
  <si>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</si>
  <si>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</si>
  <si>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</si>
  <si>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</si>
  <si>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</si>
  <si>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</si>
  <si>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</si>
  <si>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</si>
  <si>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</si>
  <si>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</si>
  <si>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</si>
  <si>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</si>
  <si>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</si>
  <si>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</si>
  <si>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</si>
  <si>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</si>
  <si>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</si>
  <si>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</si>
  <si>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</si>
  <si>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</si>
  <si>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</si>
  <si>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</si>
  <si>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</si>
  <si>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</si>
  <si>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</si>
  <si>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</si>
  <si>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</si>
  <si>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</si>
  <si>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</si>
  <si>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</si>
  <si>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</si>
  <si>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</si>
  <si>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</si>
  <si>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</si>
  <si>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</si>
  <si>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</si>
  <si>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</si>
  <si>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</si>
  <si>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</si>
  <si>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</si>
  <si>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</si>
  <si>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</si>
  <si>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</si>
  <si>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</si>
  <si>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</si>
  <si>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</si>
  <si>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</si>
  <si>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</si>
  <si>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</si>
  <si>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</si>
  <si>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</si>
  <si>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</si>
  <si>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</si>
  <si>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</si>
  <si>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</si>
  <si>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</si>
  <si>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</si>
  <si>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</si>
  <si>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</si>
  <si>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</si>
  <si>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</si>
  <si>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</si>
  <si>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</si>
  <si>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</si>
  <si>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</si>
  <si>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</si>
  <si>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</si>
  <si>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</si>
  <si>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</si>
  <si>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</si>
  <si>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</si>
  <si>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</si>
  <si>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</si>
  <si>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</si>
  <si>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</si>
  <si>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</si>
  <si>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</si>
  <si>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</si>
  <si>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</si>
  <si>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</si>
  <si>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</si>
  <si>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</si>
  <si>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</si>
  <si>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</si>
  <si>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</si>
  <si>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</si>
  <si>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</si>
  <si>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</si>
  <si>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</si>
  <si>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</si>
  <si>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</si>
  <si>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</si>
  <si>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</si>
  <si>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</si>
  <si>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</si>
  <si>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</si>
  <si>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</si>
  <si>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</si>
  <si>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</si>
  <si>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</si>
  <si>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</si>
  <si>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</si>
  <si>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</si>
  <si>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</si>
  <si>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</si>
  <si>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</si>
  <si>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</si>
  <si>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</si>
  <si>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</si>
  <si>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</si>
  <si>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</si>
  <si>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</si>
  <si>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</si>
  <si>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</si>
  <si>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</si>
  <si>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</si>
  <si>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</si>
  <si>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</si>
  <si>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</si>
  <si>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</si>
  <si>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</si>
  <si>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</si>
  <si>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</si>
  <si>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</si>
  <si>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</si>
  <si>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</si>
  <si>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</si>
  <si>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</si>
  <si>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</si>
  <si>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</si>
  <si>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</si>
  <si>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</si>
  <si>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</si>
  <si>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</si>
  <si>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</si>
  <si>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</si>
  <si>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</si>
  <si>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</si>
  <si>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</si>
  <si>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</si>
  <si>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</si>
  <si>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</si>
  <si>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</si>
  <si>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</si>
  <si>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</si>
  <si>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</si>
  <si>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</si>
  <si>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</si>
  <si>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</si>
  <si>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</si>
  <si>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</si>
  <si>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</si>
  <si>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</si>
  <si>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</si>
  <si>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</si>
  <si>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</si>
  <si>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</si>
  <si>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</si>
  <si>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</si>
  <si>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</si>
  <si>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</si>
  <si>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</si>
  <si>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</si>
  <si>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</si>
  <si>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</si>
  <si>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</si>
  <si>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</si>
  <si>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</si>
  <si>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</si>
  <si>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</si>
  <si>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</si>
  <si>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</si>
  <si>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</si>
  <si>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</si>
  <si>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</si>
  <si>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</si>
  <si>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</si>
  <si>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</si>
  <si>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</si>
  <si>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</si>
  <si>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</si>
  <si>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</si>
  <si>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</si>
  <si>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</si>
  <si>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</si>
  <si>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</si>
  <si>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</si>
  <si>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</si>
  <si>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</si>
  <si>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</si>
  <si>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</si>
  <si>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</si>
  <si>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</si>
  <si>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</si>
  <si>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</si>
  <si>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</si>
  <si>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</si>
  <si>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</si>
  <si>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</si>
  <si>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</si>
  <si>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</si>
  <si>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</si>
  <si>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</si>
  <si>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</si>
  <si>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</si>
  <si>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</si>
  <si>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</si>
  <si>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</si>
  <si>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</si>
  <si>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</si>
  <si>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</si>
  <si>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</si>
  <si>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</si>
  <si>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</si>
  <si>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</si>
  <si>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</si>
  <si>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</si>
  <si>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</si>
  <si>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</si>
  <si>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</si>
  <si>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</si>
  <si>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</si>
  <si>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</si>
  <si>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</si>
  <si>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</si>
  <si>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</si>
  <si>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</si>
  <si>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</si>
  <si>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</si>
  <si>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</si>
  <si>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</si>
  <si>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</si>
  <si>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</si>
  <si>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</si>
  <si>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</si>
  <si>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</si>
  <si>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</si>
  <si>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</si>
  <si>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</si>
  <si>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</si>
  <si>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</si>
  <si>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</si>
  <si>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</si>
  <si>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</si>
  <si>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</si>
  <si>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</si>
  <si>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</si>
  <si>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</si>
  <si>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</si>
  <si>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</si>
  <si>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</si>
  <si>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</si>
  <si>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</si>
  <si>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</si>
  <si>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</si>
  <si>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</si>
  <si>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</si>
  <si>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</si>
  <si>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</si>
  <si>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</si>
  <si>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</si>
  <si>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</si>
  <si>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</si>
  <si>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</si>
  <si>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</si>
  <si>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</si>
  <si>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</si>
  <si>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</si>
  <si>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</si>
  <si>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</si>
  <si>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</si>
  <si>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</si>
  <si>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</si>
  <si>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</si>
  <si>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</si>
  <si>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</si>
  <si>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</si>
  <si>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</si>
  <si>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</si>
  <si>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</si>
  <si>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</si>
  <si>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</si>
  <si>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</si>
  <si>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</si>
  <si>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</si>
  <si>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</si>
  <si>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</si>
  <si>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</si>
  <si>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</si>
  <si>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</si>
  <si>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</si>
  <si>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</si>
  <si>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</si>
  <si>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</si>
  <si>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</si>
  <si>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</si>
  <si>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</si>
  <si>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</si>
  <si>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</si>
  <si>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</si>
  <si>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</si>
  <si>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</si>
  <si>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</si>
  <si>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</si>
  <si>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</si>
  <si>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</si>
  <si>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</si>
  <si>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</si>
  <si>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</si>
  <si>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</si>
  <si>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</si>
  <si>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</si>
  <si>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</si>
  <si>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</si>
  <si>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</si>
  <si>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</si>
  <si>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</si>
  <si>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</si>
  <si>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</si>
  <si>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</si>
  <si>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</si>
  <si>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</si>
  <si>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</si>
  <si>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</si>
  <si>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</si>
  <si>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</si>
  <si>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</si>
  <si>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</si>
  <si>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</si>
  <si>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</si>
  <si>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</si>
  <si>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</si>
  <si>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</si>
  <si>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</si>
  <si>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</si>
  <si>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</si>
  <si>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</si>
  <si>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</si>
  <si>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</si>
  <si>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</si>
  <si>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</si>
  <si>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</si>
  <si>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</si>
  <si>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</si>
  <si>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</si>
  <si>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</si>
  <si>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</si>
  <si>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</si>
  <si>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</si>
  <si>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</si>
  <si>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</si>
  <si>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</si>
  <si>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</si>
  <si>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</si>
  <si>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</si>
  <si>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</si>
  <si>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</si>
  <si>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</si>
  <si>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</si>
  <si>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</si>
  <si>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</si>
  <si>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</si>
  <si>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</si>
  <si>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</si>
  <si>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</si>
  <si>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</si>
  <si>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</si>
  <si>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</si>
  <si>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</si>
  <si>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</si>
  <si>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</si>
  <si>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</si>
  <si>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</si>
  <si>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</si>
  <si>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</si>
  <si>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</si>
  <si>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</si>
  <si>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</si>
  <si>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</si>
  <si>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</si>
  <si>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</si>
  <si>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</si>
  <si>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</si>
  <si>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</si>
  <si>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</si>
  <si>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</si>
  <si>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</si>
  <si>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</si>
  <si>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</si>
  <si>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</si>
  <si>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</si>
  <si>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</si>
  <si>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</si>
  <si>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</si>
  <si>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</si>
  <si>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</si>
  <si>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</si>
  <si>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</si>
  <si>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</si>
  <si>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</si>
  <si>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</si>
  <si>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</si>
  <si>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</si>
  <si>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</si>
  <si>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</si>
  <si>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</si>
  <si>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</si>
  <si>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</si>
  <si>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</si>
  <si>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</si>
  <si>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</si>
  <si>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</si>
  <si>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</si>
  <si>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</si>
  <si>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</si>
  <si>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</si>
  <si>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</si>
  <si>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</si>
  <si>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</si>
  <si>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</si>
  <si>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</si>
  <si>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</si>
  <si>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</si>
  <si>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</si>
  <si>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</si>
  <si>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</si>
  <si>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</si>
  <si>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</si>
  <si>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</si>
  <si>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</si>
  <si>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</si>
  <si>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</si>
  <si>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</si>
  <si>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</si>
  <si>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</si>
  <si>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</si>
  <si>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</si>
  <si>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</si>
  <si>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</si>
  <si>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</si>
  <si>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</si>
  <si>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</si>
  <si>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</si>
  <si>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</si>
  <si>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</si>
  <si>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</si>
  <si>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</si>
  <si>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</si>
  <si>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</si>
  <si>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</si>
  <si>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</si>
  <si>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</si>
  <si>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</si>
  <si>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</si>
  <si>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</si>
  <si>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</si>
  <si>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</si>
  <si>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</si>
  <si>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</si>
  <si>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</si>
  <si>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</si>
  <si>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</si>
  <si>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</si>
  <si>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</si>
  <si>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</si>
  <si>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</si>
  <si>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</si>
  <si>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</si>
  <si>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</si>
  <si>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</si>
  <si>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</si>
  <si>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</si>
  <si>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</si>
  <si>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</si>
  <si>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</si>
  <si>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</si>
  <si>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</si>
  <si>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</si>
  <si>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</si>
  <si>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</si>
  <si>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</si>
  <si>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</si>
  <si>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</si>
  <si>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</si>
  <si>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</si>
  <si>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</si>
  <si>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</si>
  <si>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</si>
  <si>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</si>
  <si>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</si>
  <si>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</si>
  <si>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</si>
  <si>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</si>
  <si>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</si>
  <si>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</si>
  <si>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</si>
  <si>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</si>
  <si>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</si>
  <si>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</si>
  <si>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</si>
  <si>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</si>
  <si>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</si>
  <si>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</si>
  <si>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</si>
  <si>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</si>
  <si>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</si>
  <si>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</si>
  <si>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</si>
  <si>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</si>
  <si>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</si>
  <si>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</si>
  <si>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</si>
  <si>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</si>
  <si>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</si>
  <si>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</si>
  <si>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</si>
  <si>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</si>
  <si>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</si>
  <si>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</si>
  <si>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</si>
  <si>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</si>
  <si>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</si>
  <si>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</si>
  <si>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</si>
  <si>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</si>
  <si>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</si>
  <si>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</si>
  <si>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</si>
  <si>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</si>
  <si>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</si>
  <si>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</si>
  <si>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</si>
  <si>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</si>
  <si>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</si>
  <si>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</si>
  <si>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</si>
  <si>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</si>
  <si>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</si>
  <si>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</si>
  <si>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</si>
  <si>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</si>
  <si>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</si>
  <si>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</si>
  <si>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</si>
  <si>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</si>
  <si>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</si>
  <si>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</si>
  <si>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</si>
  <si>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</si>
  <si>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</si>
  <si>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</si>
  <si>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</si>
  <si>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</si>
  <si>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</si>
  <si>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</si>
  <si>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</si>
  <si>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</si>
  <si>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</si>
  <si>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</si>
  <si>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</si>
  <si>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</si>
  <si>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</si>
  <si>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</si>
  <si>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</si>
  <si>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</si>
  <si>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</si>
  <si>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</si>
  <si>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</si>
  <si>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</si>
  <si>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</si>
  <si>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</si>
  <si>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</si>
  <si>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</si>
  <si>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</si>
  <si>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</si>
  <si>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</si>
  <si>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</si>
  <si>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</si>
  <si>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</si>
  <si>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</si>
  <si>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</si>
  <si>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</si>
  <si>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</si>
  <si>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</si>
  <si>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</si>
  <si>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</si>
  <si>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</si>
  <si>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</si>
  <si>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</si>
  <si>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</si>
  <si>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</si>
  <si>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</si>
  <si>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</si>
  <si>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</si>
  <si>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</si>
  <si>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</si>
  <si>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</si>
  <si>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</si>
  <si>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</si>
  <si>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</si>
  <si>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</si>
  <si>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</si>
  <si>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</si>
  <si>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</si>
  <si>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</si>
  <si>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</si>
  <si>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</si>
  <si>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</si>
  <si>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</si>
  <si>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</si>
  <si>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</si>
  <si>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</si>
  <si>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</si>
  <si>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</si>
  <si>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</si>
  <si>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</si>
  <si>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</si>
  <si>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</si>
  <si>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</si>
  <si>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</si>
  <si>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</si>
  <si>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</si>
  <si>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</si>
  <si>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</si>
  <si>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</si>
  <si>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</si>
  <si>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</si>
  <si>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</si>
  <si>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</si>
  <si>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</si>
  <si>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</si>
  <si>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</si>
  <si>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</si>
  <si>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</si>
  <si>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</si>
  <si>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</si>
  <si>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</si>
  <si>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</si>
  <si>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</si>
  <si>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</si>
  <si>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</si>
  <si>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</si>
  <si>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</si>
  <si>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</si>
  <si>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</si>
  <si>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</si>
  <si>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</si>
  <si>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</si>
  <si>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</si>
  <si>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</si>
  <si>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</si>
  <si>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</si>
  <si>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</si>
  <si>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</si>
  <si>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</si>
  <si>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</si>
  <si>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</si>
  <si>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</si>
  <si>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</si>
  <si>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</si>
  <si>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</si>
  <si>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</si>
  <si>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</si>
  <si>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</si>
  <si>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</si>
  <si>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</si>
  <si>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</si>
  <si>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</si>
  <si>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</si>
  <si>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</si>
  <si>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</si>
  <si>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</si>
  <si>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</si>
  <si>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</si>
  <si>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</si>
  <si>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</si>
  <si>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</si>
  <si>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</si>
  <si>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</si>
  <si>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</si>
  <si>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</si>
  <si>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</si>
  <si>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</si>
  <si>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</si>
  <si>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</si>
  <si>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</si>
  <si>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</si>
  <si>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</si>
  <si>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</si>
  <si>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</si>
  <si>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</si>
  <si>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</si>
  <si>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</si>
  <si>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</si>
  <si>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</si>
  <si>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</si>
  <si>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</si>
  <si>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</si>
  <si>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</si>
  <si>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</si>
  <si>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</si>
  <si>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</si>
  <si>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</si>
  <si>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</si>
  <si>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</si>
  <si>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</si>
  <si>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</si>
  <si>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</si>
  <si>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</si>
  <si>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</si>
  <si>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</si>
  <si>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</si>
  <si>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</si>
  <si>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</si>
  <si>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</si>
  <si>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</si>
  <si>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</si>
  <si>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</si>
  <si>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</si>
  <si>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</si>
  <si>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</si>
  <si>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</si>
  <si>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</si>
  <si>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</si>
  <si>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</si>
  <si>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</si>
  <si>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</si>
  <si>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</si>
  <si>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</si>
  <si>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</si>
  <si>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</si>
  <si>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</si>
  <si>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</si>
  <si>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</si>
  <si>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</si>
  <si>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</si>
  <si>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</si>
  <si>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</si>
  <si>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</si>
  <si>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</si>
  <si>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</si>
  <si>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</si>
  <si>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</si>
  <si>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</si>
  <si>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</si>
  <si>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</si>
  <si>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</si>
  <si>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</si>
  <si>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</si>
  <si>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</si>
  <si>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</si>
  <si>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</si>
  <si>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</si>
  <si>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</si>
  <si>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</si>
  <si>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</si>
  <si>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</si>
  <si>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</si>
  <si>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</si>
  <si>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</si>
  <si>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</si>
  <si>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</si>
  <si>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</si>
  <si>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</si>
  <si>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</si>
  <si>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</si>
  <si>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</si>
  <si>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</si>
  <si>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</si>
  <si>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</si>
  <si>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</si>
  <si>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</si>
  <si>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</si>
  <si>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</si>
  <si>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</si>
  <si>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</si>
  <si>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</si>
  <si>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</si>
  <si>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</si>
  <si>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</si>
  <si>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</si>
  <si>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</si>
  <si>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</si>
  <si>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</si>
  <si>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</si>
  <si>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</si>
  <si>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</si>
  <si>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</si>
  <si>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</si>
  <si>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</si>
  <si>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</si>
  <si>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</si>
  <si>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</si>
  <si>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</si>
  <si>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</si>
  <si>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</si>
  <si>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</si>
  <si>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</si>
  <si>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</si>
  <si>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</si>
  <si>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</si>
  <si>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</si>
  <si>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</si>
  <si>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</si>
  <si>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</si>
  <si>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</si>
  <si>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</si>
  <si>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</si>
  <si>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</si>
  <si>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</si>
  <si>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</si>
  <si>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</si>
  <si>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</si>
  <si>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</si>
  <si>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</si>
  <si>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</si>
  <si>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</si>
  <si>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</si>
  <si>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</si>
  <si>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</si>
  <si>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</si>
  <si>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</si>
  <si>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</si>
  <si>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</si>
  <si>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</si>
  <si>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</si>
  <si>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</si>
  <si>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</si>
  <si>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</si>
  <si>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</si>
  <si>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</si>
  <si>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</si>
  <si>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</si>
  <si>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</si>
  <si>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</si>
  <si>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</si>
  <si>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</si>
  <si>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</si>
  <si>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</si>
  <si>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</si>
  <si>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</si>
  <si>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</si>
  <si>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</si>
  <si>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</si>
  <si>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</si>
  <si>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</si>
  <si>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</si>
  <si>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</si>
  <si>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</si>
  <si>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</si>
  <si>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</si>
  <si>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</si>
  <si>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</si>
  <si>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</si>
  <si>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</si>
  <si>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</si>
  <si>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</si>
  <si>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</si>
  <si>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</si>
  <si>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</si>
  <si>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</si>
  <si>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</si>
  <si>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</si>
  <si>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</si>
  <si>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</si>
  <si>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</si>
  <si>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</si>
  <si>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</si>
  <si>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</si>
  <si>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</si>
  <si>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</si>
  <si>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</si>
  <si>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</si>
  <si>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</si>
  <si>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</si>
  <si>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</si>
  <si>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</si>
  <si>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</si>
  <si>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</si>
  <si>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</si>
  <si>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</si>
  <si>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</si>
  <si>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</si>
  <si>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</si>
  <si>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</si>
  <si>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</si>
  <si>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</si>
  <si>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</si>
  <si>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</si>
  <si>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</si>
  <si>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</si>
  <si>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</si>
  <si>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</si>
  <si>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</si>
  <si>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</si>
  <si>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</si>
  <si>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</si>
  <si>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</si>
  <si>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</si>
  <si>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</si>
  <si>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</si>
  <si>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</si>
  <si>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</si>
  <si>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</si>
  <si>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</si>
  <si>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</si>
  <si>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</si>
  <si>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</si>
  <si>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</si>
  <si>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</si>
  <si>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</si>
  <si>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</si>
  <si>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</si>
  <si>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</si>
  <si>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</si>
  <si>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</si>
  <si>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</si>
  <si>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</si>
  <si>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</si>
  <si>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</si>
  <si>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</si>
  <si>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</si>
  <si>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</si>
  <si>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</si>
  <si>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</si>
  <si>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</si>
  <si>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</si>
  <si>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</si>
  <si>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</si>
  <si>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</si>
  <si>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</si>
  <si>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</si>
  <si>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</si>
  <si>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</si>
  <si>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</si>
  <si>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</si>
  <si>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</si>
  <si>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</si>
  <si>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</si>
  <si>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</si>
  <si>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</si>
  <si>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</si>
  <si>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</si>
  <si>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</si>
  <si>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</si>
  <si>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</si>
  <si>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</si>
  <si>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</si>
  <si>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</si>
  <si>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</si>
  <si>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</si>
  <si>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</si>
  <si>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</si>
  <si>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</si>
  <si>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</si>
  <si>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</si>
  <si>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</si>
  <si>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</si>
  <si>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</si>
  <si>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</si>
  <si>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</si>
  <si>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</si>
  <si>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</si>
  <si>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</si>
  <si>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</si>
  <si>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</si>
  <si>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</si>
  <si>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</si>
  <si>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</si>
  <si>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</si>
  <si>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</si>
  <si>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</si>
  <si>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</si>
  <si>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</si>
  <si>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</si>
  <si>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</si>
  <si>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</si>
  <si>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</si>
  <si>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</si>
  <si>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</si>
  <si>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</si>
  <si>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</si>
  <si>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</si>
  <si>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</si>
  <si>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</si>
  <si>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</si>
  <si>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</si>
  <si>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</si>
  <si>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</si>
  <si>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</si>
  <si>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</si>
  <si>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</si>
  <si>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</si>
  <si>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</si>
  <si>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</si>
  <si>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</si>
  <si>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</si>
  <si>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</si>
  <si>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</si>
  <si>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</si>
  <si>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</si>
  <si>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</si>
  <si>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</si>
  <si>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</si>
  <si>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</si>
  <si>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</si>
  <si>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</si>
  <si>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</si>
  <si>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</si>
  <si>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</si>
  <si>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</si>
  <si>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</si>
  <si>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</si>
  <si>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</si>
  <si>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</si>
  <si>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</si>
  <si>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</si>
  <si>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</si>
  <si>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</si>
  <si>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</si>
  <si>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</si>
  <si>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</si>
  <si>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</si>
  <si>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</si>
  <si>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</si>
  <si>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</si>
  <si>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</si>
  <si>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</si>
  <si>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</si>
  <si>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</si>
  <si>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</si>
  <si>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</si>
  <si>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</si>
  <si>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</si>
  <si>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</si>
  <si>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</si>
  <si>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</si>
  <si>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</si>
  <si>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</si>
  <si>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</si>
  <si>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</si>
  <si>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</si>
  <si>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</si>
  <si>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</si>
  <si>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</si>
  <si>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</si>
  <si>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</si>
  <si>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</si>
  <si>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</si>
  <si>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</si>
  <si>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</si>
  <si>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</si>
  <si>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</si>
  <si>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</si>
  <si>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</si>
  <si>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</si>
  <si>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</si>
  <si>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</si>
  <si>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</si>
  <si>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</si>
  <si>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</si>
  <si>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</si>
  <si>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</si>
  <si>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</si>
  <si>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</si>
  <si>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</si>
  <si>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</si>
  <si>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</si>
  <si>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</si>
  <si>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</si>
  <si>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</si>
  <si>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</si>
  <si>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</si>
  <si>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</si>
  <si>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</si>
  <si>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</si>
  <si>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</si>
  <si>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</si>
  <si>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</si>
  <si>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</si>
  <si>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</si>
  <si>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</si>
  <si>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</si>
  <si>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</si>
  <si>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</si>
  <si>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</si>
  <si>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</si>
  <si>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</si>
  <si>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</si>
  <si>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</si>
  <si>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</si>
  <si>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</si>
  <si>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</si>
  <si>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</si>
  <si>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</si>
  <si>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</si>
  <si>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</si>
  <si>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</si>
  <si>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</si>
  <si>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</si>
  <si>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</si>
  <si>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</si>
  <si>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</si>
  <si>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</si>
  <si>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</si>
  <si>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</si>
  <si>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</si>
  <si>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</si>
  <si>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</si>
  <si>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</si>
  <si>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</si>
  <si>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</si>
  <si>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</si>
  <si>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</si>
  <si>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</si>
  <si>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</si>
  <si>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</si>
  <si>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</si>
  <si>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</si>
  <si>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</si>
  <si>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</si>
  <si>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</si>
  <si>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</si>
  <si>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</si>
  <si>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</si>
  <si>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</si>
  <si>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</si>
  <si>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</si>
  <si>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</si>
  <si>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</si>
  <si>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</si>
  <si>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</si>
  <si>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</si>
  <si>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</si>
  <si>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</si>
  <si>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</si>
  <si>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</si>
  <si>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</si>
  <si>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</si>
  <si>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</si>
  <si>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</si>
  <si>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</si>
  <si>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</si>
  <si>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</si>
  <si>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</si>
  <si>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</si>
  <si>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</si>
  <si>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</si>
  <si>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</si>
  <si>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</si>
  <si>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</si>
  <si>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</si>
  <si>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</si>
  <si>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</si>
  <si>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</si>
  <si>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</si>
  <si>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</si>
  <si>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</si>
  <si>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</si>
  <si>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</si>
  <si>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</si>
  <si>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</si>
  <si>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</si>
  <si>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</si>
  <si>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</si>
  <si>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</si>
  <si>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</si>
  <si>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</si>
  <si>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</si>
  <si>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</si>
  <si>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</si>
  <si>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</si>
  <si>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</si>
  <si>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</si>
  <si>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</si>
  <si>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</si>
  <si>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</si>
  <si>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</si>
  <si>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</si>
  <si>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</si>
  <si>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</si>
  <si>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</si>
  <si>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</si>
  <si>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</si>
  <si>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</si>
  <si>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</si>
  <si>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</si>
  <si>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</si>
  <si>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</si>
  <si>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</si>
  <si>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</si>
  <si>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</si>
  <si>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</si>
  <si>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</si>
  <si>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</si>
  <si>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</si>
  <si>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</si>
  <si>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</si>
  <si>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</si>
  <si>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</si>
  <si>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</si>
  <si>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</si>
  <si>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</si>
  <si>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</si>
  <si>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</si>
  <si>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</si>
  <si>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</si>
  <si>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</si>
  <si>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</si>
  <si>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</si>
  <si>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</si>
  <si>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</si>
  <si>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</si>
  <si>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</si>
  <si>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</si>
  <si>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</si>
  <si>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</si>
  <si>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</si>
  <si>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</si>
  <si>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</si>
  <si>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</si>
  <si>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</si>
  <si>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</si>
  <si>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</si>
  <si>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</si>
  <si>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</si>
  <si>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</si>
  <si>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</si>
  <si>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</si>
  <si>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</si>
  <si>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</si>
  <si>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</si>
  <si>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</si>
  <si>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</si>
  <si>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</si>
  <si>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</si>
  <si>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</si>
  <si>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</si>
  <si>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</si>
  <si>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</si>
  <si>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</si>
  <si>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</si>
  <si>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</si>
  <si>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</si>
  <si>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</si>
  <si>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</si>
  <si>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</si>
  <si>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</si>
  <si>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</si>
  <si>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</si>
  <si>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</si>
  <si>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</si>
  <si>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</si>
  <si>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</si>
  <si>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</si>
  <si>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</si>
  <si>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</si>
  <si>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</si>
  <si>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</si>
  <si>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</si>
  <si>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</si>
  <si>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</si>
  <si>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</si>
  <si>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</si>
  <si>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</si>
  <si>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</si>
  <si>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</si>
  <si>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</si>
  <si>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</si>
  <si>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</si>
  <si>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</si>
  <si>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</si>
  <si>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</si>
  <si>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</si>
  <si>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</si>
  <si>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</si>
  <si>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</si>
  <si>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</si>
  <si>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</si>
  <si>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</si>
  <si>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</si>
  <si>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</si>
  <si>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</si>
  <si>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</si>
  <si>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</si>
  <si>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</si>
  <si>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</si>
  <si>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</si>
  <si>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</si>
  <si>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</si>
  <si>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</si>
  <si>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</si>
  <si>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</si>
  <si>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</si>
  <si>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</si>
  <si>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</si>
  <si>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</si>
  <si>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</si>
  <si>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</si>
  <si>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</si>
  <si>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</si>
  <si>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</si>
  <si>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</si>
  <si>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</si>
  <si>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</si>
  <si>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</si>
  <si>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</si>
  <si>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</si>
  <si>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</si>
  <si>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</si>
  <si>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</si>
  <si>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</si>
  <si>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</si>
  <si>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</si>
  <si>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</si>
  <si>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</si>
  <si>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</si>
  <si>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</si>
  <si>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</si>
  <si>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</si>
  <si>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</si>
  <si>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</si>
  <si>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</si>
  <si>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</si>
  <si>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</si>
  <si>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</si>
  <si>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</si>
  <si>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</si>
  <si>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</si>
  <si>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</si>
  <si>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</si>
  <si>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</si>
  <si>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</si>
  <si>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</si>
  <si>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</si>
  <si>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</si>
  <si>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</si>
  <si>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</si>
  <si>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</si>
  <si>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</si>
  <si>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</si>
  <si>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</si>
  <si>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</si>
  <si>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</si>
  <si>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</si>
  <si>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</si>
  <si>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</si>
  <si>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</si>
  <si>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</si>
  <si>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</si>
  <si>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</si>
  <si>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</si>
  <si>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</si>
  <si>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</si>
  <si>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</si>
  <si>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</si>
  <si>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</si>
  <si>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</si>
  <si>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</si>
  <si>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</si>
  <si>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</si>
  <si>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</si>
  <si>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</si>
  <si>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</si>
  <si>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</si>
  <si>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</si>
  <si>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</si>
  <si>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</si>
  <si>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</si>
  <si>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</si>
  <si>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</si>
  <si>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</si>
  <si>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</si>
  <si>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</si>
  <si>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</si>
  <si>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</si>
  <si>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</si>
  <si>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</si>
  <si>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</si>
  <si>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</si>
  <si>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</si>
  <si>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</si>
  <si>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</si>
  <si>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</si>
  <si>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</si>
  <si>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</si>
  <si>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</si>
  <si>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</si>
  <si>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</si>
  <si>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</si>
  <si>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</si>
  <si>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</si>
  <si>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</si>
  <si>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</si>
  <si>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</si>
  <si>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</si>
  <si>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</si>
  <si>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</si>
  <si>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</si>
  <si>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</si>
  <si>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</si>
  <si>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</si>
  <si>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</si>
  <si>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</si>
  <si>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</si>
  <si>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</si>
  <si>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</si>
  <si>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</si>
  <si>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</si>
  <si>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</si>
  <si>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</si>
  <si>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</si>
  <si>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</si>
  <si>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</si>
  <si>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</si>
  <si>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</si>
  <si>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</si>
  <si>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</si>
  <si>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</si>
  <si>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</si>
  <si>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</si>
  <si>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</si>
  <si>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</si>
  <si>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</si>
  <si>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</si>
  <si>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</si>
  <si>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</si>
  <si>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</si>
  <si>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</si>
  <si>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</si>
  <si>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</si>
  <si>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</si>
  <si>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</si>
  <si>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</si>
  <si>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</si>
  <si>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</si>
  <si>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</si>
  <si>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</si>
  <si>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</si>
  <si>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</si>
  <si>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</si>
  <si>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</si>
  <si>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</si>
  <si>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</si>
  <si>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</si>
  <si>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</si>
  <si>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</si>
  <si>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</si>
  <si>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</si>
  <si>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</si>
  <si>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</si>
  <si>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</si>
  <si>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</si>
  <si>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</si>
  <si>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</si>
  <si>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</si>
  <si>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</si>
  <si>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</si>
  <si>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</si>
  <si>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</si>
  <si>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</si>
  <si>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</si>
  <si>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</si>
  <si>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</si>
  <si>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</si>
  <si>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</si>
  <si>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</si>
  <si>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</si>
  <si>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</si>
  <si>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</si>
  <si>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</si>
  <si>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</si>
  <si>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</si>
  <si>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</si>
  <si>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</si>
  <si>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</si>
  <si>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</si>
  <si>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</si>
  <si>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</si>
  <si>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</si>
  <si>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</si>
  <si>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</si>
  <si>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</si>
  <si>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</si>
  <si>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</si>
  <si>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</si>
  <si>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</si>
  <si>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</si>
  <si>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</si>
  <si>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</si>
  <si>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</si>
  <si>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</si>
  <si>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</si>
  <si>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</si>
  <si>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</si>
  <si>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</si>
  <si>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</si>
  <si>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</si>
  <si>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</si>
  <si>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</si>
  <si>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</si>
  <si>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</si>
  <si>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</si>
  <si>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</si>
  <si>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</si>
  <si>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</si>
  <si>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</si>
  <si>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</si>
  <si>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</si>
  <si>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</si>
  <si>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</si>
  <si>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</si>
  <si>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</si>
  <si>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</si>
  <si>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</si>
  <si>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</si>
  <si>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</si>
  <si>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</si>
  <si>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</si>
  <si>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</si>
  <si>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</si>
  <si>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</si>
  <si>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</si>
  <si>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</si>
  <si>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</si>
  <si>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</si>
  <si>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</si>
  <si>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</si>
  <si>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</si>
  <si>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</si>
  <si>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</si>
  <si>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</si>
  <si>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</si>
  <si>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</si>
  <si>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</si>
  <si>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</si>
  <si>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</si>
  <si>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</si>
  <si>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</si>
  <si>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</si>
  <si>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</si>
  <si>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</si>
  <si>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</si>
  <si>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</si>
  <si>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</si>
  <si>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</si>
  <si>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</si>
  <si>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</si>
  <si>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</si>
  <si>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</si>
  <si>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</si>
  <si>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</si>
  <si>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</si>
  <si>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</si>
  <si>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</si>
  <si>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</si>
  <si>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</si>
  <si>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</si>
  <si>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</si>
  <si>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</si>
  <si>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</si>
  <si>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</si>
  <si>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</si>
  <si>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</si>
  <si>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</si>
  <si>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</si>
  <si>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</si>
  <si>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</si>
  <si>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</si>
  <si>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</si>
  <si>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</si>
  <si>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</si>
  <si>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</si>
  <si>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</si>
  <si>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</si>
  <si>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</si>
  <si>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</si>
  <si>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</si>
  <si>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</si>
  <si>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</si>
  <si>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</si>
  <si>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</si>
  <si>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</si>
  <si>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</si>
  <si>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</si>
  <si>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</si>
  <si>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</si>
  <si>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</si>
  <si>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</si>
  <si>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</si>
  <si>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</si>
  <si>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</si>
  <si>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</si>
  <si>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</si>
  <si>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</si>
  <si>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</si>
  <si>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</si>
  <si>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</si>
  <si>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</si>
  <si>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</si>
  <si>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</si>
  <si>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</si>
  <si>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</si>
  <si>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</si>
  <si>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</si>
  <si>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</si>
  <si>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</si>
  <si>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</si>
  <si>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</si>
  <si>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</si>
  <si>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</si>
  <si>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</si>
  <si>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</si>
  <si>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</si>
  <si>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</si>
  <si>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</si>
  <si>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</si>
  <si>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</si>
  <si>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</si>
  <si>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</si>
  <si>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</si>
  <si>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</si>
  <si>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</si>
  <si>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</si>
  <si>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</si>
  <si>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</si>
  <si>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</si>
  <si>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</si>
  <si>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</si>
  <si>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</si>
  <si>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</si>
  <si>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</si>
  <si>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</si>
  <si>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</si>
  <si>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</si>
  <si>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</si>
  <si>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</si>
  <si>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</si>
  <si>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</si>
  <si>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</si>
  <si>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</si>
  <si>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</si>
  <si>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</si>
  <si>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</si>
  <si>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</si>
  <si>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</si>
  <si>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</si>
  <si>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</si>
  <si>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</si>
  <si>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</si>
  <si>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</si>
  <si>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</si>
  <si>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</si>
  <si>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</si>
  <si>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</si>
  <si>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</si>
  <si>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</si>
  <si>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</si>
  <si>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</si>
  <si>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</si>
  <si>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</si>
  <si>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</si>
  <si>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</si>
  <si>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</si>
  <si>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</si>
  <si>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</si>
  <si>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</si>
  <si>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</si>
  <si>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</si>
  <si>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</si>
  <si>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</si>
  <si>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</si>
  <si>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</si>
  <si>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</si>
  <si>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</si>
  <si>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</si>
  <si>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</si>
  <si>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</si>
  <si>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</si>
  <si>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</si>
  <si>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</si>
  <si>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</si>
  <si>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</si>
  <si>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</si>
  <si>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</si>
  <si>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</si>
  <si>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</si>
  <si>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</si>
  <si>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</si>
  <si>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</si>
  <si>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</si>
  <si>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</si>
  <si>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</si>
  <si>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</si>
  <si>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</si>
  <si>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</si>
  <si>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</si>
  <si>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</si>
  <si>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</si>
  <si>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</si>
  <si>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</si>
  <si>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</si>
  <si>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</si>
  <si>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</si>
  <si>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</si>
  <si>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</si>
  <si>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</si>
  <si>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</si>
  <si>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</si>
  <si>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</si>
  <si>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</si>
  <si>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</si>
  <si>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</si>
  <si>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</si>
  <si>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</si>
  <si>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</si>
  <si>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</si>
  <si>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</si>
  <si>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</si>
  <si>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</si>
  <si>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</si>
  <si>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</si>
  <si>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</si>
  <si>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</si>
  <si>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</si>
  <si>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</si>
  <si>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</si>
  <si>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</si>
  <si>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</si>
  <si>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</si>
  <si>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</si>
  <si>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</si>
  <si>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</si>
  <si>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</si>
  <si>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</si>
  <si>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</si>
  <si>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</si>
  <si>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</si>
  <si>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</si>
  <si>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</si>
  <si>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</si>
  <si>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</si>
  <si>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</si>
  <si>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</si>
  <si>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</si>
  <si>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</si>
  <si>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</si>
  <si>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</si>
  <si>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</si>
  <si>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</si>
  <si>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</si>
  <si>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</si>
  <si>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</si>
  <si>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</si>
  <si>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</si>
  <si>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</si>
  <si>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</si>
  <si>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</si>
  <si>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</si>
  <si>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</si>
  <si>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</si>
  <si>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</si>
  <si>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</si>
  <si>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</si>
  <si>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</si>
  <si>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</si>
  <si>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</si>
  <si>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</si>
  <si>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</si>
  <si>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</si>
  <si>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</si>
  <si>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</si>
  <si>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</si>
  <si>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</si>
  <si>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</si>
  <si>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</si>
  <si>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</si>
  <si>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</si>
  <si>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</si>
  <si>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</si>
  <si>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</si>
  <si>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</si>
  <si>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</si>
  <si>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</si>
  <si>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</si>
  <si>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</si>
  <si>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</si>
  <si>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</si>
  <si>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</si>
  <si>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</si>
  <si>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</si>
  <si>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</si>
  <si>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</si>
  <si>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</si>
  <si>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</si>
  <si>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</si>
  <si>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</si>
  <si>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</si>
  <si>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</si>
  <si>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</si>
  <si>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</si>
  <si>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</si>
  <si>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</si>
  <si>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</si>
  <si>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</si>
  <si>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</si>
  <si>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</si>
  <si>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</si>
  <si>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</si>
  <si>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</si>
  <si>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</si>
  <si>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</si>
  <si>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</si>
  <si>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</si>
  <si>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</si>
  <si>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</si>
  <si>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</si>
  <si>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</si>
  <si>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</si>
  <si>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</si>
  <si>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</si>
  <si>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</si>
  <si>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</si>
  <si>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</si>
  <si>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</si>
  <si>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</si>
  <si>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</si>
  <si>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</si>
  <si>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</si>
  <si>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</si>
  <si>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</si>
  <si>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</si>
  <si>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</si>
  <si>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</si>
  <si>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</si>
  <si>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</si>
  <si>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</si>
  <si>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</si>
  <si>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</si>
  <si>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</si>
  <si>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</si>
  <si>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</si>
  <si>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</si>
  <si>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</si>
  <si>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</si>
  <si>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</si>
  <si>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</si>
  <si>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</si>
  <si>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</si>
  <si>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</si>
  <si>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</si>
  <si>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</si>
  <si>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</si>
  <si>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</si>
  <si>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</si>
  <si>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</si>
  <si>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</si>
  <si>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</si>
  <si>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</si>
  <si>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</si>
  <si>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</si>
  <si>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</si>
  <si>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</si>
  <si>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</si>
  <si>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</si>
  <si>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</si>
  <si>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</si>
  <si>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</si>
  <si>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</si>
  <si>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</si>
  <si>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</si>
  <si>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</si>
  <si>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</si>
  <si>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</si>
  <si>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</si>
  <si>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</si>
  <si>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</si>
  <si>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</si>
  <si>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</si>
  <si>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</si>
  <si>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</si>
  <si>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</si>
  <si>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</si>
  <si>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</si>
  <si>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</si>
  <si>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</si>
  <si>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</si>
  <si>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</si>
  <si>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</si>
  <si>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</si>
  <si>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</si>
  <si>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</si>
  <si>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</si>
  <si>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</si>
  <si>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</si>
  <si>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</si>
  <si>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</si>
  <si>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</si>
  <si>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</si>
  <si>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</si>
  <si>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</si>
  <si>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</si>
  <si>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</si>
  <si>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</si>
  <si>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</si>
  <si>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</si>
  <si>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</si>
  <si>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</si>
  <si>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</si>
  <si>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</si>
  <si>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</si>
  <si>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</si>
  <si>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</si>
  <si>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</si>
  <si>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</si>
  <si>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</si>
  <si>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</si>
  <si>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</si>
  <si>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</si>
  <si>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</si>
  <si>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</si>
  <si>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</si>
  <si>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</si>
  <si>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</si>
  <si>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</si>
  <si>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</si>
  <si>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</si>
  <si>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</si>
  <si>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</si>
  <si>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</si>
  <si>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</si>
  <si>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</si>
  <si>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</si>
  <si>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</si>
  <si>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</si>
  <si>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</si>
  <si>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</si>
  <si>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</si>
  <si>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</si>
  <si>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</si>
  <si>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</si>
  <si>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</si>
  <si>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</si>
  <si>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</si>
  <si>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</si>
  <si>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</si>
  <si>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</si>
  <si>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</si>
  <si>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</si>
  <si>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</si>
  <si>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</si>
  <si>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</si>
  <si>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</si>
  <si>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</si>
  <si>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</si>
  <si>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</si>
  <si>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</si>
  <si>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</si>
  <si>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</si>
  <si>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</si>
  <si>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</si>
  <si>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</si>
  <si>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</si>
  <si>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</si>
  <si>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</si>
  <si>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</si>
  <si>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</si>
  <si>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</si>
  <si>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</si>
  <si>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</si>
  <si>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</si>
  <si>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</si>
  <si>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</si>
  <si>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</si>
  <si>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</si>
  <si>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</si>
  <si>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</si>
  <si>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</si>
  <si>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</si>
  <si>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</si>
  <si>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</si>
  <si>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</si>
  <si>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</si>
  <si>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</si>
  <si>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</si>
  <si>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</si>
  <si>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</si>
  <si>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</si>
  <si>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</si>
  <si>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</si>
  <si>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</si>
  <si>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</si>
  <si>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</si>
  <si>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</si>
  <si>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</si>
  <si>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</si>
  <si>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</si>
  <si>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</si>
  <si>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</si>
  <si>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</si>
  <si>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</si>
  <si>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</si>
  <si>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</si>
  <si>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</si>
  <si>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</si>
  <si>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</si>
  <si>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</si>
  <si>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</si>
  <si>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</si>
  <si>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</si>
  <si>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</si>
  <si>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</si>
  <si>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</si>
  <si>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</si>
  <si>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</si>
  <si>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</si>
  <si>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</si>
  <si>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</si>
  <si>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</si>
  <si>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</si>
  <si>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</si>
  <si>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</si>
  <si>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</si>
  <si>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</si>
  <si>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</si>
  <si>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</si>
  <si>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</si>
  <si>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</si>
  <si>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</si>
  <si>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</si>
  <si>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</si>
  <si>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</si>
  <si>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</si>
  <si>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</si>
  <si>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</si>
  <si>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</si>
  <si>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</si>
  <si>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</si>
  <si>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</si>
  <si>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</si>
  <si>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</si>
  <si>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</si>
  <si>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</si>
  <si>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</si>
  <si>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</si>
  <si>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</si>
  <si>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</si>
  <si>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</si>
  <si>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</si>
  <si>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</si>
  <si>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</si>
  <si>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</si>
  <si>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</si>
  <si>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</si>
  <si>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</si>
  <si>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</si>
  <si>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</si>
  <si>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</si>
  <si>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</si>
  <si>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</si>
  <si>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</si>
  <si>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</si>
  <si>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</si>
  <si>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</si>
  <si>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</si>
  <si>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</si>
  <si>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</si>
  <si>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</si>
  <si>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</si>
  <si>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</si>
  <si>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</si>
  <si>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</si>
  <si>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</si>
  <si>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</si>
  <si>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</si>
  <si>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</si>
  <si>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</si>
  <si>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</si>
  <si>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</si>
  <si>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</si>
  <si>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</si>
  <si>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</si>
  <si>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</si>
  <si>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</si>
  <si>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</si>
  <si>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</si>
  <si>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</si>
  <si>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</si>
  <si>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</si>
  <si>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</si>
  <si>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</si>
  <si>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</si>
  <si>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</si>
  <si>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</si>
  <si>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</si>
  <si>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</si>
  <si>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</si>
  <si>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</si>
  <si>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</si>
  <si>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</si>
  <si>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</si>
  <si>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</si>
  <si>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</si>
  <si>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</si>
  <si>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</si>
  <si>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</si>
  <si>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</si>
  <si>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</si>
  <si>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</si>
  <si>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</si>
  <si>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</si>
  <si>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</si>
  <si>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</si>
  <si>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</si>
  <si>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</si>
  <si>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</si>
  <si>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</si>
  <si>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</si>
  <si>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</si>
  <si>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</si>
  <si>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</si>
  <si>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</si>
  <si>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</si>
  <si>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</si>
  <si>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</si>
  <si>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</si>
  <si>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</si>
  <si>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</si>
  <si>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</si>
  <si>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</si>
  <si>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</si>
  <si>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</si>
  <si>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</si>
  <si>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</si>
  <si>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</si>
  <si>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</si>
  <si>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</si>
  <si>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</si>
  <si>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</si>
  <si>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</si>
  <si>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</si>
  <si>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</si>
  <si>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</si>
  <si>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</si>
  <si>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</si>
  <si>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</si>
  <si>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</si>
  <si>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</si>
  <si>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</si>
  <si>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</si>
  <si>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</si>
  <si>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</si>
  <si>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</si>
  <si>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</si>
  <si>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</si>
  <si>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</si>
  <si>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</si>
  <si>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</si>
  <si>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</si>
  <si>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</si>
  <si>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</si>
  <si>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</si>
  <si>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</si>
  <si>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</si>
  <si>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</si>
  <si>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</si>
  <si>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</si>
  <si>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</si>
  <si>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</si>
  <si>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</si>
  <si>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</si>
  <si>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</si>
  <si>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</si>
  <si>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</si>
  <si>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</si>
  <si>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</si>
  <si>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</si>
  <si>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</si>
  <si>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</si>
  <si>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</si>
  <si>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</si>
  <si>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</si>
  <si>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</si>
  <si>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</si>
  <si>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</si>
  <si>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</si>
  <si>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</si>
  <si>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</si>
  <si>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</si>
  <si>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</si>
  <si>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</si>
  <si>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</si>
  <si>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</si>
  <si>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</si>
  <si>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</si>
  <si>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</si>
  <si>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</si>
  <si>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</si>
  <si>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</si>
  <si>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</si>
  <si>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</si>
  <si>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</si>
  <si>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</si>
  <si>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</si>
  <si>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</si>
  <si>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</si>
  <si>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</si>
  <si>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</si>
  <si>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</si>
  <si>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</si>
  <si>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</si>
  <si>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</si>
  <si>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</si>
  <si>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</si>
  <si>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</si>
  <si>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</si>
  <si>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</si>
  <si>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</si>
  <si>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</si>
  <si>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</si>
  <si>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</si>
  <si>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</si>
  <si>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</si>
  <si>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</si>
  <si>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</si>
  <si>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</si>
  <si>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</si>
  <si>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</si>
  <si>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</si>
  <si>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</si>
  <si>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</si>
  <si>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</si>
  <si>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</si>
  <si>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</si>
  <si>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</si>
  <si>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</si>
  <si>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</si>
  <si>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</si>
  <si>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</si>
  <si>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</si>
  <si>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</si>
  <si>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</si>
  <si>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</si>
  <si>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</si>
  <si>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</si>
  <si>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</si>
  <si>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</si>
  <si>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</si>
  <si>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</si>
  <si>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</si>
  <si>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</si>
  <si>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</si>
  <si>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</si>
  <si>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</si>
  <si>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</si>
  <si>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</si>
  <si>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</si>
  <si>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</si>
  <si>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</si>
  <si>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</si>
  <si>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</si>
  <si>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</si>
  <si>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</si>
  <si>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</si>
  <si>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</si>
  <si>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</si>
  <si>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</si>
  <si>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</si>
  <si>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</si>
  <si>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</si>
  <si>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</si>
  <si>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</si>
  <si>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</si>
  <si>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</si>
  <si>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</si>
  <si>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</si>
  <si>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</si>
  <si>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</si>
  <si>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</si>
  <si>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</si>
  <si>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</si>
  <si>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</si>
  <si>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</si>
  <si>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</si>
  <si>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</si>
  <si>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</si>
  <si>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</si>
  <si>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</si>
  <si>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</si>
  <si>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</si>
  <si>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</si>
  <si>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</si>
  <si>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</si>
  <si>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</si>
  <si>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</si>
  <si>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</si>
  <si>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</si>
  <si>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</si>
  <si>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</si>
  <si>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</si>
  <si>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</si>
  <si>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</si>
  <si>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</si>
  <si>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</si>
  <si>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</si>
  <si>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</si>
  <si>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</si>
  <si>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</si>
  <si>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</si>
  <si>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</si>
  <si>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</si>
  <si>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</si>
  <si>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</si>
  <si>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</si>
  <si>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</si>
  <si>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</si>
  <si>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</si>
  <si>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</si>
  <si>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</si>
  <si>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</si>
  <si>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</si>
  <si>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</si>
  <si>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</si>
  <si>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</si>
  <si>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</si>
  <si>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</si>
  <si>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</si>
  <si>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</si>
  <si>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</si>
  <si>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</si>
  <si>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</si>
  <si>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</si>
  <si>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</si>
  <si>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</si>
  <si>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</si>
  <si>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</si>
  <si>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</si>
  <si>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</si>
  <si>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</si>
  <si>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</si>
  <si>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</si>
  <si>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</si>
  <si>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</si>
  <si>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</si>
  <si>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</si>
  <si>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</si>
  <si>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</si>
  <si>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</si>
  <si>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</si>
  <si>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</si>
  <si>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</si>
  <si>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</si>
  <si>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</si>
  <si>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</si>
  <si>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</si>
  <si>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</si>
  <si>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</si>
  <si>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</si>
  <si>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</si>
  <si>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</si>
  <si>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</si>
  <si>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</si>
  <si>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</si>
  <si>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</si>
  <si>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</si>
  <si>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</si>
  <si>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</si>
  <si>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</si>
  <si>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</si>
  <si>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</si>
  <si>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</si>
  <si>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</si>
  <si>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</si>
  <si>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</si>
  <si>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</si>
  <si>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</si>
  <si>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</si>
  <si>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</si>
  <si>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</si>
  <si>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</si>
  <si>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</si>
  <si>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</si>
  <si>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</si>
  <si>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</si>
  <si>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</si>
  <si>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</si>
  <si>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</si>
  <si>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</si>
  <si>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</si>
  <si>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</si>
  <si>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</si>
  <si>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</si>
  <si>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</si>
  <si>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</si>
  <si>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</si>
  <si>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</si>
  <si>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</si>
  <si>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</si>
  <si>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</si>
  <si>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</si>
  <si>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</si>
  <si>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</si>
  <si>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</si>
  <si>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</si>
  <si>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</si>
  <si>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</si>
  <si>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</si>
  <si>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</si>
  <si>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</si>
  <si>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</si>
  <si>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</si>
  <si>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</si>
  <si>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</si>
  <si>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</si>
  <si>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</si>
  <si>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</si>
  <si>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</si>
  <si>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</si>
  <si>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</si>
  <si>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</si>
  <si>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</si>
  <si>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</si>
  <si>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</si>
  <si>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</si>
  <si>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</si>
  <si>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</si>
  <si>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</si>
  <si>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</si>
  <si>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</si>
  <si>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</si>
  <si>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</si>
  <si>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</si>
  <si>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</si>
  <si>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</si>
  <si>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</si>
  <si>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</si>
  <si>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</si>
  <si>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</si>
  <si>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</si>
  <si>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</si>
  <si>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</si>
  <si>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</si>
  <si>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</si>
  <si>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</si>
  <si>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</si>
  <si>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</si>
  <si>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</si>
  <si>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</si>
  <si>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</si>
  <si>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</si>
  <si>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</si>
  <si>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</si>
  <si>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</si>
  <si>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</si>
  <si>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</si>
  <si>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</si>
  <si>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</si>
  <si>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</si>
  <si>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</si>
  <si>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</si>
  <si>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</si>
  <si>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</si>
  <si>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</si>
  <si>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</si>
  <si>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</si>
  <si>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</si>
  <si>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</si>
  <si>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</si>
  <si>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</si>
  <si>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</si>
  <si>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</si>
  <si>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</si>
  <si>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</si>
  <si>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</si>
  <si>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</si>
  <si>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</si>
  <si>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</si>
  <si>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</si>
  <si>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</si>
  <si>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</si>
  <si>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</si>
  <si>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</si>
  <si>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</si>
  <si>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</si>
  <si>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</si>
  <si>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</si>
  <si>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</si>
  <si>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</si>
  <si>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</si>
  <si>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</si>
  <si>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</si>
  <si>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</si>
  <si>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</si>
  <si>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</si>
  <si>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</si>
  <si>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</si>
  <si>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</si>
  <si>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</si>
  <si>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</si>
  <si>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</si>
  <si>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</si>
  <si>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</si>
  <si>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</si>
  <si>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</si>
  <si>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</si>
  <si>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</si>
  <si>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</si>
  <si>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</si>
  <si>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</si>
  <si>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</si>
  <si>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</si>
  <si>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</si>
  <si>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</si>
  <si>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</si>
  <si>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</si>
  <si>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</si>
  <si>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</si>
  <si>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</si>
  <si>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</si>
  <si>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</si>
  <si>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</si>
  <si>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</si>
  <si>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</si>
  <si>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</si>
  <si>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</si>
  <si>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</si>
  <si>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</si>
  <si>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</si>
  <si>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</si>
  <si>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</si>
  <si>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</si>
  <si>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</si>
  <si>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</si>
  <si>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</si>
  <si>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</si>
  <si>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</si>
  <si>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</si>
  <si>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</si>
  <si>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</si>
  <si>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</si>
  <si>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</si>
  <si>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</si>
  <si>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</si>
  <si>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</si>
  <si>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</si>
  <si>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</si>
  <si>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</si>
  <si>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</si>
  <si>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</si>
  <si>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</si>
  <si>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</si>
  <si>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</si>
  <si>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</si>
  <si>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</si>
  <si>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</si>
  <si>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</si>
  <si>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</si>
  <si>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</si>
  <si>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</si>
  <si>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</si>
  <si>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</si>
  <si>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</si>
  <si>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</si>
  <si>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</si>
  <si>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</si>
  <si>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</si>
  <si>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</si>
  <si>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</si>
  <si>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</si>
  <si>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</si>
  <si>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</si>
  <si>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</si>
  <si>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</si>
  <si>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</si>
  <si>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</si>
  <si>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</si>
  <si>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</si>
  <si>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</si>
  <si>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</si>
  <si>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</si>
  <si>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</si>
  <si>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</si>
  <si>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</si>
  <si>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</si>
  <si>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</si>
  <si>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</si>
  <si>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</si>
  <si>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</si>
  <si>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</si>
  <si>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</si>
  <si>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</si>
  <si>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</si>
  <si>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</si>
  <si>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</si>
  <si>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</si>
  <si>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</si>
  <si>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</si>
  <si>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</si>
  <si>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</si>
  <si>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</si>
  <si>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</si>
  <si>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</si>
  <si>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</si>
  <si>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</si>
  <si>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</si>
  <si>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</si>
  <si>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</si>
  <si>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</si>
  <si>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</si>
  <si>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</si>
  <si>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</si>
  <si>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</si>
  <si>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</si>
  <si>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</si>
  <si>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</si>
  <si>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</si>
  <si>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</si>
  <si>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</si>
  <si>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</si>
  <si>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</si>
  <si>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</si>
  <si>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</si>
  <si>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</si>
  <si>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</si>
  <si>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</si>
  <si>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</si>
  <si>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</si>
  <si>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</si>
  <si>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</si>
  <si>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</si>
  <si>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</si>
  <si>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</si>
  <si>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</si>
  <si>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</si>
  <si>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</si>
  <si>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</si>
  <si>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</si>
  <si>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</si>
  <si>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</si>
  <si>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</si>
  <si>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</si>
  <si>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</si>
  <si>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</si>
  <si>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</si>
  <si>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</si>
  <si>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</si>
  <si>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</si>
  <si>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</si>
  <si>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</si>
  <si>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</si>
  <si>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</si>
  <si>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</si>
  <si>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</si>
  <si>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</si>
  <si>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</si>
  <si>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</si>
  <si>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</si>
  <si>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</si>
  <si>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</si>
  <si>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</si>
  <si>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</si>
  <si>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</si>
  <si>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</si>
  <si>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</si>
  <si>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</si>
  <si>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</si>
  <si>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</si>
  <si>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</si>
  <si>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</si>
  <si>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</si>
  <si>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</si>
  <si>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</si>
  <si>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</si>
  <si>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</si>
  <si>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</si>
  <si>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</si>
  <si>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</si>
  <si>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</si>
  <si>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</si>
  <si>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</si>
  <si>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</si>
  <si>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</si>
  <si>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</si>
  <si>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</si>
  <si>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</si>
  <si>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</si>
  <si>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</si>
  <si>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</si>
  <si>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</si>
  <si>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</si>
  <si>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</si>
  <si>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</si>
  <si>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</si>
  <si>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</si>
  <si>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</si>
  <si>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</si>
  <si>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</si>
  <si>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</si>
  <si>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</si>
  <si>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</si>
  <si>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</si>
  <si>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</si>
  <si>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</si>
  <si>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</si>
  <si>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</si>
  <si>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</si>
  <si>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</si>
  <si>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</si>
  <si>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</si>
  <si>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</si>
  <si>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</si>
  <si>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</si>
  <si>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</si>
  <si>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</si>
  <si>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</si>
  <si>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</si>
  <si>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</si>
  <si>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</si>
  <si>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</si>
  <si>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</si>
  <si>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</si>
  <si>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</si>
  <si>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</si>
  <si>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</si>
  <si>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</si>
  <si>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</si>
  <si>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</si>
  <si>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</si>
  <si>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</si>
  <si>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</si>
  <si>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</si>
  <si>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</si>
  <si>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</si>
  <si>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</si>
  <si>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</si>
  <si>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</si>
  <si>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</si>
  <si>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</si>
  <si>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</si>
  <si>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</si>
  <si>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</si>
  <si>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</si>
  <si>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</si>
  <si>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</si>
  <si>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</si>
  <si>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</si>
  <si>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</si>
  <si>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</si>
  <si>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</si>
  <si>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</si>
  <si>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</si>
  <si>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</si>
  <si>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</si>
  <si>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</si>
  <si>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</si>
  <si>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</si>
  <si>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</si>
  <si>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</si>
  <si>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</si>
  <si>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</si>
  <si>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</si>
  <si>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</si>
  <si>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</si>
  <si>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</si>
  <si>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</si>
  <si>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</si>
  <si>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</si>
  <si>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</si>
  <si>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</si>
  <si>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</si>
  <si>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</si>
  <si>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</si>
  <si>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</si>
  <si>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</si>
  <si>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</si>
  <si>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</si>
  <si>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</si>
  <si>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</si>
  <si>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</si>
  <si>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</si>
  <si>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</si>
  <si>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</si>
  <si>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</si>
  <si>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</si>
  <si>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</si>
  <si>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</si>
  <si>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</si>
  <si>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</si>
  <si>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</si>
  <si>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</si>
  <si>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</si>
  <si>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</si>
  <si>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</si>
  <si>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</si>
  <si>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</si>
  <si>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</si>
  <si>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</si>
  <si>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</si>
  <si>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</si>
  <si>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</si>
  <si>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</si>
  <si>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</si>
  <si>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</si>
  <si>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</si>
  <si>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</si>
  <si>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</si>
  <si>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</si>
  <si>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</si>
  <si>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</si>
  <si>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</si>
  <si>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</si>
  <si>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</si>
  <si>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</si>
  <si>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</si>
  <si>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</si>
  <si>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</si>
  <si>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</si>
  <si>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</si>
  <si>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</si>
  <si>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</si>
  <si>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</si>
  <si>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</si>
  <si>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</si>
  <si>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</si>
  <si>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</si>
  <si>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</si>
  <si>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</si>
  <si>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</si>
  <si>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</si>
  <si>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</si>
  <si>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</si>
  <si>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</si>
  <si>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</si>
  <si>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</si>
  <si>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</si>
  <si>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</si>
  <si>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</si>
  <si>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</si>
  <si>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</si>
  <si>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</si>
  <si>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</si>
  <si>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</si>
  <si>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</si>
  <si>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</si>
  <si>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</si>
  <si>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</si>
  <si>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</si>
  <si>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</si>
  <si>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</si>
  <si>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</si>
  <si>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</si>
  <si>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</si>
  <si>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</si>
  <si>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</si>
  <si>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</si>
  <si>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</si>
  <si>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</si>
  <si>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</si>
  <si>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</si>
  <si>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</si>
  <si>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</si>
  <si>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</si>
  <si>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</si>
  <si>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</si>
  <si>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</si>
  <si>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</si>
  <si>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</si>
  <si>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</si>
  <si>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</si>
  <si>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</si>
  <si>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</si>
  <si>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</si>
  <si>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</si>
  <si>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</si>
  <si>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</si>
  <si>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</si>
  <si>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</si>
  <si>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</si>
  <si>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</si>
  <si>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</si>
  <si>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</si>
  <si>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</si>
  <si>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</si>
  <si>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</si>
  <si>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</si>
  <si>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</si>
  <si>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</si>
  <si>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</si>
  <si>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</si>
  <si>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</si>
  <si>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</si>
  <si>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</si>
  <si>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</si>
  <si>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</si>
  <si>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</si>
  <si>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</si>
  <si>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</si>
  <si>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</si>
  <si>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</si>
  <si>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</si>
  <si>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</si>
  <si>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</si>
  <si>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</si>
  <si>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</si>
  <si>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</si>
  <si>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</si>
  <si>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</si>
  <si>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</si>
  <si>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</si>
  <si>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</si>
  <si>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</si>
  <si>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</si>
  <si>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</si>
  <si>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</si>
  <si>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</si>
  <si>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</si>
  <si>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</si>
  <si>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</si>
  <si>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</si>
  <si>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</si>
  <si>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</si>
  <si>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</si>
  <si>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</si>
  <si>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</si>
  <si>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</si>
  <si>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</si>
  <si>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</si>
  <si>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</si>
  <si>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</si>
  <si>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</si>
  <si>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</si>
  <si>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</si>
  <si>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</si>
  <si>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</si>
  <si>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</si>
  <si>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</si>
  <si>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</si>
  <si>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</si>
  <si>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</si>
  <si>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</si>
  <si>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</si>
  <si>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</si>
  <si>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</si>
  <si>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</si>
  <si>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</si>
  <si>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</si>
  <si>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</si>
  <si>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</si>
  <si>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</si>
  <si>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</si>
  <si>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</si>
  <si>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</si>
  <si>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</si>
  <si>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</si>
  <si>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</si>
  <si>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</si>
  <si>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</si>
  <si>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</si>
  <si>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</si>
  <si>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</si>
  <si>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</si>
  <si>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</si>
  <si>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</si>
  <si>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</si>
  <si>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</si>
  <si>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</si>
  <si>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</si>
  <si>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</si>
  <si>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</si>
  <si>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</si>
  <si>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</si>
  <si>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</si>
  <si>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</si>
  <si>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</si>
  <si>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</si>
  <si>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</si>
  <si>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</si>
  <si>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</si>
  <si>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</si>
  <si>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</si>
  <si>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</si>
  <si>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</si>
  <si>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</si>
  <si>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</si>
  <si>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</si>
  <si>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</si>
  <si>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</si>
  <si>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</si>
  <si>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</si>
  <si>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</si>
  <si>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</si>
  <si>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</si>
  <si>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</si>
  <si>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</si>
  <si>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</si>
  <si>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</si>
  <si>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</si>
  <si>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</si>
  <si>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</si>
  <si>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</si>
  <si>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</si>
  <si>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</si>
  <si>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</si>
  <si>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</si>
  <si>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</si>
  <si>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</si>
  <si>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</si>
  <si>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</si>
  <si>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</si>
  <si>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</si>
  <si>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</si>
  <si>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</si>
  <si>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</si>
  <si>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</si>
  <si>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</si>
  <si>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</si>
  <si>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</si>
  <si>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</si>
  <si>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</si>
  <si>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</si>
  <si>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</si>
  <si>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</si>
  <si>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</si>
  <si>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</si>
  <si>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</si>
  <si>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</si>
  <si>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</si>
  <si>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</si>
  <si>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</si>
  <si>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</si>
  <si>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</si>
  <si>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</si>
  <si>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</si>
  <si>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</si>
  <si>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</si>
  <si>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</si>
  <si>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</si>
  <si>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</si>
  <si>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</si>
  <si>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</si>
  <si>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</si>
  <si>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</si>
  <si>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</si>
  <si>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</si>
  <si>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</si>
  <si>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</si>
  <si>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</si>
  <si>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</si>
  <si>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</si>
  <si>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</si>
  <si>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</si>
  <si>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</si>
  <si>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</si>
  <si>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</si>
  <si>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</si>
  <si>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</si>
  <si>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</si>
  <si>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</si>
  <si>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</si>
  <si>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</si>
  <si>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</si>
  <si>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</si>
  <si>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</si>
  <si>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</si>
  <si>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</si>
  <si>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</si>
  <si>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</si>
  <si>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</si>
  <si>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</si>
  <si>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</si>
  <si>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</si>
  <si>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</si>
  <si>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</si>
  <si>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</si>
  <si>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</si>
  <si>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</si>
  <si>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</si>
  <si>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</si>
  <si>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</si>
  <si>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</si>
  <si>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</si>
  <si>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</si>
  <si>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</si>
  <si>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</si>
  <si>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</si>
  <si>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</si>
  <si>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</si>
  <si>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</si>
  <si>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</si>
  <si>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</si>
  <si>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</si>
  <si>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</si>
  <si>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</si>
  <si>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</si>
  <si>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</si>
  <si>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</si>
  <si>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</si>
  <si>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</si>
  <si>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</si>
  <si>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</si>
  <si>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</si>
  <si>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</si>
  <si>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</si>
  <si>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</si>
  <si>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</si>
  <si>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</si>
  <si>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</si>
  <si>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</si>
  <si>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</si>
  <si>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</si>
  <si>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</si>
  <si>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</si>
  <si>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</si>
  <si>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</si>
  <si>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</si>
  <si>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</si>
  <si>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</si>
  <si>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</si>
  <si>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</si>
  <si>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</si>
  <si>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</si>
  <si>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</si>
  <si>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</si>
  <si>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</si>
  <si>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</si>
  <si>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</si>
  <si>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</si>
  <si>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</si>
  <si>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</si>
  <si>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</si>
  <si>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</si>
  <si>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</si>
  <si>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</si>
  <si>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</si>
  <si>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</si>
  <si>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</si>
  <si>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</si>
  <si>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</si>
  <si>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</si>
  <si>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</si>
  <si>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</si>
  <si>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</si>
  <si>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</si>
  <si>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</si>
  <si>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</si>
  <si>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</si>
  <si>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</si>
  <si>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</si>
  <si>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</si>
  <si>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</si>
  <si>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</si>
  <si>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</si>
  <si>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</si>
  <si>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</si>
  <si>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</si>
  <si>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</si>
  <si>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</si>
  <si>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</si>
  <si>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</si>
  <si>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</si>
  <si>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</si>
  <si>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</si>
  <si>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</si>
  <si>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</si>
  <si>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</si>
  <si>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</si>
  <si>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</si>
  <si>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</si>
  <si>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</si>
  <si>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</si>
  <si>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</si>
  <si>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</si>
  <si>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</si>
  <si>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</si>
  <si>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</si>
  <si>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</si>
  <si>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</si>
  <si>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</si>
  <si>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</si>
  <si>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</si>
  <si>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</si>
  <si>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</si>
  <si>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</si>
  <si>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</si>
  <si>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</si>
  <si>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</si>
  <si>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</si>
  <si>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</si>
  <si>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</si>
  <si>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</si>
  <si>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</si>
  <si>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</si>
  <si>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</si>
  <si>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</si>
  <si>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</si>
  <si>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</si>
  <si>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</si>
  <si>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</si>
  <si>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</si>
  <si>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</si>
  <si>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</si>
  <si>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</si>
  <si>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</si>
  <si>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</si>
  <si>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</si>
  <si>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</si>
  <si>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</si>
  <si>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</si>
  <si>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</si>
  <si>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</si>
  <si>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</si>
  <si>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</si>
  <si>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</si>
  <si>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</si>
  <si>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</si>
  <si>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</si>
  <si>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</si>
  <si>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</si>
  <si>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</si>
  <si>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</si>
  <si>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</si>
  <si>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</si>
  <si>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</si>
  <si>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</si>
  <si>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</si>
  <si>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</si>
  <si>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</si>
  <si>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</si>
  <si>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</si>
  <si>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</si>
  <si>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</si>
  <si>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</si>
  <si>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</si>
  <si>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</si>
  <si>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</si>
  <si>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</si>
  <si>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</si>
  <si>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</si>
  <si>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</si>
  <si>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</si>
  <si>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</si>
  <si>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</si>
  <si>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</si>
  <si>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</si>
  <si>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</si>
  <si>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</si>
  <si>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</si>
  <si>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</si>
  <si>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</si>
  <si>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</si>
  <si>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</si>
  <si>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</si>
  <si>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</si>
  <si>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</si>
  <si>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</si>
  <si>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</si>
  <si>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</si>
  <si>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</si>
  <si>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</si>
  <si>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</si>
  <si>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</si>
  <si>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</si>
  <si>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</si>
  <si>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</si>
  <si>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</si>
  <si>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</si>
  <si>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</si>
  <si>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</si>
  <si>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</si>
  <si>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</si>
  <si>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</si>
  <si>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</si>
  <si>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</si>
  <si>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</si>
  <si>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</si>
  <si>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</si>
  <si>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</si>
  <si>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</si>
  <si>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</si>
  <si>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</si>
  <si>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</si>
  <si>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</si>
  <si>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</si>
  <si>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</si>
  <si>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</si>
  <si>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</si>
  <si>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</si>
  <si>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</si>
  <si>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</si>
  <si>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</si>
  <si>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</si>
  <si>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</si>
  <si>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</si>
  <si>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</si>
  <si>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</si>
  <si>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</si>
  <si>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</si>
  <si>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</si>
  <si>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</si>
  <si>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</si>
  <si>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</si>
  <si>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</si>
  <si>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</si>
  <si>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</si>
  <si>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</si>
  <si>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</si>
  <si>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</si>
  <si>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</si>
  <si>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</si>
  <si>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</si>
  <si>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</si>
  <si>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</si>
  <si>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</si>
  <si>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</si>
  <si>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</si>
  <si>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</si>
  <si>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</si>
  <si>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</si>
  <si>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</si>
  <si>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</si>
  <si>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</si>
  <si>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</si>
  <si>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</si>
  <si>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</si>
  <si>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</si>
  <si>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</si>
  <si>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</si>
  <si>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</si>
  <si>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</si>
  <si>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</si>
  <si>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</si>
  <si>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</si>
  <si>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</si>
  <si>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</si>
  <si>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</si>
  <si>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</si>
  <si>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</si>
  <si>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</si>
  <si>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</si>
  <si>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</si>
  <si>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</si>
  <si>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</si>
  <si>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</si>
  <si>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</si>
  <si>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</si>
  <si>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</si>
  <si>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</si>
  <si>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</si>
  <si>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</si>
  <si>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</si>
  <si>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</si>
  <si>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</si>
  <si>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</si>
  <si>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</si>
  <si>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</si>
  <si>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</si>
  <si>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</si>
  <si>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</si>
  <si>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</si>
  <si>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</si>
  <si>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</si>
  <si>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</si>
  <si>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</si>
  <si>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</si>
  <si>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</si>
  <si>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</si>
  <si>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</si>
  <si>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</si>
  <si>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</si>
  <si>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</si>
  <si>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</si>
  <si>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</si>
  <si>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</si>
  <si>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</si>
  <si>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</si>
  <si>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</si>
  <si>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</si>
  <si>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</si>
  <si>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</si>
  <si>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</si>
  <si>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</si>
  <si>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</si>
  <si>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</si>
  <si>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</si>
  <si>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</si>
  <si>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</si>
  <si>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</si>
  <si>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</si>
  <si>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</si>
  <si>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</si>
  <si>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</si>
  <si>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</si>
  <si>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</si>
  <si>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</si>
  <si>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</si>
  <si>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</si>
  <si>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</si>
  <si>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</si>
  <si>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</si>
  <si>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</si>
  <si>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</si>
  <si>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</si>
  <si>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</si>
  <si>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</si>
  <si>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</si>
  <si>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</si>
  <si>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</si>
  <si>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</si>
  <si>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</si>
  <si>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</si>
  <si>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</si>
  <si>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</si>
  <si>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</si>
  <si>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</si>
  <si>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</si>
  <si>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</si>
  <si>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</si>
  <si>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</si>
  <si>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</si>
  <si>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</si>
  <si>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</si>
  <si>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</si>
  <si>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</si>
  <si>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</si>
  <si>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</si>
  <si>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</si>
  <si>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</si>
  <si>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</si>
  <si>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</si>
  <si>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</si>
  <si>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</si>
  <si>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</si>
  <si>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</si>
  <si>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</si>
  <si>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</si>
  <si>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</si>
  <si>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</si>
  <si>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</si>
  <si>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</si>
  <si>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</si>
  <si>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</si>
  <si>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</si>
  <si>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</si>
  <si>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</si>
  <si>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</si>
  <si>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</si>
  <si>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</si>
  <si>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</si>
  <si>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</si>
  <si>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</si>
  <si>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</si>
  <si>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</si>
  <si>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</si>
  <si>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</si>
  <si>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</si>
  <si>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</si>
  <si>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</si>
  <si>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</si>
  <si>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</si>
  <si>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</si>
  <si>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</si>
  <si>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</si>
  <si>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</si>
  <si>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</si>
  <si>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</si>
  <si>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</si>
  <si>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</si>
  <si>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</si>
  <si>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</si>
  <si>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</si>
  <si>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</si>
  <si>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</si>
  <si>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</si>
  <si>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</si>
  <si>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</si>
  <si>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</si>
  <si>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</si>
  <si>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</si>
  <si>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</si>
  <si>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</si>
  <si>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</si>
  <si>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</si>
  <si>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</si>
  <si>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</si>
  <si>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</si>
  <si>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</si>
  <si>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</si>
  <si>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</si>
  <si>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</si>
  <si>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</si>
  <si>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</si>
  <si>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</si>
  <si>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</si>
  <si>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</si>
  <si>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</si>
  <si>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</si>
  <si>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</si>
  <si>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</si>
  <si>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</si>
  <si>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</si>
  <si>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</si>
  <si>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</si>
  <si>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</si>
  <si>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</si>
  <si>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</si>
  <si>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</si>
  <si>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</si>
  <si>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</si>
  <si>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</si>
  <si>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</si>
  <si>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</si>
  <si>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</si>
  <si>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</si>
  <si>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</si>
  <si>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</si>
  <si>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</si>
  <si>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</si>
  <si>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</si>
  <si>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</si>
  <si>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</si>
  <si>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</si>
  <si>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</si>
  <si>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</si>
  <si>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</si>
  <si>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</si>
  <si>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</si>
  <si>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</si>
  <si>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</si>
  <si>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</si>
  <si>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</si>
  <si>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</si>
  <si>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</si>
  <si>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</si>
  <si>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</si>
  <si>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</si>
  <si>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</si>
  <si>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</si>
  <si>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</si>
  <si>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</si>
  <si>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</si>
  <si>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</si>
  <si>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</si>
  <si>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</si>
  <si>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</si>
  <si>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</si>
  <si>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</si>
  <si>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</si>
  <si>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</si>
  <si>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</si>
  <si>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</si>
  <si>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</si>
  <si>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</si>
  <si>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</si>
  <si>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</si>
  <si>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</si>
  <si>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</si>
  <si>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</si>
  <si>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</si>
  <si>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</si>
  <si>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</si>
  <si>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</si>
  <si>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</si>
  <si>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</si>
  <si>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</si>
  <si>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</si>
  <si>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</si>
  <si>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</si>
  <si>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</si>
  <si>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</si>
  <si>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</si>
  <si>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</si>
  <si>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</si>
  <si>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</si>
  <si>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</si>
  <si>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</si>
  <si>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</si>
  <si>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</si>
  <si>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</si>
  <si>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</si>
  <si>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</si>
  <si>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</si>
  <si>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</si>
  <si>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</si>
  <si>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</si>
  <si>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</si>
  <si>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</si>
  <si>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</si>
  <si>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</si>
  <si>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</si>
  <si>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</si>
  <si>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</si>
  <si>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</si>
  <si>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</si>
  <si>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</si>
  <si>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</si>
  <si>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</si>
  <si>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</si>
  <si>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</si>
  <si>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</si>
  <si>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</si>
  <si>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</si>
  <si>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</si>
  <si>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</si>
  <si>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</si>
  <si>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</si>
  <si>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</si>
  <si>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</si>
  <si>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</si>
  <si>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</si>
  <si>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</si>
  <si>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</si>
  <si>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</si>
  <si>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</si>
  <si>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</si>
  <si>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</si>
  <si>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</si>
  <si>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</si>
  <si>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</si>
  <si>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</si>
  <si>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</si>
  <si>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</si>
  <si>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</si>
  <si>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</si>
  <si>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</si>
  <si>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</si>
  <si>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</si>
  <si>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</si>
  <si>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</si>
  <si>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</si>
  <si>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</si>
  <si>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</si>
  <si>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</si>
  <si>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</si>
  <si>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</si>
  <si>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</si>
  <si>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</si>
  <si>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</si>
  <si>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</si>
  <si>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</si>
  <si>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</si>
  <si>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</si>
  <si>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</si>
  <si>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</si>
  <si>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</si>
  <si>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</si>
  <si>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</si>
  <si>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</si>
  <si>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</si>
  <si>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</si>
  <si>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</si>
  <si>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</si>
  <si>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</si>
  <si>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</si>
  <si>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</si>
  <si>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</si>
  <si>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</si>
  <si>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</si>
  <si>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</si>
  <si>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</si>
  <si>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</si>
  <si>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</si>
  <si>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</si>
  <si>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</si>
  <si>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</si>
  <si>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</si>
  <si>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</si>
  <si>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</si>
  <si>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</si>
  <si>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</si>
  <si>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</si>
  <si>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</si>
  <si>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</si>
  <si>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</si>
  <si>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</si>
  <si>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</si>
  <si>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</si>
  <si>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</si>
  <si>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</si>
  <si>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</si>
  <si>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</si>
  <si>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</si>
  <si>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</si>
  <si>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</si>
  <si>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</si>
  <si>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</si>
  <si>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</si>
  <si>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</si>
  <si>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</si>
  <si>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</si>
  <si>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</si>
  <si>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</si>
  <si>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</si>
  <si>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</si>
  <si>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</si>
  <si>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</si>
  <si>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</si>
  <si>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</si>
  <si>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</si>
  <si>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</si>
  <si>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</si>
  <si>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</si>
  <si>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</si>
  <si>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</si>
  <si>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</si>
  <si>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</si>
  <si>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</si>
  <si>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</si>
  <si>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</si>
  <si>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</si>
  <si>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</si>
  <si>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</si>
  <si>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</si>
  <si>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</si>
  <si>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</si>
  <si>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</si>
  <si>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</si>
  <si>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</si>
  <si>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</si>
  <si>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</si>
  <si>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</si>
  <si>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</si>
  <si>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</si>
  <si>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</si>
  <si>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</si>
  <si>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</si>
  <si>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</si>
  <si>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</si>
  <si>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</si>
  <si>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</si>
  <si>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</si>
  <si>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</si>
  <si>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</si>
  <si>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</si>
  <si>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</si>
  <si>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</si>
  <si>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</si>
  <si>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</si>
  <si>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</si>
  <si>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</si>
  <si>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</si>
  <si>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</si>
  <si>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</si>
  <si>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</si>
  <si>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</si>
  <si>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</si>
  <si>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</si>
  <si>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</si>
  <si>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</si>
  <si>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</si>
  <si>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</si>
  <si>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</si>
  <si>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</si>
  <si>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</si>
  <si>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</si>
  <si>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</si>
  <si>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</si>
  <si>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</si>
  <si>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</si>
  <si>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</si>
  <si>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</si>
  <si>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</si>
  <si>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</si>
  <si>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</si>
  <si>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</si>
  <si>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</si>
  <si>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</si>
  <si>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</si>
  <si>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</si>
  <si>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</si>
  <si>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</si>
  <si>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</si>
  <si>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</si>
  <si>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</si>
  <si>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</si>
  <si>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</si>
  <si>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</si>
  <si>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</si>
  <si>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</si>
  <si>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</si>
  <si>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</si>
  <si>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</si>
  <si>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</si>
  <si>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</si>
  <si>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</si>
  <si>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</si>
  <si>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</si>
  <si>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</si>
  <si>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</si>
  <si>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</si>
  <si>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</si>
  <si>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</si>
  <si>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</si>
  <si>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</si>
  <si>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</si>
  <si>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</si>
  <si>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</si>
  <si>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</si>
  <si>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</si>
  <si>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</si>
  <si>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</si>
  <si>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</si>
  <si>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</si>
  <si>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</si>
  <si>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</si>
  <si>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</si>
  <si>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</si>
  <si>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</si>
  <si>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</si>
  <si>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</si>
  <si>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</si>
  <si>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</si>
  <si>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</si>
  <si>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</si>
  <si>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</si>
  <si>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</si>
  <si>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</si>
  <si>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</si>
  <si>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</si>
  <si>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</si>
  <si>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</si>
  <si>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</si>
  <si>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</si>
  <si>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</si>
  <si>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</si>
  <si>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</si>
  <si>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</si>
  <si>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</si>
  <si>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</si>
  <si>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</si>
  <si>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</si>
  <si>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</si>
  <si>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</si>
  <si>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</si>
  <si>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</si>
  <si>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</si>
  <si>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</si>
  <si>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</si>
  <si>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</si>
  <si>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</si>
  <si>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</si>
  <si>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</si>
  <si>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</si>
  <si>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</si>
  <si>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</si>
  <si>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</si>
  <si>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</si>
  <si>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</si>
  <si>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</si>
  <si>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</si>
  <si>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</si>
  <si>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</si>
  <si>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</si>
  <si>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</si>
  <si>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</si>
  <si>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</si>
  <si>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</si>
  <si>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</si>
  <si>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</si>
  <si>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</si>
  <si>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</si>
  <si>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</si>
  <si>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</si>
  <si>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</si>
  <si>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</si>
  <si>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</si>
  <si>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</si>
  <si>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</si>
  <si>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</si>
  <si>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</si>
  <si>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</si>
  <si>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</si>
  <si>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</si>
  <si>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</si>
  <si>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</si>
  <si>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</si>
  <si>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</si>
  <si>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</si>
  <si>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</si>
  <si>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</si>
  <si>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</si>
  <si>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</si>
  <si>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</si>
  <si>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</si>
  <si>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</si>
  <si>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</si>
  <si>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</si>
  <si>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</si>
  <si>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</si>
  <si>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</si>
  <si>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</si>
  <si>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</si>
  <si>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</si>
  <si>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</si>
  <si>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</si>
  <si>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</si>
  <si>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</si>
  <si>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</si>
  <si>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</si>
  <si>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</si>
  <si>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</si>
  <si>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</si>
  <si>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</si>
  <si>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</si>
  <si>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</si>
  <si>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</si>
  <si>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</si>
  <si>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</si>
  <si>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</si>
  <si>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</si>
  <si>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</si>
  <si>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</si>
  <si>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</si>
  <si>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</si>
  <si>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</si>
  <si>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</si>
  <si>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</si>
  <si>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</si>
  <si>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</si>
  <si>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</si>
  <si>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</si>
  <si>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</si>
  <si>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</si>
  <si>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</si>
  <si>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</si>
  <si>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</si>
  <si>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</si>
  <si>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</si>
  <si>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</si>
  <si>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</si>
  <si>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</si>
  <si>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</si>
  <si>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</si>
  <si>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</si>
  <si>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</si>
  <si>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</si>
  <si>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</si>
  <si>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</si>
  <si>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</si>
  <si>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</si>
  <si>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</si>
  <si>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</si>
  <si>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</si>
  <si>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</si>
  <si>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</si>
  <si>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</si>
  <si>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</si>
  <si>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</si>
  <si>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</si>
  <si>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</si>
  <si>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</si>
  <si>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</si>
  <si>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</si>
  <si>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</si>
  <si>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</si>
  <si>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</si>
  <si>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</si>
  <si>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</si>
  <si>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</si>
  <si>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</si>
  <si>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</si>
  <si>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</si>
  <si>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</si>
  <si>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</si>
  <si>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</si>
  <si>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</si>
  <si>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</si>
  <si>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</si>
  <si>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</si>
  <si>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</si>
  <si>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</si>
  <si>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</si>
  <si>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</si>
  <si>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</si>
  <si>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</si>
  <si>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</si>
  <si>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</si>
  <si>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</si>
  <si>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</si>
  <si>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</si>
  <si>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</si>
  <si>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</si>
  <si>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</si>
  <si>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</si>
  <si>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</si>
  <si>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</si>
  <si>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</si>
  <si>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</si>
  <si>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</si>
  <si>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</si>
  <si>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</si>
  <si>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</si>
  <si>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</si>
  <si>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</si>
  <si>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</si>
  <si>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</si>
  <si>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</si>
  <si>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</si>
  <si>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</si>
  <si>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</si>
  <si>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</si>
  <si>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</si>
  <si>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</si>
  <si>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</si>
  <si>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</si>
  <si>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</si>
  <si>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</si>
  <si>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</si>
  <si>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</si>
  <si>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</si>
  <si>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</si>
  <si>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</si>
  <si>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</si>
  <si>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</si>
  <si>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</si>
  <si>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</si>
  <si>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</si>
  <si>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</si>
  <si>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</si>
  <si>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</si>
  <si>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</si>
  <si>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</si>
  <si>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</si>
  <si>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</si>
  <si>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</si>
  <si>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</si>
  <si>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</si>
  <si>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</si>
  <si>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</si>
  <si>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</si>
  <si>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</si>
  <si>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</si>
  <si>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</si>
  <si>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</si>
  <si>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</si>
  <si>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</si>
  <si>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</si>
  <si>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</si>
  <si>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</si>
  <si>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</si>
  <si>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</si>
  <si>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</si>
  <si>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</si>
  <si>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</si>
  <si>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</si>
  <si>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</si>
  <si>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</si>
  <si>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</si>
  <si>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</si>
  <si>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</si>
  <si>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</si>
  <si>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</si>
  <si>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</si>
  <si>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</si>
  <si>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</si>
  <si>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</si>
  <si>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</si>
  <si>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</si>
  <si>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</si>
  <si>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</si>
  <si>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</si>
  <si>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</si>
  <si>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</si>
  <si>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</si>
  <si>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</si>
  <si>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</si>
  <si>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</si>
  <si>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</si>
  <si>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</si>
  <si>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</si>
  <si>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</si>
  <si>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</si>
  <si>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</si>
  <si>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</si>
  <si>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</si>
  <si>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</si>
  <si>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</si>
  <si>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</si>
  <si>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</si>
  <si>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</si>
  <si>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</si>
  <si>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</si>
  <si>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</si>
  <si>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</si>
  <si>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</si>
  <si>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</si>
  <si>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</si>
  <si>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</si>
  <si>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</si>
  <si>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</si>
  <si>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</si>
  <si>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</si>
  <si>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</si>
  <si>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</si>
  <si>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</si>
  <si>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</si>
  <si>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</si>
  <si>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</si>
  <si>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</si>
  <si>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</si>
  <si>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</si>
  <si>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</si>
  <si>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</si>
  <si>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</si>
  <si>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</si>
  <si>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</si>
  <si>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</si>
  <si>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</si>
  <si>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</si>
  <si>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</si>
  <si>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</si>
  <si>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</si>
  <si>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</si>
  <si>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</si>
  <si>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</si>
  <si>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</si>
  <si>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</si>
  <si>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</si>
  <si>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</si>
  <si>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</si>
  <si>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</si>
  <si>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</si>
  <si>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</si>
  <si>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</si>
  <si>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</si>
  <si>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</si>
  <si>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</si>
  <si>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</si>
  <si>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</si>
  <si>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</si>
  <si>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</si>
  <si>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</si>
  <si>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</si>
  <si>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</si>
  <si>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</si>
  <si>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</si>
  <si>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</si>
  <si>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</si>
  <si>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</si>
  <si>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</si>
  <si>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</si>
  <si>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</si>
  <si>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</si>
  <si>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</si>
  <si>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</si>
  <si>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</si>
  <si>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</si>
  <si>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</si>
  <si>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</si>
  <si>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</si>
  <si>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</si>
  <si>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</si>
  <si>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</si>
  <si>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</si>
  <si>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</si>
  <si>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</si>
  <si>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</si>
  <si>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</si>
  <si>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</si>
  <si>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</si>
  <si>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</si>
  <si>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</si>
  <si>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</si>
  <si>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</si>
  <si>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</si>
  <si>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</si>
  <si>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</si>
  <si>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</si>
  <si>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</si>
  <si>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</si>
  <si>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</si>
  <si>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</si>
  <si>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</si>
  <si>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</si>
  <si>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</si>
  <si>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</si>
  <si>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</si>
  <si>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</si>
  <si>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</si>
  <si>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</si>
  <si>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</si>
  <si>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</si>
  <si>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</si>
  <si>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</si>
  <si>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</si>
  <si>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</si>
  <si>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</si>
  <si>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</si>
  <si>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</si>
  <si>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</si>
  <si>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</si>
  <si>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</si>
  <si>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</si>
  <si>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</si>
  <si>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</si>
  <si>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</si>
  <si>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</si>
  <si>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</si>
  <si>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</si>
  <si>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</si>
  <si>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</si>
  <si>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</si>
  <si>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</si>
  <si>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</si>
  <si>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</si>
  <si>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</si>
  <si>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</si>
  <si>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</si>
  <si>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</si>
  <si>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</si>
  <si>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</si>
  <si>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</si>
  <si>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</si>
  <si>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</si>
  <si>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</si>
  <si>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</si>
  <si>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</si>
  <si>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</si>
  <si>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</si>
  <si>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</si>
  <si>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</si>
  <si>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</si>
  <si>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</si>
  <si>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</si>
  <si>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</si>
  <si>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</si>
  <si>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</si>
  <si>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</si>
  <si>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</si>
  <si>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</si>
  <si>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</si>
  <si>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</si>
  <si>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</si>
  <si>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</si>
  <si>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</si>
  <si>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</si>
  <si>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</si>
  <si>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</si>
  <si>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</si>
  <si>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</si>
  <si>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</si>
  <si>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</si>
  <si>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</si>
  <si>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</si>
  <si>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</si>
  <si>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</si>
  <si>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</si>
  <si>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</si>
  <si>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</si>
  <si>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</si>
  <si>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</si>
  <si>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</si>
  <si>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</si>
  <si>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</si>
  <si>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</si>
  <si>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</si>
  <si>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</si>
  <si>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</si>
  <si>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</si>
  <si>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</si>
  <si>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</si>
  <si>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</si>
  <si>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</si>
  <si>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</si>
  <si>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</si>
  <si>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</si>
  <si>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</si>
  <si>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</si>
  <si>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</si>
  <si>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</si>
  <si>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</si>
  <si>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</si>
  <si>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</si>
  <si>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</si>
  <si>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</si>
  <si>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</si>
  <si>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</si>
  <si>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</si>
  <si>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</si>
  <si>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</si>
  <si>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</si>
  <si>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</si>
  <si>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</si>
  <si>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</si>
  <si>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</si>
  <si>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</si>
  <si>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</si>
  <si>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</si>
  <si>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</si>
  <si>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</si>
  <si>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</si>
  <si>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</si>
  <si>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</si>
  <si>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</si>
  <si>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</si>
  <si>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</si>
  <si>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</si>
  <si>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</si>
  <si>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</si>
  <si>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</si>
  <si>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</si>
  <si>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</si>
  <si>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</si>
  <si>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</si>
  <si>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</si>
  <si>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</si>
  <si>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</si>
  <si>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</si>
  <si>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</si>
  <si>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</si>
  <si>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</si>
  <si>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</si>
  <si>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</si>
  <si>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</si>
  <si>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</si>
  <si>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</si>
  <si>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</si>
  <si>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</si>
  <si>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</si>
  <si>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</si>
  <si>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</si>
  <si>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</si>
  <si>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</si>
  <si>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</si>
  <si>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</si>
  <si>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</si>
  <si>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</si>
  <si>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</si>
  <si>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</si>
  <si>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</si>
  <si>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</si>
  <si>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</si>
  <si>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</si>
  <si>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</si>
  <si>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</si>
  <si>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</si>
  <si>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</si>
  <si>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</si>
  <si>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</si>
  <si>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</si>
  <si>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</si>
  <si>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</si>
  <si>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</si>
  <si>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</si>
  <si>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</si>
  <si>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</si>
  <si>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</si>
  <si>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</si>
  <si>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</si>
  <si>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</si>
  <si>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</si>
  <si>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</si>
  <si>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</si>
  <si>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</si>
  <si>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</si>
  <si>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</si>
  <si>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</si>
  <si>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</si>
  <si>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</si>
  <si>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</si>
  <si>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</si>
  <si>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</si>
  <si>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</si>
  <si>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</si>
  <si>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</si>
  <si>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</si>
  <si>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</si>
  <si>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</si>
  <si>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</si>
  <si>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</si>
  <si>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</si>
  <si>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</si>
  <si>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</si>
  <si>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</si>
  <si>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</si>
  <si>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</si>
  <si>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</si>
  <si>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</si>
  <si>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</si>
  <si>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</si>
  <si>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</si>
  <si>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</si>
  <si>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</si>
  <si>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</si>
  <si>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</si>
  <si>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</si>
  <si>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</si>
  <si>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</si>
  <si>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</si>
  <si>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</si>
  <si>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</si>
  <si>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</si>
  <si>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</si>
  <si>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</si>
  <si>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</si>
  <si>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</si>
  <si>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</si>
  <si>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</si>
  <si>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</si>
  <si>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</si>
  <si>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</si>
  <si>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</si>
  <si>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</si>
  <si>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</si>
  <si>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</si>
  <si>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</si>
  <si>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</si>
  <si>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</si>
  <si>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</si>
  <si>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</si>
  <si>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</si>
  <si>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</si>
  <si>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</si>
  <si>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</si>
  <si>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</si>
  <si>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</si>
  <si>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</si>
  <si>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</si>
  <si>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</si>
  <si>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</si>
  <si>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</si>
  <si>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</si>
  <si>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</si>
  <si>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</si>
  <si>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</si>
  <si>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</si>
  <si>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</si>
  <si>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</si>
  <si>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</si>
  <si>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</si>
  <si>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</si>
  <si>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</si>
  <si>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</si>
  <si>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</si>
  <si>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</si>
  <si>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</si>
  <si>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</si>
  <si>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</si>
  <si>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</si>
  <si>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</si>
  <si>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</si>
  <si>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</si>
  <si>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</si>
  <si>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</si>
  <si>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</si>
  <si>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</si>
  <si>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</si>
  <si>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</si>
  <si>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</si>
  <si>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</si>
  <si>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</si>
  <si>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</si>
  <si>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</si>
  <si>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</si>
  <si>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</si>
  <si>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</si>
  <si>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</si>
  <si>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</si>
  <si>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</si>
  <si>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</si>
  <si>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</si>
  <si>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</si>
  <si>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</si>
  <si>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</si>
  <si>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</si>
  <si>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</si>
  <si>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</si>
  <si>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</si>
  <si>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</si>
  <si>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</si>
  <si>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</si>
  <si>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</si>
  <si>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</si>
  <si>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</si>
  <si>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</si>
  <si>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</si>
  <si>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</si>
  <si>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</si>
  <si>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</si>
  <si>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</si>
  <si>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</si>
  <si>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</si>
  <si>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</si>
  <si>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</si>
  <si>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</si>
  <si>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</si>
  <si>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</si>
  <si>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</si>
  <si>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</si>
  <si>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</si>
  <si>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</si>
  <si>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</si>
  <si>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</si>
  <si>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</si>
  <si>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</si>
  <si>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</si>
  <si>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</si>
  <si>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</si>
  <si>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</si>
  <si>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</si>
  <si>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</si>
  <si>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</si>
  <si>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</si>
  <si>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</si>
  <si>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</si>
  <si>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</si>
  <si>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</si>
  <si>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</si>
  <si>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</si>
  <si>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</si>
  <si>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</si>
  <si>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</si>
  <si>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</si>
  <si>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</si>
  <si>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</si>
  <si>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</si>
  <si>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</si>
  <si>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</si>
  <si>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</si>
  <si>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</si>
  <si>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</si>
  <si>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</si>
  <si>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</si>
  <si>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</si>
  <si>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</si>
  <si>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</si>
  <si>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</si>
  <si>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</si>
  <si>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</si>
  <si>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</si>
  <si>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</si>
  <si>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</si>
  <si>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</si>
  <si>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</si>
  <si>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</si>
  <si>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</si>
  <si>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</si>
  <si>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</si>
  <si>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</si>
  <si>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</si>
  <si>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</si>
  <si>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</si>
  <si>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</si>
  <si>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</si>
  <si>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</si>
  <si>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</si>
  <si>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</si>
  <si>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</si>
  <si>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</si>
  <si>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</si>
  <si>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</si>
  <si>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</si>
  <si>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</si>
  <si>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</si>
  <si>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</si>
  <si>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</si>
  <si>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</si>
  <si>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</si>
  <si>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</si>
  <si>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</si>
  <si>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</si>
  <si>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</si>
  <si>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</si>
  <si>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</si>
  <si>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</si>
  <si>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</si>
  <si>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</si>
  <si>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</si>
  <si>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</si>
  <si>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</si>
  <si>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</si>
  <si>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</si>
  <si>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</si>
  <si>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</si>
  <si>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</si>
  <si>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</si>
  <si>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</si>
  <si>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</si>
  <si>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</si>
  <si>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</si>
  <si>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</si>
  <si>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</si>
  <si>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</si>
  <si>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</si>
  <si>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</si>
  <si>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</si>
  <si>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</si>
  <si>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</si>
  <si>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</si>
  <si>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</si>
  <si>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</si>
  <si>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</si>
  <si>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</si>
  <si>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</si>
  <si>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</si>
  <si>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</si>
  <si>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</si>
  <si>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</si>
  <si>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</si>
  <si>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</si>
  <si>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</si>
  <si>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</si>
  <si>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</si>
  <si>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</si>
  <si>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</si>
  <si>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</si>
  <si>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</si>
  <si>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</si>
  <si>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</si>
  <si>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</si>
  <si>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</si>
  <si>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</si>
  <si>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</si>
  <si>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</si>
  <si>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</si>
  <si>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</si>
  <si>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</si>
  <si>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</si>
  <si>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</si>
  <si>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</si>
  <si>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</si>
  <si>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</si>
  <si>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</si>
  <si>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</si>
  <si>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</si>
  <si>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</si>
  <si>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</si>
  <si>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</si>
  <si>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</si>
  <si>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</si>
  <si>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</si>
  <si>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</si>
  <si>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</si>
  <si>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</si>
  <si>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</si>
  <si>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</si>
  <si>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</si>
  <si>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</si>
  <si>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</si>
  <si>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</si>
  <si>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</si>
  <si>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</si>
  <si>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</si>
  <si>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</si>
  <si>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</si>
  <si>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</si>
  <si>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</si>
  <si>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</si>
  <si>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</si>
  <si>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</si>
  <si>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</si>
  <si>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</si>
  <si>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</si>
  <si>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</si>
  <si>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</si>
  <si>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</si>
  <si>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</si>
  <si>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</si>
  <si>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</si>
  <si>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</si>
  <si>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</si>
  <si>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</si>
  <si>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</si>
  <si>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</si>
  <si>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</si>
  <si>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</si>
  <si>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</si>
  <si>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</si>
  <si>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</si>
  <si>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</si>
  <si>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</si>
  <si>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</si>
  <si>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</si>
  <si>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</si>
  <si>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</si>
  <si>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</si>
  <si>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</si>
  <si>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</si>
  <si>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</si>
  <si>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</si>
  <si>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</si>
  <si>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</si>
  <si>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</si>
  <si>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</si>
  <si>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</si>
  <si>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</si>
  <si>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</si>
  <si>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</si>
  <si>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</si>
  <si>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</si>
  <si>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</si>
  <si>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</si>
  <si>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</si>
  <si>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</si>
  <si>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</si>
  <si>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</si>
  <si>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</si>
  <si>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</si>
  <si>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</si>
  <si>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</si>
  <si>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</si>
  <si>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</si>
  <si>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</si>
  <si>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</si>
  <si>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</si>
  <si>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</si>
  <si>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</si>
  <si>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</si>
  <si>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</si>
  <si>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</si>
  <si>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</si>
  <si>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</si>
  <si>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</si>
  <si>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</si>
  <si>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</si>
  <si>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</si>
  <si>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</si>
  <si>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</si>
  <si>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</si>
  <si>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</si>
  <si>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</si>
  <si>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</si>
  <si>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</si>
  <si>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</si>
  <si>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</si>
  <si>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</si>
  <si>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</si>
  <si>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</si>
  <si>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</si>
  <si>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</si>
  <si>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</si>
  <si>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</si>
  <si>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</si>
  <si>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</si>
  <si>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</si>
  <si>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</si>
  <si>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</si>
  <si>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</si>
  <si>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</si>
  <si>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</si>
  <si>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</si>
  <si>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</si>
  <si>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</si>
  <si>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</si>
  <si>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</si>
  <si>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</si>
  <si>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</si>
  <si>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</si>
  <si>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</si>
  <si>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</si>
  <si>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</si>
  <si>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</si>
  <si>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</si>
  <si>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</si>
  <si>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</si>
  <si>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</si>
  <si>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</si>
  <si>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</si>
  <si>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</si>
  <si>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</si>
  <si>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</si>
  <si>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</si>
  <si>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</si>
  <si>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</si>
  <si>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</si>
  <si>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</si>
  <si>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</si>
  <si>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</si>
  <si>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</si>
  <si>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</si>
  <si>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</si>
  <si>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</si>
  <si>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</si>
  <si>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</si>
  <si>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</si>
  <si>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</si>
  <si>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</si>
  <si>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</si>
  <si>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</si>
  <si>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</si>
  <si>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</si>
  <si>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</si>
  <si>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</si>
  <si>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</si>
  <si>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</si>
  <si>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</si>
  <si>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</si>
  <si>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</si>
  <si>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</si>
  <si>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</si>
  <si>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</si>
  <si>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</si>
  <si>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</si>
  <si>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</si>
  <si>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</si>
  <si>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</si>
  <si>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</si>
  <si>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</si>
  <si>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</si>
  <si>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</si>
  <si>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</si>
  <si>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</si>
  <si>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</si>
  <si>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</si>
  <si>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</si>
  <si>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</si>
  <si>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</si>
  <si>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</si>
  <si>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</si>
  <si>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</si>
  <si>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</si>
  <si>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</si>
  <si>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</si>
  <si>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</si>
  <si>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</si>
  <si>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</si>
  <si>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</si>
  <si>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</si>
  <si>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</si>
  <si>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</si>
  <si>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</si>
  <si>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</si>
  <si>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</si>
  <si>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</si>
  <si>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</si>
  <si>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</si>
  <si>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</si>
  <si>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</si>
  <si>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</si>
  <si>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</si>
  <si>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</si>
  <si>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</si>
  <si>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</si>
  <si>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</si>
  <si>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</si>
  <si>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</si>
  <si>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</si>
  <si>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</si>
  <si>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</si>
  <si>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</si>
  <si>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</si>
  <si>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</si>
  <si>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</si>
  <si>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</si>
  <si>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</si>
  <si>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</si>
  <si>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</si>
  <si>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</si>
  <si>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</si>
  <si>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</si>
  <si>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</si>
  <si>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</si>
  <si>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</si>
  <si>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</si>
  <si>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</si>
  <si>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</si>
  <si>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</si>
  <si>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</si>
  <si>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</si>
  <si>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</si>
  <si>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</si>
  <si>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</si>
  <si>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</si>
  <si>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</si>
  <si>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</si>
  <si>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</si>
  <si>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</si>
  <si>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</si>
  <si>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</si>
  <si>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</si>
  <si>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</si>
  <si>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</si>
  <si>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</si>
  <si>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</si>
  <si>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</si>
  <si>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</si>
  <si>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</si>
  <si>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</si>
  <si>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</si>
  <si>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</si>
  <si>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</si>
  <si>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</si>
  <si>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</si>
  <si>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</si>
  <si>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</si>
  <si>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</si>
  <si>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</si>
  <si>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</si>
  <si>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</si>
  <si>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</si>
  <si>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</si>
  <si>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</si>
  <si>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</si>
  <si>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</si>
  <si>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</si>
  <si>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</si>
  <si>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</si>
  <si>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</si>
  <si>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</si>
  <si>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</si>
  <si>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</si>
  <si>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</si>
  <si>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</si>
  <si>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</si>
  <si>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</si>
  <si>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</si>
  <si>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</si>
  <si>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</si>
  <si>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</si>
  <si>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</si>
  <si>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</si>
  <si>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</si>
  <si>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</si>
  <si>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</si>
  <si>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</si>
  <si>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</si>
  <si>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</si>
  <si>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</si>
  <si>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</si>
  <si>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</si>
  <si>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</si>
  <si>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</si>
  <si>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</si>
  <si>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</si>
  <si>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</si>
  <si>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</si>
  <si>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</si>
  <si>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</si>
  <si>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</si>
  <si>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</si>
  <si>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</si>
  <si>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</si>
  <si>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</si>
  <si>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</si>
  <si>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</si>
  <si>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</si>
  <si>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</si>
  <si>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</si>
  <si>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</si>
  <si>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</si>
  <si>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</si>
  <si>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</si>
  <si>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</si>
  <si>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</si>
  <si>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</si>
  <si>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</si>
  <si>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</si>
  <si>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</si>
  <si>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</si>
  <si>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</si>
  <si>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</si>
  <si>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</si>
  <si>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</si>
  <si>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</si>
  <si>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</si>
  <si>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</si>
  <si>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</si>
  <si>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</si>
  <si>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</si>
  <si>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</si>
  <si>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</si>
  <si>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</si>
  <si>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</si>
  <si>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</si>
  <si>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</si>
  <si>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</si>
  <si>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</si>
  <si>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</si>
  <si>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</si>
  <si>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</si>
  <si>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</si>
  <si>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</si>
  <si>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</si>
  <si>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</si>
  <si>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</si>
  <si>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</si>
  <si>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</si>
  <si>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</si>
  <si>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</si>
  <si>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</si>
  <si>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</si>
  <si>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</si>
  <si>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</si>
  <si>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</si>
  <si>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</si>
  <si>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</si>
  <si>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</si>
  <si>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</si>
  <si>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</si>
  <si>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</si>
  <si>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</si>
  <si>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</si>
  <si>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</si>
  <si>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</si>
  <si>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</si>
  <si>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</si>
  <si>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</si>
  <si>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</si>
  <si>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</si>
  <si>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</si>
  <si>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</si>
  <si>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</si>
  <si>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</si>
  <si>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</si>
  <si>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</si>
  <si>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</si>
  <si>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</si>
  <si>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</si>
  <si>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</si>
  <si>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</si>
  <si>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</si>
  <si>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</si>
  <si>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</si>
  <si>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</si>
  <si>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</si>
  <si>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</si>
  <si>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</si>
  <si>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</si>
  <si>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</si>
  <si>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</si>
  <si>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</si>
  <si>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</si>
  <si>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</si>
  <si>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</si>
  <si>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</si>
  <si>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</si>
  <si>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</si>
  <si>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</si>
  <si>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</si>
  <si>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</si>
  <si>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</si>
  <si>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</si>
  <si>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</si>
  <si>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</si>
  <si>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</si>
  <si>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</si>
  <si>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</si>
  <si>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</si>
  <si>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</si>
  <si>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</si>
  <si>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</si>
  <si>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</si>
  <si>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</si>
  <si>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</si>
  <si>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</si>
  <si>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</si>
  <si>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</si>
  <si>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</si>
  <si>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</si>
  <si>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</si>
  <si>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</si>
  <si>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</si>
  <si>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</si>
  <si>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</si>
  <si>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</si>
  <si>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</si>
  <si>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</si>
  <si>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</si>
  <si>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</si>
  <si>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</si>
  <si>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</si>
  <si>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</si>
  <si>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</si>
  <si>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</si>
  <si>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</si>
  <si>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</si>
  <si>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</si>
  <si>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</si>
  <si>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</si>
  <si>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</si>
  <si>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</si>
  <si>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</si>
  <si>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</si>
  <si>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</si>
  <si>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</si>
  <si>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</si>
  <si>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</si>
  <si>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</si>
  <si>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</si>
  <si>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</si>
  <si>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</si>
  <si>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</si>
  <si>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</si>
  <si>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</si>
  <si>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</si>
  <si>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</si>
  <si>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</si>
  <si>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</si>
  <si>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</si>
  <si>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</si>
  <si>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</si>
  <si>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</si>
  <si>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</si>
  <si>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</si>
  <si>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</si>
  <si>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</si>
  <si>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</si>
  <si>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</si>
  <si>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</si>
  <si>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</si>
  <si>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</si>
  <si>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</si>
  <si>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</si>
  <si>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</si>
  <si>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</si>
  <si>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</si>
  <si>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</si>
  <si>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</si>
  <si>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</si>
  <si>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</si>
  <si>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</si>
  <si>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</si>
  <si>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</si>
  <si>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</si>
  <si>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</si>
  <si>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</si>
  <si>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</si>
  <si>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</si>
  <si>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</si>
  <si>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</si>
  <si>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</si>
  <si>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</si>
  <si>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</si>
  <si>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</si>
  <si>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</si>
  <si>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</si>
  <si>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</si>
  <si>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</si>
  <si>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</si>
  <si>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</si>
  <si>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</si>
  <si>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</si>
  <si>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</si>
  <si>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</si>
  <si>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</si>
  <si>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</si>
  <si>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</si>
  <si>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</si>
  <si>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</si>
  <si>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</si>
  <si>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</si>
  <si>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</si>
  <si>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</si>
  <si>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</si>
  <si>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</si>
  <si>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</si>
  <si>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</si>
  <si>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</si>
  <si>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</si>
  <si>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</si>
  <si>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</si>
  <si>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</si>
  <si>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</si>
  <si>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</si>
  <si>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</si>
  <si>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</si>
  <si>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</si>
  <si>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</si>
  <si>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</si>
  <si>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</si>
  <si>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</si>
  <si>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</si>
  <si>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</si>
  <si>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</si>
  <si>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</si>
  <si>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</si>
  <si>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</si>
  <si>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</si>
  <si>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</si>
  <si>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</si>
  <si>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</si>
  <si>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</si>
  <si>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</si>
  <si>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</si>
  <si>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</si>
  <si>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</si>
  <si>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</si>
  <si>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</si>
  <si>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</si>
  <si>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</si>
  <si>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</si>
  <si>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</si>
  <si>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</si>
  <si>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</si>
  <si>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</si>
  <si>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</si>
  <si>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</si>
  <si>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</si>
  <si>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</si>
  <si>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</si>
  <si>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</si>
  <si>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</si>
  <si>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</si>
  <si>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</si>
  <si>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</si>
  <si>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</si>
  <si>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</si>
  <si>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</si>
  <si>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</si>
  <si>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</si>
  <si>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</si>
  <si>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</si>
  <si>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</si>
  <si>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</si>
  <si>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</si>
  <si>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</si>
  <si>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</si>
  <si>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</si>
  <si>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</si>
  <si>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</si>
  <si>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</si>
  <si>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</si>
  <si>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</si>
  <si>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</si>
  <si>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</si>
  <si>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</si>
  <si>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</si>
  <si>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</si>
  <si>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</si>
  <si>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</si>
  <si>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</si>
  <si>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</si>
  <si>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</si>
  <si>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</si>
  <si>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</si>
  <si>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</si>
  <si>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</si>
  <si>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</si>
  <si>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</si>
  <si>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</si>
  <si>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</si>
  <si>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</si>
  <si>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</si>
  <si>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</si>
  <si>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</si>
  <si>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</si>
  <si>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</si>
  <si>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</si>
  <si>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</si>
  <si>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</si>
  <si>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</si>
  <si>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</si>
  <si>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</si>
  <si>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</si>
  <si>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</si>
  <si>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</si>
  <si>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</si>
  <si>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</si>
  <si>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</si>
  <si>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</si>
  <si>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</si>
  <si>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</si>
  <si>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</si>
  <si>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</si>
  <si>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</si>
  <si>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</si>
  <si>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</si>
  <si>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</si>
  <si>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</si>
  <si>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</si>
  <si>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</si>
  <si>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</si>
  <si>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</si>
  <si>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</si>
  <si>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</si>
  <si>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</si>
  <si>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</si>
  <si>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</si>
  <si>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</si>
  <si>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</si>
  <si>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</si>
  <si>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</si>
  <si>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</si>
  <si>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</si>
  <si>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</si>
  <si>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</si>
  <si>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</si>
  <si>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</si>
  <si>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</si>
  <si>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</si>
  <si>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</si>
  <si>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</si>
  <si>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</si>
  <si>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</si>
  <si>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</si>
  <si>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</si>
  <si>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</si>
  <si>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</si>
  <si>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</si>
  <si>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</si>
  <si>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</si>
  <si>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</si>
  <si>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</si>
  <si>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</si>
  <si>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</si>
  <si>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</si>
  <si>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</si>
  <si>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</si>
  <si>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</si>
  <si>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</si>
  <si>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</si>
  <si>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</si>
  <si>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</si>
  <si>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</si>
  <si>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</si>
  <si>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</si>
  <si>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</si>
  <si>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</si>
  <si>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</si>
  <si>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</si>
  <si>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</si>
  <si>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</si>
  <si>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</si>
  <si>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</si>
  <si>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</si>
  <si>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</si>
  <si>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</si>
  <si>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</si>
  <si>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</si>
  <si>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</si>
  <si>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</si>
  <si>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</si>
  <si>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</si>
  <si>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</si>
  <si>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</si>
  <si>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</si>
  <si>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</si>
  <si>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</si>
  <si>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</si>
  <si>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</si>
  <si>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</si>
  <si>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</si>
  <si>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</si>
  <si>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</si>
  <si>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</si>
  <si>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</si>
  <si>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</si>
  <si>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</si>
  <si>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</si>
  <si>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</si>
  <si>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</si>
  <si>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</si>
  <si>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</si>
  <si>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</si>
  <si>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</si>
  <si>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</si>
  <si>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</si>
  <si>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</si>
  <si>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</si>
  <si>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</si>
  <si>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</si>
  <si>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</si>
  <si>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</si>
  <si>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</si>
  <si>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</si>
  <si>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</si>
  <si>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</si>
  <si>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</si>
  <si>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</si>
  <si>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</si>
  <si>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</si>
  <si>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</si>
  <si>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</si>
  <si>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</si>
  <si>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</si>
  <si>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</si>
  <si>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</si>
  <si>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</si>
  <si>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</si>
  <si>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</si>
  <si>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</si>
  <si>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</si>
  <si>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</si>
  <si>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</si>
  <si>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</si>
  <si>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</si>
  <si>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</si>
  <si>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</si>
  <si>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</si>
  <si>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</si>
  <si>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</si>
  <si>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</si>
  <si>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</si>
  <si>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</si>
  <si>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</si>
  <si>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</si>
  <si>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</si>
  <si>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</si>
  <si>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</si>
  <si>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</si>
  <si>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</si>
  <si>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</si>
  <si>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</si>
  <si>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</si>
  <si>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</si>
  <si>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</si>
  <si>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</si>
  <si>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</si>
  <si>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</si>
  <si>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</si>
  <si>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</si>
  <si>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</si>
  <si>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</si>
  <si>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</si>
  <si>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</si>
  <si>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</si>
  <si>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</si>
  <si>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</si>
  <si>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</si>
  <si>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</si>
  <si>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</si>
  <si>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</si>
  <si>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</si>
  <si>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</si>
  <si>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</si>
  <si>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</si>
  <si>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</si>
  <si>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</si>
  <si>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</si>
  <si>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</si>
  <si>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</si>
  <si>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</si>
  <si>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</si>
  <si>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</si>
  <si>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</si>
  <si>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</si>
  <si>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</si>
  <si>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</si>
  <si>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</si>
  <si>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</si>
  <si>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</si>
  <si>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</si>
  <si>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</si>
  <si>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</si>
  <si>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</si>
  <si>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</si>
  <si>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</si>
  <si>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</si>
  <si>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</si>
  <si>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</si>
  <si>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</si>
  <si>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</si>
  <si>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</si>
  <si>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</si>
  <si>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</si>
  <si>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</si>
  <si>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</si>
  <si>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</si>
  <si>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</si>
  <si>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</si>
  <si>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</si>
  <si>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</si>
  <si>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</si>
  <si>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</si>
  <si>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</si>
  <si>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</si>
  <si>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</si>
  <si>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</si>
  <si>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</si>
  <si>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</si>
  <si>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</si>
  <si>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</si>
  <si>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</si>
  <si>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</si>
  <si>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</si>
  <si>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</si>
  <si>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</si>
  <si>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</si>
  <si>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</si>
  <si>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</si>
  <si>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</si>
  <si>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</si>
  <si>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</si>
  <si>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</si>
  <si>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</si>
  <si>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</si>
  <si>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</si>
  <si>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</si>
  <si>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</si>
  <si>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</si>
  <si>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</si>
  <si>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</si>
  <si>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</si>
  <si>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</si>
  <si>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</si>
  <si>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</si>
  <si>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</si>
  <si>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</si>
  <si>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</si>
  <si>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</si>
  <si>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</si>
  <si>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</si>
  <si>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</si>
  <si>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</si>
  <si>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</si>
  <si>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</si>
  <si>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</si>
  <si>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</si>
  <si>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</si>
  <si>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</si>
  <si>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</si>
  <si>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</si>
  <si>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</si>
  <si>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</si>
  <si>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</si>
  <si>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</si>
  <si>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</si>
  <si>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</si>
  <si>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</si>
  <si>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</si>
  <si>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</si>
  <si>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</si>
  <si>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</si>
  <si>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</si>
  <si>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</si>
  <si>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</si>
  <si>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</si>
  <si>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</si>
  <si>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</si>
  <si>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</si>
  <si>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</si>
  <si>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</si>
  <si>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</si>
  <si>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</si>
  <si>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</si>
  <si>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</si>
  <si>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</si>
  <si>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</si>
  <si>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</si>
  <si>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</si>
  <si>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</si>
  <si>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</si>
  <si>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</si>
  <si>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</si>
  <si>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</si>
  <si>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</si>
  <si>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</si>
  <si>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</si>
  <si>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</si>
  <si>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</si>
  <si>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</si>
  <si>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</si>
  <si>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</si>
  <si>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</si>
  <si>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</si>
  <si>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</si>
  <si>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</si>
  <si>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</si>
  <si>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</si>
  <si>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</si>
  <si>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</si>
  <si>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</si>
  <si>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</si>
  <si>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</si>
  <si>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</si>
  <si>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</si>
  <si>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</si>
  <si>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</si>
  <si>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</si>
  <si>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</si>
  <si>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</si>
  <si>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</si>
  <si>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</si>
  <si>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</si>
  <si>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</si>
  <si>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</si>
  <si>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</si>
  <si>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</si>
  <si>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</si>
  <si>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</si>
  <si>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</si>
  <si>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</si>
  <si>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</si>
  <si>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</si>
  <si>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</si>
  <si>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</si>
  <si>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</si>
  <si>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</si>
  <si>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</si>
  <si>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</si>
  <si>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</si>
  <si>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</si>
  <si>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</si>
  <si>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</si>
  <si>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</si>
  <si>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</si>
  <si>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</si>
  <si>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</si>
  <si>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</si>
  <si>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</si>
  <si>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</si>
  <si>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</si>
  <si>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</si>
  <si>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</si>
  <si>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</si>
  <si>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</si>
  <si>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</si>
  <si>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</si>
  <si>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</si>
  <si>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</si>
  <si>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</si>
  <si>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</si>
  <si>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</si>
  <si>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</si>
  <si>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</si>
  <si>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</si>
  <si>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</si>
  <si>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</si>
  <si>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</si>
  <si>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</si>
  <si>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</si>
  <si>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</si>
  <si>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</si>
  <si>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</si>
  <si>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</si>
  <si>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</si>
  <si>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</si>
  <si>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</si>
  <si>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</si>
  <si>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</si>
  <si>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</si>
  <si>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</si>
  <si>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</si>
  <si>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</si>
  <si>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</si>
  <si>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</si>
  <si>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</si>
  <si>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</si>
  <si>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</si>
  <si>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</si>
  <si>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</si>
  <si>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</si>
  <si>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</si>
  <si>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</si>
  <si>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</si>
  <si>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</si>
  <si>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</si>
  <si>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</si>
  <si>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</si>
  <si>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</si>
  <si>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</si>
  <si>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</si>
  <si>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</si>
  <si>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</si>
  <si>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</si>
  <si>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</si>
  <si>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</si>
  <si>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</si>
  <si>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</si>
  <si>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</si>
  <si>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</si>
  <si>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</si>
  <si>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</si>
  <si>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</si>
  <si>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</si>
  <si>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</si>
  <si>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</si>
  <si>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</si>
  <si>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</si>
  <si>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</si>
  <si>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</si>
  <si>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</si>
  <si>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</si>
  <si>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</si>
  <si>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</si>
  <si>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</si>
  <si>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</si>
  <si>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</si>
  <si>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</si>
  <si>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</si>
  <si>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</si>
  <si>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</si>
  <si>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</si>
  <si>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</si>
  <si>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</si>
  <si>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</si>
  <si>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</si>
  <si>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</si>
  <si>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</si>
  <si>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</si>
  <si>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</si>
  <si>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</si>
  <si>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</si>
  <si>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</si>
  <si>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</si>
  <si>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</si>
  <si>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</si>
  <si>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</si>
  <si>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</si>
  <si>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</si>
  <si>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</si>
  <si>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</si>
  <si>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</si>
  <si>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</si>
  <si>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</si>
  <si>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</si>
  <si>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</si>
  <si>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</si>
  <si>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</si>
  <si>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</si>
  <si>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</si>
  <si>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</si>
  <si>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</si>
  <si>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</si>
  <si>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</si>
  <si>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</si>
  <si>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</si>
  <si>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</si>
  <si>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</si>
  <si>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</si>
  <si>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</si>
  <si>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</si>
  <si>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</si>
  <si>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</si>
  <si>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</si>
  <si>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</si>
  <si>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</si>
  <si>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</si>
  <si>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</si>
  <si>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</si>
  <si>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</si>
  <si>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</si>
  <si>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</si>
  <si>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</si>
  <si>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</si>
  <si>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</si>
  <si>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</si>
  <si>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</si>
  <si>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</si>
  <si>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</si>
  <si>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</si>
  <si>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</si>
  <si>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</si>
  <si>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</si>
  <si>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</si>
  <si>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</si>
  <si>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</si>
  <si>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</si>
  <si>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</si>
  <si>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</si>
  <si>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</si>
  <si>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</si>
  <si>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</si>
  <si>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</si>
  <si>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</si>
  <si>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</si>
  <si>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</si>
  <si>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</si>
  <si>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</si>
  <si>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</si>
  <si>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</si>
  <si>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</si>
  <si>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</si>
  <si>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</si>
  <si>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</si>
  <si>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</si>
  <si>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</si>
  <si>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</si>
  <si>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</si>
  <si>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</si>
  <si>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</si>
  <si>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</si>
  <si>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</si>
  <si>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</si>
  <si>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</si>
  <si>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</si>
  <si>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</si>
  <si>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</si>
  <si>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</si>
  <si>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</si>
  <si>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</si>
  <si>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</si>
  <si>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</si>
  <si>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</si>
  <si>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</si>
  <si>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</si>
  <si>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</si>
  <si>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</si>
  <si>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</si>
  <si>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</si>
  <si>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</si>
  <si>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</si>
  <si>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</si>
  <si>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</si>
  <si>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</si>
  <si>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</si>
  <si>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</si>
  <si>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</si>
  <si>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</si>
  <si>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</si>
  <si>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</si>
  <si>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</si>
  <si>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</si>
  <si>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</si>
  <si>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</si>
  <si>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</si>
  <si>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</si>
  <si>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</si>
  <si>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</si>
  <si>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</si>
  <si>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</si>
  <si>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</si>
  <si>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</si>
  <si>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</si>
  <si>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</si>
  <si>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</si>
  <si>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</si>
  <si>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</si>
  <si>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</si>
  <si>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</si>
  <si>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</si>
  <si>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</si>
  <si>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</si>
  <si>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</si>
  <si>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</si>
  <si>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</si>
  <si>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</si>
  <si>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</si>
  <si>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</si>
  <si>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</si>
  <si>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</si>
  <si>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</si>
  <si>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</si>
  <si>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</si>
  <si>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</si>
  <si>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</si>
  <si>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</si>
  <si>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</si>
  <si>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</si>
  <si>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</si>
  <si>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</si>
  <si>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</si>
  <si>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</si>
  <si>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</si>
  <si>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</si>
  <si>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</si>
  <si>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</si>
  <si>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</si>
  <si>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</si>
  <si>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</si>
  <si>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</si>
  <si>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</si>
  <si>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</si>
  <si>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</si>
  <si>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</si>
  <si>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</si>
  <si>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</si>
  <si>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</si>
  <si>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</si>
  <si>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</si>
  <si>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</si>
  <si>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</si>
  <si>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</si>
  <si>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</si>
  <si>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</si>
  <si>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</si>
  <si>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</si>
  <si>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</si>
  <si>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</si>
  <si>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</si>
  <si>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</si>
  <si>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</si>
  <si>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</si>
  <si>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</si>
  <si>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</si>
  <si>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</si>
  <si>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</si>
  <si>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</si>
  <si>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</si>
  <si>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</si>
  <si>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</si>
  <si>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</si>
  <si>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</si>
  <si>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</si>
  <si>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</si>
  <si>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</si>
  <si>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</si>
  <si>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</si>
  <si>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</si>
  <si>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</si>
  <si>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</si>
  <si>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</si>
  <si>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</si>
  <si>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</si>
  <si>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</si>
  <si>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</si>
  <si>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</si>
  <si>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</si>
  <si>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</si>
  <si>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</si>
  <si>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</si>
  <si>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</si>
  <si>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</si>
  <si>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</si>
  <si>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</si>
  <si>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</si>
  <si>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</si>
  <si>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</si>
  <si>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</si>
  <si>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</si>
  <si>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</si>
  <si>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</si>
  <si>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</si>
  <si>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</si>
  <si>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</si>
  <si>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</si>
  <si>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</si>
  <si>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</si>
  <si>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</si>
  <si>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</si>
  <si>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</si>
  <si>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</si>
  <si>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</si>
  <si>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</si>
  <si>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</si>
  <si>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</si>
  <si>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</si>
  <si>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</si>
  <si>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</si>
  <si>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</si>
  <si>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</si>
  <si>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</si>
  <si>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</si>
  <si>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</si>
  <si>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</si>
  <si>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</si>
  <si>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</si>
  <si>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</si>
  <si>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</si>
  <si>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</si>
  <si>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</si>
  <si>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</si>
  <si>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</si>
  <si>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</si>
  <si>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</si>
  <si>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</si>
  <si>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</si>
  <si>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</si>
  <si>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</si>
  <si>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</si>
  <si>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</si>
  <si>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</si>
  <si>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</si>
  <si>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</si>
  <si>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</si>
  <si>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</si>
  <si>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</si>
  <si>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</si>
  <si>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</si>
  <si>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</si>
  <si>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</si>
  <si>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</si>
  <si>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</si>
  <si>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</si>
  <si>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</si>
  <si>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</si>
  <si>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</si>
  <si>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</si>
  <si>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</si>
  <si>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</si>
  <si>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</si>
  <si>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</si>
  <si>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</si>
  <si>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</si>
  <si>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</si>
  <si>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</si>
  <si>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</si>
  <si>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</si>
  <si>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</si>
  <si>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</si>
  <si>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</si>
  <si>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</si>
  <si>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</si>
  <si>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</si>
  <si>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</si>
  <si>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</si>
  <si>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</si>
  <si>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</si>
  <si>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</si>
  <si>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</si>
  <si>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</si>
  <si>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</si>
  <si>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</si>
  <si>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</si>
  <si>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</si>
  <si>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</si>
  <si>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</si>
  <si>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</si>
  <si>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</si>
  <si>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</si>
  <si>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</si>
  <si>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</si>
  <si>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</si>
  <si>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</si>
  <si>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</si>
  <si>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</si>
  <si>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</si>
  <si>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</si>
  <si>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</si>
  <si>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</si>
  <si>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</si>
  <si>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</si>
  <si>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</si>
  <si>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</si>
  <si>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</si>
  <si>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</si>
  <si>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</si>
  <si>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</si>
  <si>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</si>
  <si>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</si>
  <si>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</si>
  <si>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</si>
  <si>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</si>
  <si>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</si>
  <si>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</si>
  <si>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</si>
  <si>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</si>
  <si>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</si>
  <si>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</si>
  <si>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</si>
  <si>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</si>
  <si>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</si>
  <si>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</si>
  <si>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</si>
  <si>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</si>
  <si>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</si>
  <si>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</si>
  <si>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</si>
  <si>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</si>
  <si>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</si>
  <si>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</si>
  <si>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</si>
  <si>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</si>
  <si>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</si>
  <si>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</si>
  <si>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</si>
  <si>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</si>
  <si>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</si>
  <si>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</si>
  <si>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</si>
  <si>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</si>
  <si>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</si>
  <si>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</si>
  <si>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</si>
  <si>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</si>
  <si>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</si>
  <si>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</si>
  <si>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</si>
  <si>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</si>
  <si>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</si>
  <si>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</si>
  <si>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</si>
  <si>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</si>
  <si>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</si>
  <si>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</si>
  <si>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</si>
  <si>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</si>
  <si>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</si>
  <si>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</si>
  <si>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</si>
  <si>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</si>
  <si>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</si>
  <si>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</si>
  <si>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</si>
  <si>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</si>
  <si>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</si>
  <si>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</si>
  <si>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</si>
  <si>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</si>
  <si>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</si>
  <si>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</si>
  <si>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</si>
  <si>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</si>
  <si>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</si>
  <si>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</si>
  <si>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</si>
  <si>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</si>
  <si>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</si>
  <si>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</si>
  <si>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</si>
  <si>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</si>
  <si>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</si>
  <si>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</si>
  <si>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</si>
  <si>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</si>
  <si>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</si>
  <si>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</si>
  <si>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</si>
  <si>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</si>
  <si>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</si>
  <si>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</si>
  <si>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</si>
  <si>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</si>
  <si>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</si>
  <si>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</si>
  <si>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</si>
  <si>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</si>
  <si>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</si>
  <si>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</si>
  <si>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</si>
  <si>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</si>
  <si>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</si>
  <si>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</si>
  <si>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</si>
  <si>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</si>
  <si>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</si>
  <si>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</si>
  <si>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</si>
  <si>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</si>
  <si>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</si>
  <si>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</si>
  <si>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</si>
  <si>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</si>
  <si>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</si>
  <si>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</si>
  <si>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</si>
  <si>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</si>
  <si>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</si>
  <si>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</si>
  <si>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</si>
  <si>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</si>
  <si>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</si>
  <si>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</si>
  <si>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</si>
  <si>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</si>
  <si>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</si>
  <si>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</si>
  <si>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</si>
  <si>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</si>
  <si>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</si>
  <si>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</si>
  <si>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</si>
  <si>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</si>
  <si>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</si>
  <si>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</si>
  <si>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</si>
  <si>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</si>
  <si>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</si>
  <si>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</si>
  <si>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</si>
  <si>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</si>
  <si>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</si>
  <si>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</si>
  <si>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</si>
  <si>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</si>
  <si>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</si>
  <si>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</si>
  <si>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</si>
  <si>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</si>
  <si>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</si>
  <si>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</si>
  <si>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</si>
  <si>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</si>
  <si>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</si>
  <si>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</si>
  <si>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</si>
  <si>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</si>
  <si>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</si>
  <si>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</si>
  <si>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</si>
  <si>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</si>
  <si>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</si>
  <si>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</si>
  <si>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</si>
  <si>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</si>
  <si>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</si>
  <si>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</si>
  <si>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</si>
  <si>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</si>
  <si>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</si>
  <si>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</si>
  <si>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</si>
  <si>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</si>
  <si>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</si>
  <si>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</si>
  <si>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</si>
  <si>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</si>
  <si>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</si>
  <si>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</si>
  <si>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</si>
  <si>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</si>
  <si>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</si>
  <si>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</si>
  <si>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</si>
  <si>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</si>
  <si>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</si>
  <si>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</si>
  <si>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</si>
  <si>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</si>
  <si>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</si>
  <si>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</si>
  <si>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</si>
  <si>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</si>
  <si>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</si>
  <si>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</si>
  <si>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</si>
  <si>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</si>
  <si>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</si>
  <si>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</si>
  <si>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</si>
  <si>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</si>
  <si>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</si>
  <si>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</si>
  <si>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</si>
  <si>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</si>
  <si>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</si>
  <si>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</si>
  <si>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</si>
  <si>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</si>
  <si>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</si>
  <si>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</si>
  <si>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</si>
  <si>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</si>
  <si>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</si>
  <si>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</si>
  <si>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</si>
  <si>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</si>
  <si>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</si>
  <si>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</si>
  <si>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</si>
  <si>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</si>
  <si>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</si>
  <si>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</si>
  <si>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</si>
  <si>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</si>
  <si>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</si>
  <si>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</si>
  <si>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</si>
  <si>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</si>
  <si>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</si>
  <si>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</si>
  <si>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</si>
  <si>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</si>
  <si>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</si>
  <si>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</si>
  <si>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</si>
  <si>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</si>
  <si>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</si>
  <si>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</si>
  <si>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</si>
  <si>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</si>
  <si>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</si>
  <si>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</si>
  <si>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</si>
  <si>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</si>
  <si>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</si>
  <si>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</si>
  <si>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</si>
  <si>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</si>
  <si>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</si>
  <si>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</si>
  <si>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</si>
  <si>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</si>
  <si>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</si>
  <si>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</si>
  <si>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</si>
  <si>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</si>
  <si>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</si>
  <si>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</si>
  <si>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</si>
  <si>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</si>
  <si>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</si>
  <si>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</si>
  <si>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</si>
  <si>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</si>
  <si>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</si>
  <si>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</si>
  <si>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</si>
  <si>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</si>
  <si>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</si>
  <si>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</si>
  <si>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</si>
  <si>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</si>
  <si>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</si>
  <si>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</si>
  <si>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</si>
  <si>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</si>
  <si>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</si>
  <si>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</si>
  <si>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</si>
  <si>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</si>
  <si>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</si>
  <si>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</si>
  <si>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</si>
  <si>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</si>
  <si>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</si>
  <si>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</si>
  <si>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</si>
  <si>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</si>
  <si>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</si>
  <si>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</si>
  <si>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</si>
  <si>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</si>
  <si>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</si>
  <si>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</si>
  <si>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</si>
  <si>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</si>
  <si>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</si>
  <si>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</si>
  <si>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</si>
  <si>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</si>
  <si>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</si>
  <si>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</si>
  <si>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</si>
  <si>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</si>
  <si>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</si>
  <si>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</si>
  <si>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</si>
  <si>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</si>
  <si>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</si>
  <si>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</si>
  <si>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</si>
  <si>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</si>
  <si>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</si>
  <si>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</si>
  <si>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</si>
  <si>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</si>
  <si>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</si>
  <si>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</si>
  <si>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</si>
  <si>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</si>
  <si>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</si>
  <si>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</si>
  <si>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</si>
  <si>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</si>
  <si>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</si>
  <si>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</si>
  <si>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</si>
  <si>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</si>
  <si>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</si>
  <si>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</si>
  <si>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</si>
  <si>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</si>
  <si>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</si>
  <si>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</si>
  <si>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</si>
  <si>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</si>
  <si>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</si>
  <si>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</si>
  <si>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</si>
  <si>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</si>
  <si>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</si>
  <si>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</si>
  <si>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</si>
  <si>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</si>
  <si>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</si>
  <si>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</si>
  <si>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</si>
  <si>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</si>
  <si>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</si>
  <si>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</si>
  <si>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</si>
  <si>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</si>
  <si>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</si>
  <si>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</si>
  <si>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</si>
  <si>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</si>
  <si>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</si>
  <si>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</si>
  <si>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</si>
  <si>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</si>
  <si>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</si>
  <si>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</si>
  <si>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</si>
  <si>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</si>
  <si>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</si>
  <si>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</si>
  <si>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</si>
  <si>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</si>
  <si>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</si>
  <si>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</si>
  <si>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</si>
  <si>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</si>
  <si>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</si>
  <si>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</si>
  <si>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</si>
  <si>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</si>
  <si>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</si>
  <si>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</si>
  <si>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</si>
  <si>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</si>
  <si>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</si>
  <si>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</si>
  <si>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</si>
  <si>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</si>
  <si>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</si>
  <si>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</si>
  <si>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</si>
  <si>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</si>
  <si>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</si>
  <si>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</si>
  <si>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</si>
  <si>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</si>
  <si>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</si>
  <si>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</si>
  <si>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</si>
  <si>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</si>
  <si>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</si>
  <si>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</si>
  <si>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</si>
  <si>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</si>
  <si>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</si>
  <si>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</si>
  <si>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</si>
  <si>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</si>
  <si>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</si>
  <si>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</si>
  <si>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</si>
  <si>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</si>
  <si>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</si>
  <si>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</si>
  <si>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</si>
  <si>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</si>
  <si>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</si>
  <si>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</si>
  <si>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</si>
  <si>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</si>
  <si>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</si>
  <si>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</si>
  <si>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</si>
  <si>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</si>
  <si>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</si>
  <si>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</si>
  <si>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</si>
  <si>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</si>
  <si>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</si>
  <si>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</si>
  <si>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</si>
  <si>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</si>
  <si>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</si>
  <si>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</si>
  <si>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</si>
  <si>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</si>
  <si>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</si>
  <si>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</si>
  <si>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</si>
  <si>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</si>
  <si>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</si>
  <si>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</si>
  <si>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</si>
  <si>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</si>
  <si>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</si>
  <si>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</si>
  <si>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</si>
  <si>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</si>
  <si>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</si>
  <si>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</si>
  <si>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</si>
  <si>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</si>
  <si>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</si>
  <si>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</si>
  <si>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</si>
  <si>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</si>
  <si>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</si>
  <si>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</si>
  <si>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</si>
  <si>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</si>
  <si>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</si>
  <si>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</si>
  <si>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</si>
  <si>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</si>
  <si>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</si>
  <si>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</si>
  <si>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</si>
  <si>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</si>
  <si>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</si>
  <si>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</si>
  <si>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</si>
  <si>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</si>
  <si>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</si>
  <si>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</si>
  <si>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</si>
  <si>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</si>
  <si>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</si>
  <si>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</si>
  <si>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</si>
  <si>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</si>
  <si>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</si>
  <si>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</si>
  <si>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</si>
  <si>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</si>
  <si>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</si>
  <si>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</si>
  <si>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</si>
  <si>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</si>
  <si>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</si>
  <si>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</si>
  <si>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</si>
  <si>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</si>
  <si>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</si>
  <si>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</si>
  <si>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</si>
  <si>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</si>
  <si>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</si>
  <si>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</si>
  <si>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</si>
  <si>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</si>
  <si>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</si>
  <si>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</si>
  <si>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</si>
  <si>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</si>
  <si>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</si>
  <si>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</si>
  <si>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</si>
  <si>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</si>
  <si>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</si>
  <si>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</si>
  <si>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</si>
  <si>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</si>
  <si>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</si>
  <si>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</si>
  <si>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</si>
  <si>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</si>
  <si>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</si>
  <si>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</si>
  <si>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</si>
  <si>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</si>
  <si>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</si>
  <si>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</si>
  <si>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</si>
  <si>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</si>
  <si>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</si>
  <si>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</si>
  <si>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</si>
  <si>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</si>
  <si>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</si>
  <si>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</si>
  <si>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</si>
  <si>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</si>
  <si>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</si>
  <si>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</si>
  <si>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</si>
  <si>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</si>
  <si>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</si>
  <si>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</si>
  <si>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</si>
  <si>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</si>
  <si>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</si>
  <si>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</si>
  <si>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</si>
  <si>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</si>
  <si>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</si>
  <si>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</si>
  <si>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</si>
  <si>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</si>
  <si>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</si>
  <si>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</si>
  <si>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</si>
  <si>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</si>
  <si>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</si>
  <si>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</si>
  <si>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</si>
  <si>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</si>
  <si>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</si>
  <si>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</si>
  <si>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</si>
  <si>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</si>
  <si>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</si>
  <si>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</si>
  <si>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</si>
  <si>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</si>
  <si>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</si>
  <si>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</si>
  <si>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</si>
  <si>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</si>
  <si>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</si>
  <si>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</si>
  <si>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</si>
  <si>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</si>
  <si>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</si>
  <si>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</si>
  <si>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</si>
  <si>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</si>
  <si>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</si>
  <si>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</si>
  <si>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</si>
  <si>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</si>
  <si>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</si>
  <si>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</si>
  <si>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</si>
  <si>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</si>
  <si>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</si>
  <si>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</si>
  <si>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</si>
  <si>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</si>
  <si>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</si>
  <si>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</si>
  <si>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</si>
  <si>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</si>
  <si>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</si>
  <si>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Jestia  and Raedon</t>
  </si>
  <si>
    <t>Goal</t>
  </si>
  <si>
    <t>Pledged</t>
  </si>
  <si>
    <t>Avg Donation</t>
  </si>
  <si>
    <t>No. of Backers</t>
  </si>
  <si>
    <t>Successful</t>
  </si>
  <si>
    <t>Failed</t>
  </si>
  <si>
    <t>Median Goal</t>
  </si>
  <si>
    <t>Mean Goal</t>
  </si>
  <si>
    <t>Median Pledged</t>
  </si>
  <si>
    <t>Mean Pledged</t>
  </si>
  <si>
    <t>Mean Backers</t>
  </si>
  <si>
    <t>Median Backers</t>
  </si>
  <si>
    <t>Standard Deviation of Goal</t>
  </si>
  <si>
    <t>Upper Quartile of Goal</t>
  </si>
  <si>
    <t>Lower Quartile of Goal</t>
  </si>
  <si>
    <t>IRQ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</si>
  <si>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</si>
  <si>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</si>
  <si>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</si>
  <si>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</si>
  <si>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</si>
  <si>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</si>
  <si>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</si>
  <si>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</si>
  <si>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</si>
  <si>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</si>
  <si>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</si>
  <si>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</si>
  <si>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</si>
  <si>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 to 34999</t>
  </si>
  <si>
    <t>35000 to 39999</t>
  </si>
  <si>
    <t>40000 to 44999</t>
  </si>
  <si>
    <t>Greater than 50000</t>
  </si>
  <si>
    <t>45000 to 49999</t>
  </si>
  <si>
    <t>Sum of Percentage Canceled</t>
  </si>
  <si>
    <t>15000 to 19999</t>
  </si>
  <si>
    <t>Average of Percentage Successful</t>
  </si>
  <si>
    <t>Average of 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</si>
</sst>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2"/>
    </xf>
    <xf numFmtId="0" fontId="2" fillId="0" borderId="0" xfId="0" applyFont="1" applyAlignment="1">
      <alignment vertical="top" wrapText="1"/>
    </xf>
    <xf numFmtId="172" fontId="4" fillId="0" borderId="0" xfId="0" applyNumberFormat="1" applyFont="1" applyAlignment="1">
      <alignment horizontal="center" vertical="center"/>
    </xf>
    <xf numFmtId="172" fontId="5" fillId="0" borderId="0" xfId="0" applyNumberFormat="1" applyFont="1" applyAlignment="1">
      <alignment horizontal="center" vertical="center"/>
    </xf>
    <xf numFmtId="1" fontId="0" fillId="0" borderId="0" xfId="0" applyNumberFormat="1"/>
    <xf numFmtId="172" fontId="4" fillId="0" borderId="0" xfId="1" applyNumberFormat="1" applyFont="1"/>
    <xf numFmtId="0" fontId="0" fillId="0" borderId="0" xfId="0" applyAlignment="1">
      <alignment readingOrder="1"/>
    </xf>
    <xf numFmtId="10" fontId="0" fillId="0" borderId="0" xfId="0" applyNumberFormat="1"/>
    <xf numFmtId="9" fontId="0" fillId="0" borderId="0" xfId="0" applyNumberFormat="1"/>
  </cellXfs>
  <cellStyles count="2">
    <cellStyle name="Currency" xfId="1" builtinId="4"/>
    <cellStyle name="Normal" xfId="0" builtinId="0"/>
  </cellStyles>
  <dxfs count="6">
    <dxf>
      <numFmt numFmtId="14" formatCode="0.00%"/>
    </dxf>
    <dxf>
      <numFmt numFmtId="14" formatCode="0.00%"/>
    </dxf>
    <dxf>
      <numFmt numFmtId="13" formatCode="0%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[Kickstarter_Challenge-v1.xlsx]Theater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22-4D29-8B42-899B40F8465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22-4D29-8B42-899B40F8465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22-4D29-8B42-899B40F84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457551"/>
        <c:axId val="816472111"/>
      </c:lineChart>
      <c:catAx>
        <c:axId val="81645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472111"/>
        <c:crosses val="autoZero"/>
        <c:auto val="1"/>
        <c:lblAlgn val="ctr"/>
        <c:lblOffset val="100"/>
        <c:noMultiLvlLbl val="0"/>
      </c:catAx>
      <c:valAx>
        <c:axId val="81647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45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[Kickstarter_Challenge-v1.xlsx]Outcomes Based on Goal Pivot!PivotTable8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1872085138293885"/>
          <c:y val="2.87617610452256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830844914877453E-2"/>
          <c:y val="8.7009009978536278E-2"/>
          <c:w val="0.90963635861306813"/>
          <c:h val="0.7465198285294064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 Pivot'!$B$5</c:f>
              <c:strCache>
                <c:ptCount val="1"/>
                <c:pt idx="0">
                  <c:v>Average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Pivot'!$A$6:$A$18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Pivot'!$B$6:$B$18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DB0-4D4B-8A34-C2D2F8FCEC44}"/>
            </c:ext>
          </c:extLst>
        </c:ser>
        <c:ser>
          <c:idx val="1"/>
          <c:order val="1"/>
          <c:tx>
            <c:strRef>
              <c:f>'Outcomes Based on Goal Pivot'!$C$5</c:f>
              <c:strCache>
                <c:ptCount val="1"/>
                <c:pt idx="0">
                  <c:v>Average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Pivot'!$A$6:$A$18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Pivot'!$C$6:$C$18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DB0-4D4B-8A34-C2D2F8FCEC44}"/>
            </c:ext>
          </c:extLst>
        </c:ser>
        <c:ser>
          <c:idx val="2"/>
          <c:order val="2"/>
          <c:tx>
            <c:strRef>
              <c:f>'Outcomes Based on Goal Pivot'!$D$5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Pivot'!$A$6:$A$18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Pivot'!$D$6:$D$18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DB0-4D4B-8A34-C2D2F8FCE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1296575"/>
        <c:axId val="781302815"/>
      </c:lineChart>
      <c:catAx>
        <c:axId val="78129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302815"/>
        <c:crosses val="autoZero"/>
        <c:auto val="1"/>
        <c:lblAlgn val="ctr"/>
        <c:lblOffset val="100"/>
        <c:noMultiLvlLbl val="0"/>
      </c:catAx>
      <c:valAx>
        <c:axId val="78130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9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86945710733537E-2"/>
          <c:y val="0.8715726750372419"/>
          <c:w val="0.80001480867523134"/>
          <c:h val="0.128271521342387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[Kickstarter_Challenge-v1.xlsx]Category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Statistics'!$A$6:$A$13</c:f>
              <c:multiLvlStrCache>
                <c:ptCount val="3"/>
                <c:lvl>
                  <c:pt idx="0">
                    <c:v>plays</c:v>
                  </c:pt>
                  <c:pt idx="1">
                    <c:v>plays</c:v>
                  </c:pt>
                  <c:pt idx="2">
                    <c:v>plays</c:v>
                  </c:pt>
                </c:lvl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Statistics'!$B$6:$B$13</c:f>
              <c:numCache>
                <c:formatCode>General</c:formatCode>
                <c:ptCount val="3"/>
                <c:pt idx="0">
                  <c:v>250</c:v>
                </c:pt>
                <c:pt idx="1">
                  <c:v>9</c:v>
                </c:pt>
                <c:pt idx="2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958-4285-B0AA-EEBB9A8F5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4459807"/>
        <c:axId val="1854458143"/>
      </c:barChart>
      <c:catAx>
        <c:axId val="18544598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458143"/>
        <c:crosses val="autoZero"/>
        <c:auto val="1"/>
        <c:lblAlgn val="ctr"/>
        <c:lblOffset val="100"/>
        <c:noMultiLvlLbl val="0"/>
      </c:catAx>
      <c:valAx>
        <c:axId val="1854458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4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[Kickstarter_Challenge-v1.xlsx]Subcatecory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'Subcatecory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'Subcatecory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'Subcatecory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3-4106-89BE-EB1BDEB61B22}"/>
            </c:ext>
          </c:extLst>
        </c:ser>
        <c:ser>
          <c:idx val="1"/>
          <c:order val="1"/>
          <c:tx>
            <c:strRef>
              <c:f>'Subcatecory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'Subcatecory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'Subcatecory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03-4106-89BE-EB1BDEB61B22}"/>
            </c:ext>
          </c:extLst>
        </c:ser>
        <c:ser>
          <c:idx val="2"/>
          <c:order val="2"/>
          <c:tx>
            <c:strRef>
              <c:f>'Subcatecory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'Subcatecory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'Subcatecory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03-4106-89BE-EB1BDEB61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5103647"/>
        <c:axId val="2085104063"/>
      </c:barChart>
      <c:catAx>
        <c:axId val="208510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104063"/>
        <c:crosses val="autoZero"/>
        <c:auto val="1"/>
        <c:lblAlgn val="ctr"/>
        <c:lblOffset val="100"/>
        <c:noMultiLvlLbl val="0"/>
      </c:catAx>
      <c:valAx>
        <c:axId val="208510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10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[Kickstarter_Challenge-v1.xlsx]Outcomes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686489914586068E-2"/>
          <c:y val="0.19754330708661416"/>
          <c:w val="0.77153024293016004"/>
          <c:h val="0.6674245319335082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7-4594-B56C-D41B07A359D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7-4594-B56C-D41B07A359D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97-4594-B56C-D41B07A359D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97-4594-B56C-D41B07A35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508431"/>
        <c:axId val="2071195183"/>
      </c:lineChart>
      <c:catAx>
        <c:axId val="190450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195183"/>
        <c:crosses val="autoZero"/>
        <c:auto val="1"/>
        <c:lblAlgn val="ctr"/>
        <c:lblOffset val="100"/>
        <c:noMultiLvlLbl val="0"/>
      </c:catAx>
      <c:valAx>
        <c:axId val="207119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50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519112</xdr:colOff>
      <xdr:row>4</xdr:row>
      <xdr:rowOff>52386</xdr:rowOff>
    </xdr:from>
    <xdr:to>
      <xdr:col>16</xdr:col>
      <xdr:colOff>247650</xdr:colOff>
      <xdr:row>19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4319C-9C31-45AC-B668-D652A226F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142874</xdr:colOff>
      <xdr:row>18</xdr:row>
      <xdr:rowOff>47625</xdr:rowOff>
    </xdr:from>
    <xdr:to>
      <xdr:col>16</xdr:col>
      <xdr:colOff>161925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DF789-C8D4-4FF7-8DC3-8AFC94E1F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133350</xdr:rowOff>
    </xdr:from>
    <xdr:to>
      <xdr:col>20</xdr:col>
      <xdr:colOff>314325</xdr:colOff>
      <xdr:row>24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B86C57-B1DA-40E5-88BF-795AAB48C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2</xdr:row>
      <xdr:rowOff>152400</xdr:rowOff>
    </xdr:from>
    <xdr:to>
      <xdr:col>21</xdr:col>
      <xdr:colOff>295274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A6DE6-DA47-414B-86E7-FCAA4B4FB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3</xdr:row>
      <xdr:rowOff>171449</xdr:rowOff>
    </xdr:from>
    <xdr:to>
      <xdr:col>20</xdr:col>
      <xdr:colOff>390525</xdr:colOff>
      <xdr:row>22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FA3CB4-BE6D-46DB-8C7B-55D6CECF3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min" refreshedDate="44311.532397916664" createdVersion="7" refreshedVersion="7" minRefreshableVersion="3" recordCount="4116" xr:uid="{6E56B59B-33D5-4A0F-BCDB-E78C657BB397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min" refreshedDate="44311.573828935187" createdVersion="7" refreshedVersion="7" minRefreshableVersion="3" recordCount="4116" xr:uid="{D961B0DC-CCF6-4AD3-BFC8-5F4AF85A77C8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min" refreshedDate="44318.562606481479" createdVersion="7" refreshedVersion="7" minRefreshableVersion="3" recordCount="4116" xr:uid="{7D8AE7BF-86D3-4CD3-A9ED-E2D35268C356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min" refreshedDate="44318.677259027776" createdVersion="7" refreshedVersion="7" minRefreshableVersion="3" recordCount="12" xr:uid="{C237E3CE-651F-4529-A878-DBF769750014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6666666666666666"/>
      </sharedItems>
    </cacheField>
    <cacheField name="Percentage Failed" numFmtId="9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3333333333333337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x v="1"/>
    <x v="0"/>
    <x v="0"/>
    <x v="0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x v="0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x v="0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x v="0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x v="2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x v="0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x v="0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x v="0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x v="0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x v="0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x v="0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x v="2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x v="48"/>
    <x v="0"/>
    <x v="0"/>
    <x v="0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x v="0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x v="1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x v="0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x v="1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x v="5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x v="0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x v="0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x v="0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x v="0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x v="0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x v="0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x v="0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x v="1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x v="0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x v="102"/>
    <x v="0"/>
    <x v="0"/>
    <x v="0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x v="0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x v="0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x v="110"/>
    <x v="0"/>
    <x v="0"/>
    <x v="0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x v="0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x v="0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x v="122"/>
    <x v="1"/>
    <x v="0"/>
    <x v="0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n v="0"/>
    <b v="0"/>
    <x v="2"/>
    <n v="0"/>
    <n v="0"/>
    <x v="0"/>
    <x v="2"/>
  </r>
  <r>
    <n v="131"/>
    <s v="I (Canceled)"/>
    <s v="I"/>
    <n v="1200"/>
    <x v="117"/>
    <x v="1"/>
    <x v="0"/>
    <x v="0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x v="0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x v="0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x v="0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x v="1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x v="0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x v="0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x v="117"/>
    <x v="2"/>
    <x v="1"/>
    <x v="1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x v="0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x v="0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x v="3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x v="0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x v="151"/>
    <x v="2"/>
    <x v="1"/>
    <x v="1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x v="153"/>
    <x v="2"/>
    <x v="10"/>
    <x v="8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x v="0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x v="155"/>
    <x v="2"/>
    <x v="0"/>
    <x v="0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x v="0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x v="117"/>
    <x v="2"/>
    <x v="0"/>
    <x v="0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x v="0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x v="0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x v="0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x v="172"/>
    <x v="2"/>
    <x v="11"/>
    <x v="9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x v="0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x v="117"/>
    <x v="2"/>
    <x v="0"/>
    <x v="0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x v="1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x v="1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x v="155"/>
    <x v="2"/>
    <x v="0"/>
    <x v="0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x v="0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x v="0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x v="0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x v="0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x v="0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x v="0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x v="221"/>
    <x v="0"/>
    <x v="0"/>
    <x v="0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x v="0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x v="0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x v="0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x v="0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x v="0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x v="0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x v="244"/>
    <x v="0"/>
    <x v="0"/>
    <x v="0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x v="0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x v="5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x v="0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x v="3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x v="0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x v="0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x v="0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x v="0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x v="0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x v="0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x v="0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x v="1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x v="0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x v="0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x v="0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x v="0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x v="0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x v="0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x v="0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x v="0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x v="0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x v="0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x v="0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x v="368"/>
    <x v="2"/>
    <x v="0"/>
    <x v="0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x v="0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x v="0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x v="379"/>
    <x v="2"/>
    <x v="0"/>
    <x v="0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x v="3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x v="0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x v="1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x v="387"/>
    <x v="2"/>
    <x v="0"/>
    <x v="0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x v="0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x v="0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x v="117"/>
    <x v="2"/>
    <x v="0"/>
    <x v="0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x v="0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x v="134"/>
    <x v="2"/>
    <x v="0"/>
    <x v="0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x v="0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x v="1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x v="0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x v="0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x v="117"/>
    <x v="2"/>
    <x v="1"/>
    <x v="1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x v="414"/>
    <x v="0"/>
    <x v="0"/>
    <x v="0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x v="0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x v="5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x v="148"/>
    <x v="2"/>
    <x v="0"/>
    <x v="0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x v="0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x v="441"/>
    <x v="2"/>
    <x v="1"/>
    <x v="1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x v="0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x v="0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x v="0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x v="117"/>
    <x v="2"/>
    <x v="1"/>
    <x v="1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x v="0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x v="116"/>
    <x v="2"/>
    <x v="0"/>
    <x v="0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x v="0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x v="0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x v="0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x v="0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x v="0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x v="0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x v="3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x v="0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x v="5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x v="3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x v="0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x v="0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x v="1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n v="0"/>
    <b v="0"/>
    <x v="7"/>
    <n v="0"/>
    <n v="0"/>
    <x v="2"/>
    <x v="7"/>
  </r>
  <r>
    <n v="638"/>
    <s v="W (Canceled)"/>
    <s v="O0"/>
    <n v="200000"/>
    <x v="461"/>
    <x v="1"/>
    <x v="12"/>
    <x v="3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x v="0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x v="0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x v="470"/>
    <x v="0"/>
    <x v="0"/>
    <x v="0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x v="0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x v="481"/>
    <x v="0"/>
    <x v="0"/>
    <x v="0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x v="0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x v="0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x v="0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x v="0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x v="0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x v="116"/>
    <x v="2"/>
    <x v="9"/>
    <x v="3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x v="5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x v="518"/>
    <x v="2"/>
    <x v="9"/>
    <x v="3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x v="0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x v="5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x v="527"/>
    <x v="2"/>
    <x v="0"/>
    <x v="0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x v="0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x v="0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x v="539"/>
    <x v="0"/>
    <x v="0"/>
    <x v="0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x v="5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x v="0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x v="0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x v="0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x v="0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x v="0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x v="1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x v="0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x v="0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x v="0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x v="1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x v="0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x v="603"/>
    <x v="0"/>
    <x v="0"/>
    <x v="0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x v="0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x v="0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x v="0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x v="0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x v="0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x v="0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x v="140"/>
    <x v="0"/>
    <x v="0"/>
    <x v="0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x v="0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x v="0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x v="0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x v="627"/>
    <x v="0"/>
    <x v="0"/>
    <x v="0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x v="630"/>
    <x v="0"/>
    <x v="0"/>
    <x v="0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x v="0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x v="0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x v="115"/>
    <x v="0"/>
    <x v="0"/>
    <x v="0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x v="0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x v="0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x v="0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x v="3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x v="0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x v="0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x v="0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x v="656"/>
    <x v="2"/>
    <x v="1"/>
    <x v="1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x v="0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x v="0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x v="0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x v="0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x v="0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x v="0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x v="0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x v="0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x v="173"/>
    <x v="2"/>
    <x v="0"/>
    <x v="0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x v="0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x v="0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x v="0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x v="0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x v="0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x v="0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x v="5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x v="689"/>
    <x v="2"/>
    <x v="0"/>
    <x v="0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x v="0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x v="0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x v="0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x v="0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x v="0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x v="10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x v="0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x v="718"/>
    <x v="2"/>
    <x v="0"/>
    <x v="0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x v="0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x v="0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x v="0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x v="5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x v="0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x v="0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x v="0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x v="0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x v="0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x v="1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x v="0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x v="9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x v="0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x v="756"/>
    <x v="0"/>
    <x v="0"/>
    <x v="0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x v="0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x v="0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x v="0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n v="4"/>
    <b v="0"/>
    <x v="16"/>
    <n v="1"/>
    <n v="53"/>
    <x v="5"/>
    <x v="16"/>
  </r>
  <r>
    <n v="1049"/>
    <s v="J1 (Canceled)"/>
    <s v="------"/>
    <n v="12000"/>
    <x v="117"/>
    <x v="1"/>
    <x v="0"/>
    <x v="0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x v="0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x v="0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x v="117"/>
    <x v="1"/>
    <x v="0"/>
    <x v="0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x v="0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x v="121"/>
    <x v="1"/>
    <x v="0"/>
    <x v="0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x v="0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x v="0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x v="0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x v="0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x v="0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x v="0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x v="0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x v="117"/>
    <x v="2"/>
    <x v="0"/>
    <x v="0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x v="5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x v="493"/>
    <x v="2"/>
    <x v="0"/>
    <x v="0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x v="0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x v="3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x v="0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x v="0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x v="0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x v="3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x v="0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x v="0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x v="0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x v="116"/>
    <x v="2"/>
    <x v="1"/>
    <x v="1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x v="2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x v="117"/>
    <x v="2"/>
    <x v="12"/>
    <x v="3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x v="0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x v="0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x v="0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x v="0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x v="608"/>
    <x v="2"/>
    <x v="0"/>
    <x v="0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x v="0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x v="0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x v="0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x v="0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x v="0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x v="460"/>
    <x v="2"/>
    <x v="0"/>
    <x v="0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x v="5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x v="0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x v="1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x v="1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x v="3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x v="9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x v="0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x v="0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x v="3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x v="5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x v="0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x v="0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x v="0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x v="0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x v="0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x v="0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x v="0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x v="0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x v="0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x v="0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x v="0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x v="0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x v="0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x v="0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x v="0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x v="0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x v="0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x v="0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x v="0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x v="0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x v="912"/>
    <x v="0"/>
    <x v="1"/>
    <x v="1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x v="0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x v="0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x v="0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x v="0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x v="0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x v="0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x v="0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x v="0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x v="0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x v="0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x v="0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x v="0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x v="0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x v="0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x v="0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x v="0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x v="1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x v="976"/>
    <x v="0"/>
    <x v="1"/>
    <x v="1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x v="0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x v="0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x v="0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x v="0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x v="1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x v="0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x v="0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x v="0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x v="990"/>
    <x v="0"/>
    <x v="0"/>
    <x v="0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x v="992"/>
    <x v="0"/>
    <x v="0"/>
    <x v="0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x v="0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x v="493"/>
    <x v="2"/>
    <x v="13"/>
    <x v="3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x v="0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x v="0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x v="0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x v="0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x v="3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x v="3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x v="735"/>
    <x v="2"/>
    <x v="0"/>
    <x v="0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x v="0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x v="0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x v="3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x v="0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x v="0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x v="0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x v="0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x v="1014"/>
    <x v="0"/>
    <x v="0"/>
    <x v="0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x v="0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x v="0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x v="1023"/>
    <x v="0"/>
    <x v="0"/>
    <x v="0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x v="0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x v="117"/>
    <x v="2"/>
    <x v="0"/>
    <x v="0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x v="2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x v="0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x v="0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x v="0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x v="5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x v="1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x v="1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x v="0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x v="0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x v="9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x v="0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x v="0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x v="0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x v="0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x v="0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x v="0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x v="0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x v="0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x v="0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x v="5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x v="0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x v="1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x v="0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x v="117"/>
    <x v="1"/>
    <x v="0"/>
    <x v="0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x v="0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x v="0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x v="0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x v="0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x v="117"/>
    <x v="2"/>
    <x v="0"/>
    <x v="0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x v="0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x v="806"/>
    <x v="2"/>
    <x v="13"/>
    <x v="3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x v="0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x v="0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x v="0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x v="1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x v="1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x v="0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x v="0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x v="0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x v="0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x v="0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x v="0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x v="0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x v="0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x v="0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x v="0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x v="0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x v="0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x v="0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x v="0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x v="0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x v="0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x v="0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x v="0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x v="0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x v="0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x v="0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x v="0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x v="0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x v="0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x v="0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x v="1162"/>
    <x v="3"/>
    <x v="0"/>
    <x v="0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x v="0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x v="0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x v="0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x v="0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x v="3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x v="0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x v="735"/>
    <x v="2"/>
    <x v="0"/>
    <x v="0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x v="0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x v="0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x v="0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x v="0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x v="1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x v="5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x v="3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x v="0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x v="1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x v="0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x v="1194"/>
    <x v="0"/>
    <x v="0"/>
    <x v="0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x v="1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x v="0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x v="2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x v="0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x v="1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x v="0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x v="1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x v="1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x v="0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x v="3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x v="1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x v="3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x v="0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x v="5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x v="0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x v="0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x v="1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x v="11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x v="0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x v="0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x v="5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x v="1243"/>
    <x v="0"/>
    <x v="0"/>
    <x v="0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x v="0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x v="0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x v="1251"/>
    <x v="0"/>
    <x v="0"/>
    <x v="0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x v="0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x v="0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x v="0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x v="0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x v="0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x v="1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x v="0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x v="0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x v="1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x v="0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x v="6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x v="0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x v="0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x v="0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x v="972"/>
    <x v="0"/>
    <x v="0"/>
    <x v="0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x v="0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x v="0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x v="0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x v="0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x v="1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x v="0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x v="0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x v="0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x v="0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x v="0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x v="0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x v="1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x v="0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x v="3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x v="1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x v="379"/>
    <x v="2"/>
    <x v="0"/>
    <x v="0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x v="0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x v="0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x v="1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x v="3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x v="0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x v="0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x v="0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x v="0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x v="0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x v="3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x v="0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x v="1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x v="1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x v="3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x v="1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x v="0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x v="0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x v="1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x v="0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x v="1464"/>
    <x v="0"/>
    <x v="0"/>
    <x v="0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x v="0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x v="0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x v="0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x v="0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x v="0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x v="0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x v="0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x v="11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x v="1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x v="0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x v="0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x v="0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x v="1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x v="0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x v="1495"/>
    <x v="2"/>
    <x v="0"/>
    <x v="0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x v="1496"/>
    <x v="2"/>
    <x v="10"/>
    <x v="8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x v="0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x v="1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x v="0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x v="0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x v="0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x v="0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x v="0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x v="0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x v="0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x v="0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x v="0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x v="0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x v="5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x v="0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x v="0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x v="0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x v="3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x v="1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x v="0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x v="5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x v="3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x v="0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x v="0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x v="0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x v="0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x v="0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x v="0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x v="0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x v="0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x v="0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x v="0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x v="3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x v="0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x v="0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x v="0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x v="0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x v="0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x v="0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x v="0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x v="0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x v="1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x v="0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x v="0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x v="0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x v="0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x v="4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x v="0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x v="3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x v="0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x v="0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x v="9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x v="0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x v="0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x v="0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x v="0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x v="0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x v="401"/>
    <x v="2"/>
    <x v="0"/>
    <x v="0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x v="0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x v="0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x v="139"/>
    <x v="2"/>
    <x v="0"/>
    <x v="0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x v="116"/>
    <x v="2"/>
    <x v="0"/>
    <x v="0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x v="0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x v="0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x v="0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x v="0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x v="0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x v="0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x v="0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x v="0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x v="3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x v="0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x v="0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x v="0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x v="0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x v="5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x v="0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x v="0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x v="0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x v="0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x v="0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x v="0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x v="0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x v="0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x v="0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x v="0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x v="117"/>
    <x v="2"/>
    <x v="0"/>
    <x v="0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x v="0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x v="0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x v="0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x v="1736"/>
    <x v="0"/>
    <x v="0"/>
    <x v="0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x v="1741"/>
    <x v="0"/>
    <x v="0"/>
    <x v="0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x v="0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x v="0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x v="1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x v="2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x v="0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x v="0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x v="0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x v="116"/>
    <x v="2"/>
    <x v="0"/>
    <x v="0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x v="0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x v="0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x v="1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x v="0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x v="0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x v="0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x v="0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x v="0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x v="0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x v="0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x v="1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x v="0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x v="0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x v="0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x v="0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x v="0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x v="1815"/>
    <x v="1"/>
    <x v="0"/>
    <x v="0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x v="0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x v="1819"/>
    <x v="1"/>
    <x v="0"/>
    <x v="0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x v="5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x v="1836"/>
    <x v="2"/>
    <x v="3"/>
    <x v="3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x v="0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x v="0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x v="0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x v="1838"/>
    <x v="2"/>
    <x v="0"/>
    <x v="0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x v="5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x v="0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x v="5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x v="10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x v="0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x v="1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x v="0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x v="0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x v="0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x v="1867"/>
    <x v="0"/>
    <x v="0"/>
    <x v="0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x v="0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x v="0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x v="0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x v="0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x v="0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x v="0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x v="0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x v="0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x v="0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x v="115"/>
    <x v="2"/>
    <x v="0"/>
    <x v="0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x v="0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x v="0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x v="5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x v="5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x v="3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x v="0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x v="0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x v="1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x v="0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x v="0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x v="0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x v="2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x v="540"/>
    <x v="0"/>
    <x v="0"/>
    <x v="0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x v="1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x v="0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x v="0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x v="0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x v="0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x v="1920"/>
    <x v="0"/>
    <x v="0"/>
    <x v="0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x v="1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x v="3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x v="2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x v="130"/>
    <x v="2"/>
    <x v="1"/>
    <x v="1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x v="0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x v="0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x v="0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x v="379"/>
    <x v="2"/>
    <x v="0"/>
    <x v="0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x v="0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x v="0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x v="1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x v="1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x v="0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x v="0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x v="1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x v="0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x v="0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x v="0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x v="0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x v="0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x v="1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x v="0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x v="1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x v="1987"/>
    <x v="0"/>
    <x v="0"/>
    <x v="0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x v="1141"/>
    <x v="0"/>
    <x v="0"/>
    <x v="0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x v="0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x v="0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x v="5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x v="1144"/>
    <x v="0"/>
    <x v="0"/>
    <x v="0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x v="0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x v="0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x v="0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x v="0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x v="0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x v="0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x v="0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x v="0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x v="117"/>
    <x v="2"/>
    <x v="0"/>
    <x v="0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x v="0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x v="0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x v="0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x v="84"/>
    <x v="2"/>
    <x v="0"/>
    <x v="0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x v="0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x v="0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x v="0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x v="0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x v="0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x v="0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x v="1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x v="9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x v="3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x v="5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x v="851"/>
    <x v="1"/>
    <x v="0"/>
    <x v="0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x v="0"/>
    <n v="1422902601"/>
    <n v="1417718601"/>
    <b v="0"/>
    <n v="4"/>
    <b v="0"/>
    <x v="38"/>
    <n v="0"/>
    <n v="6.5"/>
    <x v="1"/>
    <x v="38"/>
  </r>
  <r>
    <n v="3125"/>
    <s v="N/A (Canceled)"/>
    <s v="N/A"/>
    <n v="1500000"/>
    <x v="117"/>
    <x v="1"/>
    <x v="0"/>
    <x v="0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x v="0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x v="2043"/>
    <x v="3"/>
    <x v="0"/>
    <x v="0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x v="0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x v="1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x v="0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x v="10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x v="0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x v="0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x v="0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x v="74"/>
    <x v="0"/>
    <x v="0"/>
    <x v="0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x v="2080"/>
    <x v="0"/>
    <x v="0"/>
    <x v="0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x v="0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x v="0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x v="2091"/>
    <x v="0"/>
    <x v="0"/>
    <x v="0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x v="0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x v="0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x v="1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x v="0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x v="0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x v="5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x v="8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x v="0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x v="0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x v="0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x v="2117"/>
    <x v="0"/>
    <x v="0"/>
    <x v="0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x v="0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x v="0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x v="0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x v="0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x v="0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x v="0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x v="1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x v="0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x v="0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x v="0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x v="0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x v="0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x v="2161"/>
    <x v="0"/>
    <x v="1"/>
    <x v="1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x v="2173"/>
    <x v="0"/>
    <x v="0"/>
    <x v="0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x v="5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x v="0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x v="2186"/>
    <x v="0"/>
    <x v="3"/>
    <x v="3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x v="1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x v="0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x v="0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x v="5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x v="0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x v="3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x v="1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x v="0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x v="0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x v="0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x v="1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x v="0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x v="0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x v="2225"/>
    <x v="0"/>
    <x v="20"/>
    <x v="12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x v="0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x v="0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x v="0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x v="0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x v="5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x v="0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x v="1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x v="1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x v="1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x v="0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x v="1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x v="0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x v="1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x v="0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x v="0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x v="0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x v="0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x v="0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x v="0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x v="168"/>
    <x v="0"/>
    <x v="0"/>
    <x v="0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x v="0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x v="0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x v="1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x v="1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x v="1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x v="1958"/>
    <x v="0"/>
    <x v="0"/>
    <x v="0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x v="0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x v="0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x v="1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x v="0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x v="1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x v="1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x v="0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x v="2369"/>
    <x v="0"/>
    <x v="0"/>
    <x v="0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x v="1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x v="0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x v="0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x v="31"/>
    <x v="0"/>
    <x v="0"/>
    <x v="0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x v="1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x v="0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x v="0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x v="0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x v="0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x v="0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x v="5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x v="0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x v="0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x v="0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x v="0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x v="0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x v="1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x v="0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x v="0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x v="0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x v="0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x v="0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x v="0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x v="0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x v="0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x v="2433"/>
    <x v="0"/>
    <x v="1"/>
    <x v="1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x v="0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x v="2437"/>
    <x v="0"/>
    <x v="1"/>
    <x v="1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x v="0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x v="3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x v="0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x v="1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x v="0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x v="1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x v="0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x v="0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x v="0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x v="0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x v="1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x v="0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x v="0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x v="317"/>
    <x v="0"/>
    <x v="0"/>
    <x v="0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x v="0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x v="0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x v="0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x v="0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x v="0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x v="0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x v="0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x v="0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x v="0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x v="0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x v="0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x v="1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x v="1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x v="0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x v="0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x v="1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x v="1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x v="0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x v="0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x v="0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x v="173"/>
    <x v="2"/>
    <x v="0"/>
    <x v="0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x v="0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x v="0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x v="115"/>
    <x v="1"/>
    <x v="1"/>
    <x v="1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x v="0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x v="0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x v="0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n v="1462834191"/>
    <n v="1460242191"/>
    <b v="0"/>
    <n v="0"/>
    <b v="0"/>
    <x v="40"/>
    <n v="0"/>
    <n v="0"/>
    <x v="1"/>
    <x v="40"/>
  </r>
  <r>
    <n v="3886"/>
    <s v="a (Canceled)"/>
    <n v="1"/>
    <n v="10000"/>
    <x v="117"/>
    <x v="1"/>
    <x v="2"/>
    <x v="2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x v="0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x v="0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x v="0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x v="2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x v="0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x v="0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x v="0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x v="1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x v="0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x v="0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x v="0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x v="0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x v="115"/>
    <x v="2"/>
    <x v="0"/>
    <x v="0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x v="116"/>
    <x v="2"/>
    <x v="0"/>
    <x v="0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x v="1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x v="0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x v="0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x v="0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x v="0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x v="0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x v="0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x v="1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x v="5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x v="0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x v="0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x v="0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x v="1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x v="0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x v="117"/>
    <x v="2"/>
    <x v="0"/>
    <x v="0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x v="10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x v="0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x v="0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x v="0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n v="3"/>
    <b v="0"/>
    <x v="6"/>
    <n v="0"/>
    <n v="1"/>
    <x v="1"/>
    <x v="6"/>
  </r>
  <r>
    <m/>
    <m/>
    <m/>
    <m/>
    <x v="2548"/>
    <x v="4"/>
    <x v="21"/>
    <x v="13"/>
    <m/>
    <m/>
    <m/>
    <m/>
    <m/>
    <x v="41"/>
    <e v="#DIV/0!"/>
    <n v="0"/>
    <x v="9"/>
    <x v="41"/>
  </r>
  <r>
    <m/>
    <m/>
    <m/>
    <m/>
    <x v="2548"/>
    <x v="4"/>
    <x v="21"/>
    <x v="13"/>
    <m/>
    <m/>
    <m/>
    <m/>
    <m/>
    <x v="41"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0"/>
    <n v="0"/>
    <n v="12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2D9E00-87F9-48BB-977E-7E06D1729A31}" name="PivotTable7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9E4D31-7B94-4C29-AA99-660D9B19CA67}" name="PivotTable8" cacheId="56" applyNumberFormats="0" applyBorderFormats="0" applyFontFormats="0" applyPatternFormats="0" applyAlignmentFormats="0" applyWidthHeightFormats="1" dataCaption="Values" updatedVersion="7" minRefreshableVersion="3" showDrill="0" showDataTips="0" useAutoFormatting="1" itemPrintTitles="1" createdVersion="7" indent="0" showHeaders="0" outline="1" outlineData="1" multipleFieldFilters="0" chartFormat="4">
  <location ref="A5:D18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9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ercentage Successful" fld="5" subtotal="average" baseField="0" baseItem="0"/>
    <dataField name="Average of Percentage Failed" fld="6" subtotal="average" baseField="0" baseItem="0"/>
    <dataField name="Sum of Percentage Canceled" fld="7" baseField="0" baseItem="0"/>
  </dataFields>
  <formats count="3">
    <format dxfId="2">
      <pivotArea collapsedLevelsAreSubtotals="1" fieldPosition="0">
        <references count="1">
          <reference field="0" count="0"/>
        </references>
      </pivotArea>
    </format>
    <format dxfId="1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0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hartFormats count="3">
    <chartFormat chart="0" format="13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3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3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6E9D9F-79A5-4114-AC06-8CB36924457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C13" firstHeaderRow="1" firstDataRow="2" firstDataCol="1"/>
  <pivotFields count="18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Row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Col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h="1" x="41"/>
        <item t="default"/>
      </items>
    </pivotField>
    <pivotField showAll="0"/>
    <pivotField showAll="0"/>
    <pivotField axis="axisRow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3">
    <field x="16"/>
    <field x="5"/>
    <field x="17"/>
  </rowFields>
  <rowItems count="8">
    <i>
      <x v="8"/>
    </i>
    <i r="1">
      <x v="1"/>
    </i>
    <i r="2">
      <x v="24"/>
    </i>
    <i r="1">
      <x v="2"/>
    </i>
    <i r="2">
      <x v="24"/>
    </i>
    <i r="1">
      <x v="3"/>
    </i>
    <i r="2">
      <x v="24"/>
    </i>
    <i t="grand">
      <x/>
    </i>
  </rowItems>
  <colFields count="1">
    <field x="6"/>
  </colFields>
  <colItems count="2">
    <i>
      <x v="20"/>
    </i>
    <i t="grand">
      <x/>
    </i>
  </colItems>
  <dataFields count="1">
    <dataField name="Count of outcomes" fld="5" subtotal="count" baseField="0" baseItem="0"/>
  </dataFields>
  <chartFormats count="2">
    <chartFormat chart="0" format="37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122B7-A11A-452E-A9DA-92AE0CBC08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EDE0F-0ED9-4623-A831-6446E005C78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2B5BD-D996-48A4-8E65-98E60FCF86BA}">
  <dimension ref="A1:E18"/>
  <sheetViews>
    <sheetView workbookViewId="0">
      <selection activeCell="Q23" sqref="Q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8367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6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6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6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6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6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6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zoomScale="66" zoomScaleNormal="66" workbookViewId="0">
      <pane ySplit="1" topLeftCell="A523" activePane="bottomLeft" state="frozen"/>
      <selection pane="bottomLeft" activeCell="F1303" sqref="F1303"/>
    </sheetView>
  </sheetViews>
  <sheetFormatPr defaultColWidth="8.85546875" defaultRowHeight="15" x14ac:dyDescent="0.25"/>
  <cols>
    <col min="2" max="2" width="38.42578125" style="3" customWidth="1"/>
    <col min="3" max="3" width="65.85546875" style="3" customWidth="1"/>
    <col min="4" max="4" width="22.5703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" customWidth="1"/>
    <col min="16" max="16" width="27.7109375" customWidth="1"/>
    <col min="17" max="17" width="21.85546875" customWidth="1"/>
    <col min="18" max="18" width="15.7109375" customWidth="1"/>
    <col min="19" max="19" width="32.140625" customWidth="1"/>
    <col min="20" max="20" width="38.28515625" customWidth="1"/>
    <col min="21" max="21" width="13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3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15.75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30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3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30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3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5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5.75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30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3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5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3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0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15.75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30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3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3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30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3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30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30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30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3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30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30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3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30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30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3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3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3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0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3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30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3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3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5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3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3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3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30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30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3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3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5.75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30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3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30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15.75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5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30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0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3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0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3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30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3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3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30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3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0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4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30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45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5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3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30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3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3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3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30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3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30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0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30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30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3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3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3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30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3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30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3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30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30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3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3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30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3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3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30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30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0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3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3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3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0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30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3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30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30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30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30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3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3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5.75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3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5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0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3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3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5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0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3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30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3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5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3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15.75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4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3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4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3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5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0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30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5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3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3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0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3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30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3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3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30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3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3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15.75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3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3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30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3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30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0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45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3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30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3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5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3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3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30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3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3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15.75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30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30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3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3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3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30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30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30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3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3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3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0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30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3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3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3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3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0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3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3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30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3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4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3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4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30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30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30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3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3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3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0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3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3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3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30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30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30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3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3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3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3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0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30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3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3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3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3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0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30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5.75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3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3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5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30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0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30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3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3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3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3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30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3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0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3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5.75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3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30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3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3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30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30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5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3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30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4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3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4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5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4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3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4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30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4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30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4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3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4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30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4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4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3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4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5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4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3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4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3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4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0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4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0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4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4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3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4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3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4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45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4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5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4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30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4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3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4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3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4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30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4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3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4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3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4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5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4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3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4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30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4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3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4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3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4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0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4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3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4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3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4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3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4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30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4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15.75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4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3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4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30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4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3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4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4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3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4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3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4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0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4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30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4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3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4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3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4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5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3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4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30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4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3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4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4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5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4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3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4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30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4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45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4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30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4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4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0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4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4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4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3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4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3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4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30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4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30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4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5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4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5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4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3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4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30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4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0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4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0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4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30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4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45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4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3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4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30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4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30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4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3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4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30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4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30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4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30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4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3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4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30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4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30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4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3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4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30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4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3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4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3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4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3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4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3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4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30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4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3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4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3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4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30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4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30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4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3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4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4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3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4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3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4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30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4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3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4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3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4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3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4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0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4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30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4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3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4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3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4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3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4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3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4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0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4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0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4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3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4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30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4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30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4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3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4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3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4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5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4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5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4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3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4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30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4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30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4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3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4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3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4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3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4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3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4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3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4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4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30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4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3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4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3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4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3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4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30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4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5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4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3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4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5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4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30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4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3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4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3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4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3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4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3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4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3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4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3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4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30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4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3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4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30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4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30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4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3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4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0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4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3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30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4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30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4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4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30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4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3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4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30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4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5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4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5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4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30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4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30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4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0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3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4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30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4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30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4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30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30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4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3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4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3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4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30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4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3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4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45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4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0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4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3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4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3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30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4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3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4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3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4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3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4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30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4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30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3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3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4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3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15.75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4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0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30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4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3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3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3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30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30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30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4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3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30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4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3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4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4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30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4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0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4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30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4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3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4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3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4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3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4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3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4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3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4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3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0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3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30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3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5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4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3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30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4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3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15.75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3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3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30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4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5.75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30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3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4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3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3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4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4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3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30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30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3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15.75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4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3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30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30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3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4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3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4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30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3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4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45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4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0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4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3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3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0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30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4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30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3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30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3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4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30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0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30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4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3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4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45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3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3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3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4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3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4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30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4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30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4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3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4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3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4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30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4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30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4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30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4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3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4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0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4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30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4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30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4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15.75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3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4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3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30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4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3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4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3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4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30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4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3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4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3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4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3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4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30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4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5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4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5.75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4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5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4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3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4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3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4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3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4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3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4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3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4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0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4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3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4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3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4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3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4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30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4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3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4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30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4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30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4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3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4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3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4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3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4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3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4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3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4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30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4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3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4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3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4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3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4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30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4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30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4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3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4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3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4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15.75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4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3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4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3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4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5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4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30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4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3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4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3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4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3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4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3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4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3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4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3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4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3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4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4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4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30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4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4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3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4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3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4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3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4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3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4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5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4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30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4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3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4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15.75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4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0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4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3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4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3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4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3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4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0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4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0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4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4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30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4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60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4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3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4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4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3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4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30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4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3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4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5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4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15.75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4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3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4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0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4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30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4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4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3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4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4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3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4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30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4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30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4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3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4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15.75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4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3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4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3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4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3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4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3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4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30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4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5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4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15.75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4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3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4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30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4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30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4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3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4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3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4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3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4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15.75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4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30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4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3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4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5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4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3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4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30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4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3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4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3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4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3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4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30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4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3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4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5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4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0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4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0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4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30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4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0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4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4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0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4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3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4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4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4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3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4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3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4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3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4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0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4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3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4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4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3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4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3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4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15.75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4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3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4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3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4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3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4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3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4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3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4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3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4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30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4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3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4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5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4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3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4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4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3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4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30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4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0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4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3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4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3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4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3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4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3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4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3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4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30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4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3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4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3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4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3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4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3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4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3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4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4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3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4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3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4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4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3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4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3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4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3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4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3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4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30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4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3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4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4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3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4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3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4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3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4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3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4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3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4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4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30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4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3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4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0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4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3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4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3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4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4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3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4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3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4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3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4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3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4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3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4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3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4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30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4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30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4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15.75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4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3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4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3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4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3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4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4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0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4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3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4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3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4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3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4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30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4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3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4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30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4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5.75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4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3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4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3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4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30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4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3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4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3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4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0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4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5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4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30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4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3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4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3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4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30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4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3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4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15.75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4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30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4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3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4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5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4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0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4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30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4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3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4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5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4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4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3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4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3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4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15.75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4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3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4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3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4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0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4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3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4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5.75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4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3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4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30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4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3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4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3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4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30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4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3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4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3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4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3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4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30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4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30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4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3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4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0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4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30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4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3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4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30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4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30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4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30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4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30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4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3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4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3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4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0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4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3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4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3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4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3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4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30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4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45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4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3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4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3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4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30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4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3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4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3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4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30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4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5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4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0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4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30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4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30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4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3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4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5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4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5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4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30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4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3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4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3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4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30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4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3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4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3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4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15.75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4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3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4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3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4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3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4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3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4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3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4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30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4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3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4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30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4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30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4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3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4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3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4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3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4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30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4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5.75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4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15.75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4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3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4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0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4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3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4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0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4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3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4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4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3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4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15.75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4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0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4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30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4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3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4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15.75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4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30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4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30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4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0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4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30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4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3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4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0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4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30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4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5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4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3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4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5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4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30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4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0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4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3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4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4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5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4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3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4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4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0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4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3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4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30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4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0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4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3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4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30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4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3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4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5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4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30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4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0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4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5.75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4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30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4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3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4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30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4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0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4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4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30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4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30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4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0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4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3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4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0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4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3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4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0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4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3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4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30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4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30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4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30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4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30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4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3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4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30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4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5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4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45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4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3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4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3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4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3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4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30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4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0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4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3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4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45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4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5.75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4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3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4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3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4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3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4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3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4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30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4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3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4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3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4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30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4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30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4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3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4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3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4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5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4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30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4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3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4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3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4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3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4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30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4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3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4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3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4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3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4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5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4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3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4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30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4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0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4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45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4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5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4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30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4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30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4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30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4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4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0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4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30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4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3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4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30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4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3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4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30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4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3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4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30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4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30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4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30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4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3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4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5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4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4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30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4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3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4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30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4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3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4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3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4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30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4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4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4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15.75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4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30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4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30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4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5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4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30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4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0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4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3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4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3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4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5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4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30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4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30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4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30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4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3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4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30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4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3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4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3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4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4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30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4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30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4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0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4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3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4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3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4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30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4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30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4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4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4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30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4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30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4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30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4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4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4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4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3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4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3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4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30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4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30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4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3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4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15.75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4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3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4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3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4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30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4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30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4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3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4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4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3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4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3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4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30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4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3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4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30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4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3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4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3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4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3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4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30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4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3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4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3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4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3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4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0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4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3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4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6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4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3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4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3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4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30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4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5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4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5.75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4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3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4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60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4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30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4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30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4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4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3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4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0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4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4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0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4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30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4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30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4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3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4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3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4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30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4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4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0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4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30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4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30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4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3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4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3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4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3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4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30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4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5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4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3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4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4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0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4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30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4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5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4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30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4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0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4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3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4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30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4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4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30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4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30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4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0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3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4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3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4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30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4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0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4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15.75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4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3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4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4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3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4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30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4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3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4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30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4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3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4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30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4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3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4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3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4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30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4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3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4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30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4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3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4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30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4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3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4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30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4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3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4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4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4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3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4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4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4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3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4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3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4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3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4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3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4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0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4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3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4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4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3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4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0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4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5.75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4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3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4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3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4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3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4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30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4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3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4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3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4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30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4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30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4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3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4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3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4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0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4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3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4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0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4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30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4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30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4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3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4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3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4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30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4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30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4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0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4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3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4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4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0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4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4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3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4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0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4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3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4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3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4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5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4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30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4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3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4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3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4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3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4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30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4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4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3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4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30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4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0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4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3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4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30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4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3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4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3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4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30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4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3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4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3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4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3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4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3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4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3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4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30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4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3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4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3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4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3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4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0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4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30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4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3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4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3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4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0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4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30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4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3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4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3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4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3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4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3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4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0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4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45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4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4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30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4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3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4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3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4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30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4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3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4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30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4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3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4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30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4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3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4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3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4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3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4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30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4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4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4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3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4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30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4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30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4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0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4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3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4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4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15.75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4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4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5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4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4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30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4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3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4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30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4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3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4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3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4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3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4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30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4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3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4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3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4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3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4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4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3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4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3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4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30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4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30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4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30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4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30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4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0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4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5.75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4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3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4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30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4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30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4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4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3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4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3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4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30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4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0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4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5.75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4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3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4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3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4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3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4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3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4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3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4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3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4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30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4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3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4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0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4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3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4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4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3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4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3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4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4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4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4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3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4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3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4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3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4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3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4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3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4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5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4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30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4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30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4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3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4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3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4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15.75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4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3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4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3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4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15.75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4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3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4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3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4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3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4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3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4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3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4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15.75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4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30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3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4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0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4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30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4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3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4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15.75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4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0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4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4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3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4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30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4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3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4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0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4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3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4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30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4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30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4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3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4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3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4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30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4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3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4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5.75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4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3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4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3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4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4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0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4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3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4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3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4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30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4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30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4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30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4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3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4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4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0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4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30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4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5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4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0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4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30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4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3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4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3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4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30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4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3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4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3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4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30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4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0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4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30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4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0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4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3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4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4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3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4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45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4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0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4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3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4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0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4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5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4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0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4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3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4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5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4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0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4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30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4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30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4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4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3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4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3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4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3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4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30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4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3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3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4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30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4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3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4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3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4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30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4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4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5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4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30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4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15.75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4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3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4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5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4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3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4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3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4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3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4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3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4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3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4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3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4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30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4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3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4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3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4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30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4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4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30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4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3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4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45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4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4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4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0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4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0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4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5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4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30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4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3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4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3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4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4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30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4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5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4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4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3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4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3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4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3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4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3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4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3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4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3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4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3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4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3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4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30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4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3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4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30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4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30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4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30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4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3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4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3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4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30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4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5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4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3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4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30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4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3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4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15.75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4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30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4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3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4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3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4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3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4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3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4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30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30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4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3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4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3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4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3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4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3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4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4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3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4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0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4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3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4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3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4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3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4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30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4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30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4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3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4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4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30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4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0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4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3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4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5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4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3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4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4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30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4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30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4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3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4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4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3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4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5.75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4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0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4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3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4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3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4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4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3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4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4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15.75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4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0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4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3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4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30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4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5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4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30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4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30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4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4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3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4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3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4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4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30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4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30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4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30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4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4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30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4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5.75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4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3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4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30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4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30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4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30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4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30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4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3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4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3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4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3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4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3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4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15.75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4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5.75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4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30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4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3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4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30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5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4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5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4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4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3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4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3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4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30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4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30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4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30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4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3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4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3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4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4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3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4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3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4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3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4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30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4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3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4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3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4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3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4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3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4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0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4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30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4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3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4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3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4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3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4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30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4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0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4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3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4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5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4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3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4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30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4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3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4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3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4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3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4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5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4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0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4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3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4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3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4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15.75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4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5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4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3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4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5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4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0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4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4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5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4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3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4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5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4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4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4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3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4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30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4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30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4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4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4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3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4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4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3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4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3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4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4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3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4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0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4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3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4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3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4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3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4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3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4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30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4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0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4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3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4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3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4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3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4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3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4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3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4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4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3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4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4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3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4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5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4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30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4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30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4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30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4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30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4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0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4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3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4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4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3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4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4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30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4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3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4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3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4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3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4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3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4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0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4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3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4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3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4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0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4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5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4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30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4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3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4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30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4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3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4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3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4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3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4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3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4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30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4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30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4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3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4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30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4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3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4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4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3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4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0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4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30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4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5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4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3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4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30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4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3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4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3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4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0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4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4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0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4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3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4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3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4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3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4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0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4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3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4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3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4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3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4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30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30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4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3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4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3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4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30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4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3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4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30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4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30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4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30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4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3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4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30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4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4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30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4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3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4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3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4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3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4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30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4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5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4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30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4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30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4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30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4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0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4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0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4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3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4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3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4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5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4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30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4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3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4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3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4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30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4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3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4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30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4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4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4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3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4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3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4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3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4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3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4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3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4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0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4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3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4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45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4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0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4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30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4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3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4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15.75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4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3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4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3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4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3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4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15.75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4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3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4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15.75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4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30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4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4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3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4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4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0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4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0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4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30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4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0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4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30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4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3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4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30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4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3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4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30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30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4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0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4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3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4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3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4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3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4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30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4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0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4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30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4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4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4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0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4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3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4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3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4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30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4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30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4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0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4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0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4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3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4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15.75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4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30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4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30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4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3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4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0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4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3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4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30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4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3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4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4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4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3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4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3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4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3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4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3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4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0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4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3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4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30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4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30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4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4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3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4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3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4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4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30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4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4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3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4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30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4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5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4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30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4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30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4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3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4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0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4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3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4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3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4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30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4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3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4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0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4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45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4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3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4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3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4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3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4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3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4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4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4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3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4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0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4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30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4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3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30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4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30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4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3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4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5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4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45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4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4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0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4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30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4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3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4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4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0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4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30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4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0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4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45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4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4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3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4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0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4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30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4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4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3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4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3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4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3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4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3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4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5.75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4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30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4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3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4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30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4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3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4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3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4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3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4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3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4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30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4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4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4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3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4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3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4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3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4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4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3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4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0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4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30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4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30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4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3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4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3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4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30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4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4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3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4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5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4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3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4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5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4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30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4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3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4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30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4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4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3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4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3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4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30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4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30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4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3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4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3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4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3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4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4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3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4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30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4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3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30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4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15.75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4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3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4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3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4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30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4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30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4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0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4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3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4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0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4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30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4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30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4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0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4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3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4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30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4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3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4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3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4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3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4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3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4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0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4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0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4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5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4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4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0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4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30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4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3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4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3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4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30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4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0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4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3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4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15.75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4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3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4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4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5.75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4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3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4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3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4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3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4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4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0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4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30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4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30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4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3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4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3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4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0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4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3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4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3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4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30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4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30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4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3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4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30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4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3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4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3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4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3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4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3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4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3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4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3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4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30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4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3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4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30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4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30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4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30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4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30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4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0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4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0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4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30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5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4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30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4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5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4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30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4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30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4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4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3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4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5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4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0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4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30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4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30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4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3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4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3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4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15.75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4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3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4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30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4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30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4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0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4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3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4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30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4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30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4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3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4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30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4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0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4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0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4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3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4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5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4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30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4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4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3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4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4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3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4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4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3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4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3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4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30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4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30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4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30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4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3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4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3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4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15.75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4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0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4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5.75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4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3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4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3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4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30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4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3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4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4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30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4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3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4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3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4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75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4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3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4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3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4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30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4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0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4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3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4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3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4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3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4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3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4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30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4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30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4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3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4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30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3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4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15.75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4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30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4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3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4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30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4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30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4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3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4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3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4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3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4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5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4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3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4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3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4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30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4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3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4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3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4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3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4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3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4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0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4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30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4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0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4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3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4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3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4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4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30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4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3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4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30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4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3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4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30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4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30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4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3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4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5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4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3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4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30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4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4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4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0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4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30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4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5.75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4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3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4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30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4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3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4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30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4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3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4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3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4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3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4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3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4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3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4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30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4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3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4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30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4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30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4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3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4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3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4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30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4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3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4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30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4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4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3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4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3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4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4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4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30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4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3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4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30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4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15.75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30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4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30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4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4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0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4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45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4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4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4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30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4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4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0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4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3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4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3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4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3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4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3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4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3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4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30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4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3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4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3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4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30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4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5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4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3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4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30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4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3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4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30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4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3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4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5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4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4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30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4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30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4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3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4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3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4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30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4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15.75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4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3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4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3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4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15.75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4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3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4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3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4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3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4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30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4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5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4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3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4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30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4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30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4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3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4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3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4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4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3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4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30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4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3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4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3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4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3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4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3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4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4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4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30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4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3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4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0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4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4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3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4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30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4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3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4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4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4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3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5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4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4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4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30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4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3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4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4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4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3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4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3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4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3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4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3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4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3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4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3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4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30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4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3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4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0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4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30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4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45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4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3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4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3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4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3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4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5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4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3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4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3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4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4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30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4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30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4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3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4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30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4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30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4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4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3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4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3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4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3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4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3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4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3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4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3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4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3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4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3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4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3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4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15.75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4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30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4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4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0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4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30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4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0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4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3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4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3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4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3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4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3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4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3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4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30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4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3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4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0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4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4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3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4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30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4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3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4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3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4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3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4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3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4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3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4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3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4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3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4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3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4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3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4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3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4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3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4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3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4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30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4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3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4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15.75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4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5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4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3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4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3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4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3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4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0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4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3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4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3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4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30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4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30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4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3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4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3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4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3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4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3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4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5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4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3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4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4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30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4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4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30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4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30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4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3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4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3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4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3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4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3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4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3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4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30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4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5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4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30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4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3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4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3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4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4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3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4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3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4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30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4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30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4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5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4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30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4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30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4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3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4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30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4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4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3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4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3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4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3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4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15.75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4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30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4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0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4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3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4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30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4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3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4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0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4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4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3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4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30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4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15.75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3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4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30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4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30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4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3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4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4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30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4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30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4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0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4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0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4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45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4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3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4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30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4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30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4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5.75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4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3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4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3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4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4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30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4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3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4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3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4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30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4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3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4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30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4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30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4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0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4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3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4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3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4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3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4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5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4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3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4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0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4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3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4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3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4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4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3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4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3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4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4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3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4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3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4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3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4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4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30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4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0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4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15.75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4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3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4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4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4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30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4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15.75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4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3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4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30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4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15.75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4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3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4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5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4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4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0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4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5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4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30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4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30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4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4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3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4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3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4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3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4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30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4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4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30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4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0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4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0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4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3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4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0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4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3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4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5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4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3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4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0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4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3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4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30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4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3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4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30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4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3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4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3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4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3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4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3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4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4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15.75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4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30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4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3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4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15.75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4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3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4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3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4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0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4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3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4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30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4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30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4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3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4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30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4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3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4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0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4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3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4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3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4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3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4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4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30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4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4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3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4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3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4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30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4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30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4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30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4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30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4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3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4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5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4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3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4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3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4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3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4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3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4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3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4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3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4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3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4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3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4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30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4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30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4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30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4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0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4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0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4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3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4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4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4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30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4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3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4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3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4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30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4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30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4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3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4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0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4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3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4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30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4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30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4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30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4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3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4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3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4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0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4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4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30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4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3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4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4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3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4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3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4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3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4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0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4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30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4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3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4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3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4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30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4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3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4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3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4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30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4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30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4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3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4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30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4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3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4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3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4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30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4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3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4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3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4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0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4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3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4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3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4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3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4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0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4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3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4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4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3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4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30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4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30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4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3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4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3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4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30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4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3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4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3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4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15.75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4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3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4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3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4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30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4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4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30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4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30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4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30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4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4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30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4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3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4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30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4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3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30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4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30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4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3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4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30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4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3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4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30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4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30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4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4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3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4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0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4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5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4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30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4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45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4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30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4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3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4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30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4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30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4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30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4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0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4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3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4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3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4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0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4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4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30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4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3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4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30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4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3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4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3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4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30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4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3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4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30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4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4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30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4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3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4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30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4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30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4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3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4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3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4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5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4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3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4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30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4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30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4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3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4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30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4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0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4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4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30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4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3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4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30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4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30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4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4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0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4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30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4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30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4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30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4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3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4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0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4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3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4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0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4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3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4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30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4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3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4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3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4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3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3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4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3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4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3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4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15.75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4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3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4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3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4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30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4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30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4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0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4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0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4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30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4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30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4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45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4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3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4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3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4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3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4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30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4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3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4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3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4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5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4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3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4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4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3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4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3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4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3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4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30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4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30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4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3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4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3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4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30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4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3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4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3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4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5.75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4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30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4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3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4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0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4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30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4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3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4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0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4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0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4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3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4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3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4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3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4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30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4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3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4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30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4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3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4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3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4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4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5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4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30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4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15.75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4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15.75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4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30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4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4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3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4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30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4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4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0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4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30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4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3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4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15.75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4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30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4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3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3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4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30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4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3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4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30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4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5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4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5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4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4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15.75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4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4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3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4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3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4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3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4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5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4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3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4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3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4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30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4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3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4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3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4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3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4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3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4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30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4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30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4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30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4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30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4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5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4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3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4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3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4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3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4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3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4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4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30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4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0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4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30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4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30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4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0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4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3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4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30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4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3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4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5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4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30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4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5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4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4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30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4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4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3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4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0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4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3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4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3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4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3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4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0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4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5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4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3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4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3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4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30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4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3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4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3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4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30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4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3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4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4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3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4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30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4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30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4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4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30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30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4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3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4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30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4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3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4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3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4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3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4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0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4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4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3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4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4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5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4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3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4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3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4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30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4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30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4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5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4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3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4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3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4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3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4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3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4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30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4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0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4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3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4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3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4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5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4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30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4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0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4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30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4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30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4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30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4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3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4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4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30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4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5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4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3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4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3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4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4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4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4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3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4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30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4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0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4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3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4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3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4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3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4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30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4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3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4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30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4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30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4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30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4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3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4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3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4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30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4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3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4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30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4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3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4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30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4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3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4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3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4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3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4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4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0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4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3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4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3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4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3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5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4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15.75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4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30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4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30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4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30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4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30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4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3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4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30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4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30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4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30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4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30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4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3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4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3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4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3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4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15.75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4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3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4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3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4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30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4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30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4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30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4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15.75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4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0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4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0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4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30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4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4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30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4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3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4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3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4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3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4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3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4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3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4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30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4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30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4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15.75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4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3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4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30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4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0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4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0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4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0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4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3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4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30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4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4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30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4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3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4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0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4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3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4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30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4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3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4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0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4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3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4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30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4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3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4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3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4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3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4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30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4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3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4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4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3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4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3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4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3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4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3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4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3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4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3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4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5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30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4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3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4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0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4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0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4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3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4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30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4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30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4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3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4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30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4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3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4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3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4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0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4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30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4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3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4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4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4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4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45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4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3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4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30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4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3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4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30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4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3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4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5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4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4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3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4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3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4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3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4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30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4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3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4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4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4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3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4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30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4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4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5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4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30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4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30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4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3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4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3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4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3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4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3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4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3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4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4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3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4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5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4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30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4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3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4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3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4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45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4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3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4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3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4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30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4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3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4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5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4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4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30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4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30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4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3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4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3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4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3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4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3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4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30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4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15.75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4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3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5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4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4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4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3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4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3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4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0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4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3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4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30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4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30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4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30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4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30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4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3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4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3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4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0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4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3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4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15.75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4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30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4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30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4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30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4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30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4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4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3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4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3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4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3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4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0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4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3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4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0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4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30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4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3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4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3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4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30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4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3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4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3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4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3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4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3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4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0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4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4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30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4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4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4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0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4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3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4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3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4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3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4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3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4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3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4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4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4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3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4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30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4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3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4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0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4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15.75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4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30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4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3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4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5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4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3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4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3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4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30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4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0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4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4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30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4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3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4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3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4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30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30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4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0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4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30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4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15.75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4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5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4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3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4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3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4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4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30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4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4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3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4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30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4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3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4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30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4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30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4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30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4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3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4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3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4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30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4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30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4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3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4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30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4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5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4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3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4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45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4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30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4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0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4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0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4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4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3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4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30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4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30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4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4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3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4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0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4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15.75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4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3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4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3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4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30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4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45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4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5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4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30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4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30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4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30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4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3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4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3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4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30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4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30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4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3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4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4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3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4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3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4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30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4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5.75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4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3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4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3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4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30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4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30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4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30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4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30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4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30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4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30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4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30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4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3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30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4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3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4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3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4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3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4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3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4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3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4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0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4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3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4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3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4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3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4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3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4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3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4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4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0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4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3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4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4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30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4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30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4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3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4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45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4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30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4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3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4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3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4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3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4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3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4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3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4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3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4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30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4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5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4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3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4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3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4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3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4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3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4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3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4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30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4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3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4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30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4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3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4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30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4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45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4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3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4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0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4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3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4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3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4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30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4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3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4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4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3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4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30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4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3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4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5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4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3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4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3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4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30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4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0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4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3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4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3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4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3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4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3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4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4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30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4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30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4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3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4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3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3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4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3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4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4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4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3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4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3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4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3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4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30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4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3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4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3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4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30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4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5.75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4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4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3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4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30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4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3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4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3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4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3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4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5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4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3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4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0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4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3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4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3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4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30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4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3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4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3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4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3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4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5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4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30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4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3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4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3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4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3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4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4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30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4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0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4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30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4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30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4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30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4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3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4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0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4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3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4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30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4">
        <f t="shared" si="227"/>
        <v>42013.15253472222</v>
      </c>
      <c r="T2925" s="15">
        <f t="shared" si="228"/>
        <v>42028.125</v>
      </c>
    </row>
    <row r="2926" spans="1:21" ht="3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4">
        <f t="shared" si="227"/>
        <v>42103.556828703702</v>
      </c>
      <c r="T2926" s="15">
        <f t="shared" si="228"/>
        <v>42133.165972222225</v>
      </c>
    </row>
    <row r="2927" spans="1:21" ht="30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4">
        <f t="shared" si="227"/>
        <v>41863.584120370368</v>
      </c>
      <c r="T2927" s="15">
        <f t="shared" si="228"/>
        <v>41893.584120370368</v>
      </c>
    </row>
    <row r="2928" spans="1:21" ht="3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4">
        <f t="shared" si="227"/>
        <v>42044.765960648147</v>
      </c>
      <c r="T2928" s="15">
        <f t="shared" si="228"/>
        <v>42058.765960648147</v>
      </c>
    </row>
    <row r="2929" spans="1:20" ht="3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4">
        <f t="shared" si="227"/>
        <v>41806.669317129628</v>
      </c>
      <c r="T2929" s="15">
        <f t="shared" si="228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4">
        <f t="shared" si="227"/>
        <v>42403.998217592598</v>
      </c>
      <c r="T2930" s="15">
        <f t="shared" si="228"/>
        <v>42433.998217592598</v>
      </c>
    </row>
    <row r="2931" spans="1:20" ht="3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4">
        <f t="shared" si="227"/>
        <v>41754.564328703702</v>
      </c>
      <c r="T2931" s="15">
        <f t="shared" si="228"/>
        <v>41784.564328703702</v>
      </c>
    </row>
    <row r="2932" spans="1:20" ht="3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4">
        <f t="shared" si="227"/>
        <v>42101.584074074075</v>
      </c>
      <c r="T2932" s="15">
        <f t="shared" si="228"/>
        <v>42131.584074074075</v>
      </c>
    </row>
    <row r="2933" spans="1:20" ht="3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4">
        <f t="shared" si="227"/>
        <v>41872.291238425925</v>
      </c>
      <c r="T2933" s="15">
        <f t="shared" si="228"/>
        <v>41897.255555555559</v>
      </c>
    </row>
    <row r="2934" spans="1:20" ht="3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4">
        <f t="shared" si="227"/>
        <v>42025.164780092593</v>
      </c>
      <c r="T2934" s="15">
        <f t="shared" si="228"/>
        <v>42056.458333333328</v>
      </c>
    </row>
    <row r="2935" spans="1:20" ht="3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4">
        <f t="shared" si="227"/>
        <v>42495.956631944442</v>
      </c>
      <c r="T2935" s="15">
        <f t="shared" si="228"/>
        <v>42525.956631944442</v>
      </c>
    </row>
    <row r="2936" spans="1:20" ht="30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4">
        <f t="shared" si="227"/>
        <v>41775.636157407411</v>
      </c>
      <c r="T2936" s="15">
        <f t="shared" si="228"/>
        <v>41805.636157407411</v>
      </c>
    </row>
    <row r="2937" spans="1:20" ht="30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4">
        <f t="shared" si="227"/>
        <v>42553.583425925928</v>
      </c>
      <c r="T2937" s="15">
        <f t="shared" si="228"/>
        <v>42611.708333333328</v>
      </c>
    </row>
    <row r="2938" spans="1:20" ht="3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4">
        <f t="shared" si="227"/>
        <v>41912.650729166664</v>
      </c>
      <c r="T2938" s="15">
        <f t="shared" si="228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4">
        <f t="shared" si="227"/>
        <v>41803.457326388889</v>
      </c>
      <c r="T2939" s="15">
        <f t="shared" si="228"/>
        <v>41833.457326388889</v>
      </c>
    </row>
    <row r="2940" spans="1:20" ht="3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4">
        <f t="shared" si="227"/>
        <v>42004.703865740739</v>
      </c>
      <c r="T2940" s="15">
        <f t="shared" si="228"/>
        <v>42034.703865740739</v>
      </c>
    </row>
    <row r="2941" spans="1:20" ht="3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4">
        <f t="shared" si="227"/>
        <v>41845.809166666666</v>
      </c>
      <c r="T2941" s="15">
        <f t="shared" si="228"/>
        <v>41879.041666666664</v>
      </c>
    </row>
    <row r="2942" spans="1:20" ht="30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4">
        <f t="shared" si="227"/>
        <v>41982.773356481484</v>
      </c>
      <c r="T2942" s="15">
        <f t="shared" si="228"/>
        <v>42022.773356481484</v>
      </c>
    </row>
    <row r="2943" spans="1:20" ht="3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4">
        <f t="shared" si="227"/>
        <v>42034.960127314815</v>
      </c>
      <c r="T2943" s="15">
        <f t="shared" si="228"/>
        <v>42064.960127314815</v>
      </c>
    </row>
    <row r="2944" spans="1:20" ht="3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4">
        <f t="shared" si="227"/>
        <v>42334.803923611107</v>
      </c>
      <c r="T2944" s="15">
        <f t="shared" si="228"/>
        <v>42354.845833333333</v>
      </c>
    </row>
    <row r="2945" spans="1:20" ht="3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4">
        <f t="shared" si="227"/>
        <v>42077.129398148143</v>
      </c>
      <c r="T2945" s="15">
        <f t="shared" si="228"/>
        <v>42107.129398148143</v>
      </c>
    </row>
    <row r="2946" spans="1:20" ht="30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4">
        <f t="shared" si="227"/>
        <v>42132.9143287037</v>
      </c>
      <c r="T2946" s="15">
        <f t="shared" si="228"/>
        <v>42162.9143287037</v>
      </c>
    </row>
    <row r="2947" spans="1:20" ht="3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3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4">
        <f t="shared" si="232"/>
        <v>42567.531157407408</v>
      </c>
      <c r="T2948" s="15">
        <f t="shared" si="233"/>
        <v>42597.531157407408</v>
      </c>
    </row>
    <row r="2949" spans="1:20" ht="3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4">
        <f t="shared" si="232"/>
        <v>42649.562118055561</v>
      </c>
      <c r="T2949" s="15">
        <f t="shared" si="233"/>
        <v>42698.715972222228</v>
      </c>
    </row>
    <row r="2950" spans="1:20" ht="3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4">
        <f t="shared" si="232"/>
        <v>42097.649224537032</v>
      </c>
      <c r="T2950" s="15">
        <f t="shared" si="233"/>
        <v>42157.649224537032</v>
      </c>
    </row>
    <row r="2951" spans="1:20" ht="3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4">
        <f t="shared" si="232"/>
        <v>42297.823113425926</v>
      </c>
      <c r="T2951" s="15">
        <f t="shared" si="233"/>
        <v>42327.864780092597</v>
      </c>
    </row>
    <row r="2952" spans="1:20" ht="3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4">
        <f t="shared" si="232"/>
        <v>42362.36518518519</v>
      </c>
      <c r="T2952" s="15">
        <f t="shared" si="233"/>
        <v>42392.36518518519</v>
      </c>
    </row>
    <row r="2953" spans="1:20" ht="45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4">
        <f t="shared" si="232"/>
        <v>41872.802928240737</v>
      </c>
      <c r="T2953" s="15">
        <f t="shared" si="233"/>
        <v>41917.802928240737</v>
      </c>
    </row>
    <row r="2954" spans="1:20" ht="3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4">
        <f t="shared" si="232"/>
        <v>42628.690266203703</v>
      </c>
      <c r="T2954" s="15">
        <f t="shared" si="233"/>
        <v>42660.166666666672</v>
      </c>
    </row>
    <row r="2955" spans="1:20" ht="30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4">
        <f t="shared" si="232"/>
        <v>42255.791909722218</v>
      </c>
      <c r="T2955" s="15">
        <f t="shared" si="233"/>
        <v>42285.791909722218</v>
      </c>
    </row>
    <row r="2956" spans="1:20" ht="30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4">
        <f t="shared" si="232"/>
        <v>42790.583368055552</v>
      </c>
      <c r="T2956" s="15">
        <f t="shared" si="233"/>
        <v>42810.541701388895</v>
      </c>
    </row>
    <row r="2957" spans="1:20" ht="30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4">
        <f t="shared" si="232"/>
        <v>42141.741307870368</v>
      </c>
      <c r="T2957" s="15">
        <f t="shared" si="233"/>
        <v>42171.741307870368</v>
      </c>
    </row>
    <row r="2958" spans="1:20" ht="3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4">
        <f t="shared" si="232"/>
        <v>42464.958912037036</v>
      </c>
      <c r="T2958" s="15">
        <f t="shared" si="233"/>
        <v>42494.958912037036</v>
      </c>
    </row>
    <row r="2959" spans="1:20" ht="30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4">
        <f t="shared" si="232"/>
        <v>42031.011249999996</v>
      </c>
      <c r="T2959" s="15">
        <f t="shared" si="233"/>
        <v>42090.969583333332</v>
      </c>
    </row>
    <row r="2960" spans="1:20" ht="30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4">
        <f t="shared" si="232"/>
        <v>42438.779131944444</v>
      </c>
      <c r="T2960" s="15">
        <f t="shared" si="233"/>
        <v>42498.73746527778</v>
      </c>
    </row>
    <row r="2961" spans="1:20" ht="45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4">
        <f t="shared" si="232"/>
        <v>42498.008391203708</v>
      </c>
      <c r="T2961" s="15">
        <f t="shared" si="233"/>
        <v>42528.008391203708</v>
      </c>
    </row>
    <row r="2962" spans="1:20" ht="30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4">
        <f t="shared" si="232"/>
        <v>41863.757210648146</v>
      </c>
      <c r="T2962" s="15">
        <f t="shared" si="233"/>
        <v>41893.757210648146</v>
      </c>
    </row>
    <row r="2963" spans="1:20" ht="3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4">
        <f t="shared" si="232"/>
        <v>42061.212488425925</v>
      </c>
      <c r="T2963" s="15">
        <f t="shared" si="233"/>
        <v>42089.166666666672</v>
      </c>
    </row>
    <row r="2964" spans="1:20" ht="3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4">
        <f t="shared" si="232"/>
        <v>42036.24428240741</v>
      </c>
      <c r="T2964" s="15">
        <f t="shared" si="233"/>
        <v>42064.290972222225</v>
      </c>
    </row>
    <row r="2965" spans="1:20" ht="3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4">
        <f t="shared" si="232"/>
        <v>42157.470185185186</v>
      </c>
      <c r="T2965" s="15">
        <f t="shared" si="233"/>
        <v>42187.470185185186</v>
      </c>
    </row>
    <row r="2966" spans="1:20" ht="3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4">
        <f t="shared" si="232"/>
        <v>41827.909942129627</v>
      </c>
      <c r="T2966" s="15">
        <f t="shared" si="233"/>
        <v>41857.897222222222</v>
      </c>
    </row>
    <row r="2967" spans="1:20" ht="3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4">
        <f t="shared" si="232"/>
        <v>42162.729548611111</v>
      </c>
      <c r="T2967" s="15">
        <f t="shared" si="233"/>
        <v>42192.729548611111</v>
      </c>
    </row>
    <row r="2968" spans="1:20" ht="3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4">
        <f t="shared" si="232"/>
        <v>42233.738564814819</v>
      </c>
      <c r="T2968" s="15">
        <f t="shared" si="233"/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4">
        <f t="shared" si="232"/>
        <v>42042.197824074072</v>
      </c>
      <c r="T2969" s="15">
        <f t="shared" si="23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4">
        <f t="shared" si="232"/>
        <v>42585.523842592593</v>
      </c>
      <c r="T2970" s="15">
        <f t="shared" si="233"/>
        <v>42599.165972222225</v>
      </c>
    </row>
    <row r="2971" spans="1:20" ht="3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4">
        <f t="shared" si="232"/>
        <v>42097.786493055552</v>
      </c>
      <c r="T2971" s="15">
        <f t="shared" si="233"/>
        <v>42127.952083333337</v>
      </c>
    </row>
    <row r="2972" spans="1:20" ht="30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4">
        <f t="shared" si="232"/>
        <v>41808.669571759259</v>
      </c>
      <c r="T2972" s="15">
        <f t="shared" si="233"/>
        <v>41838.669571759259</v>
      </c>
    </row>
    <row r="2973" spans="1:20" ht="3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4">
        <f t="shared" si="232"/>
        <v>41852.658310185187</v>
      </c>
      <c r="T2973" s="15">
        <f t="shared" si="23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4">
        <f t="shared" si="232"/>
        <v>42694.110185185185</v>
      </c>
      <c r="T2974" s="15">
        <f t="shared" si="233"/>
        <v>42709.041666666672</v>
      </c>
    </row>
    <row r="2975" spans="1:20" ht="3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4">
        <f t="shared" si="232"/>
        <v>42341.818379629629</v>
      </c>
      <c r="T2975" s="15">
        <f t="shared" si="233"/>
        <v>42370.166666666672</v>
      </c>
    </row>
    <row r="2976" spans="1:20" ht="3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4">
        <f t="shared" si="232"/>
        <v>41880.061006944445</v>
      </c>
      <c r="T2976" s="15">
        <f t="shared" si="233"/>
        <v>41908.065972222219</v>
      </c>
    </row>
    <row r="2977" spans="1:20" ht="3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4">
        <f t="shared" si="232"/>
        <v>41941.683865740742</v>
      </c>
      <c r="T2977" s="15">
        <f t="shared" si="233"/>
        <v>41970.125</v>
      </c>
    </row>
    <row r="2978" spans="1:20" ht="30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4">
        <f t="shared" si="232"/>
        <v>42425.730671296296</v>
      </c>
      <c r="T2978" s="15">
        <f t="shared" si="233"/>
        <v>42442.5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4">
        <f t="shared" si="232"/>
        <v>42026.88118055556</v>
      </c>
      <c r="T2979" s="15">
        <f t="shared" si="233"/>
        <v>42086.093055555553</v>
      </c>
    </row>
    <row r="2980" spans="1:20" ht="3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4">
        <f t="shared" si="232"/>
        <v>41922.640590277777</v>
      </c>
      <c r="T2980" s="15">
        <f t="shared" si="233"/>
        <v>41932.249305555553</v>
      </c>
    </row>
    <row r="2981" spans="1:20" ht="3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4">
        <f t="shared" si="232"/>
        <v>41993.824340277773</v>
      </c>
      <c r="T2981" s="15">
        <f t="shared" si="233"/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4">
        <f t="shared" si="232"/>
        <v>42219.915856481486</v>
      </c>
      <c r="T2982" s="15">
        <f t="shared" si="233"/>
        <v>42240.083333333328</v>
      </c>
    </row>
    <row r="2983" spans="1:20" ht="3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4">
        <f t="shared" si="232"/>
        <v>42225.559675925921</v>
      </c>
      <c r="T2983" s="15">
        <f t="shared" si="233"/>
        <v>42270.559675925921</v>
      </c>
    </row>
    <row r="2984" spans="1:20" ht="30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4">
        <f t="shared" si="232"/>
        <v>42381.686840277776</v>
      </c>
      <c r="T2984" s="15">
        <f t="shared" si="233"/>
        <v>42411.686840277776</v>
      </c>
    </row>
    <row r="2985" spans="1:20" ht="30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4">
        <f t="shared" si="232"/>
        <v>41894.632361111115</v>
      </c>
      <c r="T2985" s="15">
        <f t="shared" si="233"/>
        <v>41954.674027777779</v>
      </c>
    </row>
    <row r="2986" spans="1:20" ht="3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4">
        <f t="shared" si="232"/>
        <v>42576.278715277775</v>
      </c>
      <c r="T2986" s="15">
        <f t="shared" si="233"/>
        <v>42606.278715277775</v>
      </c>
    </row>
    <row r="2987" spans="1:20" ht="45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4">
        <f t="shared" si="232"/>
        <v>42654.973703703698</v>
      </c>
      <c r="T2987" s="15">
        <f t="shared" si="233"/>
        <v>42674.166666666672</v>
      </c>
    </row>
    <row r="2988" spans="1:20" ht="30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4">
        <f t="shared" si="232"/>
        <v>42431.500069444446</v>
      </c>
      <c r="T2988" s="15">
        <f t="shared" si="233"/>
        <v>42491.458402777775</v>
      </c>
    </row>
    <row r="2989" spans="1:20" ht="3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4">
        <f t="shared" si="232"/>
        <v>42627.307303240741</v>
      </c>
      <c r="T2989" s="15">
        <f t="shared" si="233"/>
        <v>42656</v>
      </c>
    </row>
    <row r="2990" spans="1:20" ht="3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4">
        <f t="shared" si="232"/>
        <v>42511.362048611118</v>
      </c>
      <c r="T2990" s="15">
        <f t="shared" si="233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4">
        <f t="shared" si="232"/>
        <v>42337.02039351852</v>
      </c>
      <c r="T2991" s="15">
        <f t="shared" si="233"/>
        <v>42359.207638888889</v>
      </c>
    </row>
    <row r="2992" spans="1:20" ht="3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4">
        <f t="shared" si="232"/>
        <v>42341.57430555555</v>
      </c>
      <c r="T2992" s="15">
        <f t="shared" si="233"/>
        <v>42376.57430555555</v>
      </c>
    </row>
    <row r="2993" spans="1:20" ht="3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4">
        <f t="shared" si="232"/>
        <v>42740.837152777778</v>
      </c>
      <c r="T2993" s="15">
        <f t="shared" si="233"/>
        <v>42762.837152777778</v>
      </c>
    </row>
    <row r="2994" spans="1:20" ht="30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4">
        <f t="shared" si="232"/>
        <v>42622.767476851848</v>
      </c>
      <c r="T2994" s="15">
        <f t="shared" si="233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4">
        <f t="shared" si="232"/>
        <v>42390.838738425926</v>
      </c>
      <c r="T2995" s="15">
        <f t="shared" si="233"/>
        <v>42420.838738425926</v>
      </c>
    </row>
    <row r="2996" spans="1:20" ht="30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4">
        <f t="shared" si="232"/>
        <v>41885.478842592594</v>
      </c>
      <c r="T2996" s="15">
        <f t="shared" si="233"/>
        <v>41915.478842592594</v>
      </c>
    </row>
    <row r="2997" spans="1:20" ht="3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4">
        <f t="shared" si="232"/>
        <v>42724.665173611109</v>
      </c>
      <c r="T2997" s="15">
        <f t="shared" si="233"/>
        <v>42754.665173611109</v>
      </c>
    </row>
    <row r="2998" spans="1:20" ht="30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4">
        <f t="shared" si="232"/>
        <v>42090.912500000006</v>
      </c>
      <c r="T2998" s="15">
        <f t="shared" si="233"/>
        <v>42150.912500000006</v>
      </c>
    </row>
    <row r="2999" spans="1:20" ht="3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4">
        <f t="shared" si="232"/>
        <v>42775.733715277776</v>
      </c>
      <c r="T2999" s="15">
        <f t="shared" si="233"/>
        <v>42793.207638888889</v>
      </c>
    </row>
    <row r="3000" spans="1:20" ht="3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4">
        <f t="shared" si="232"/>
        <v>41778.193622685183</v>
      </c>
      <c r="T3000" s="15">
        <f t="shared" si="233"/>
        <v>41806.184027777781</v>
      </c>
    </row>
    <row r="3001" spans="1:20" ht="3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4">
        <f t="shared" si="232"/>
        <v>42780.740277777775</v>
      </c>
      <c r="T3001" s="15">
        <f t="shared" si="233"/>
        <v>42795.083333333328</v>
      </c>
    </row>
    <row r="3002" spans="1:20" ht="3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4">
        <f t="shared" si="232"/>
        <v>42752.827199074076</v>
      </c>
      <c r="T3002" s="15">
        <f t="shared" si="233"/>
        <v>42766.75</v>
      </c>
    </row>
    <row r="3003" spans="1:20" ht="30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4">
        <f t="shared" si="232"/>
        <v>42534.895625000005</v>
      </c>
      <c r="T3003" s="15">
        <f t="shared" si="233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4">
        <f t="shared" si="232"/>
        <v>41239.83625</v>
      </c>
      <c r="T3004" s="15">
        <f t="shared" si="233"/>
        <v>41269.83625</v>
      </c>
    </row>
    <row r="3005" spans="1:20" ht="45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4">
        <f t="shared" si="232"/>
        <v>42398.849259259259</v>
      </c>
      <c r="T3005" s="15">
        <f t="shared" si="233"/>
        <v>42430.249305555553</v>
      </c>
    </row>
    <row r="3006" spans="1:20" ht="3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4">
        <f t="shared" si="232"/>
        <v>41928.881064814814</v>
      </c>
      <c r="T3006" s="15">
        <f t="shared" si="233"/>
        <v>41958.922731481478</v>
      </c>
    </row>
    <row r="3007" spans="1:20" ht="3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4">
        <f t="shared" si="232"/>
        <v>41888.674826388888</v>
      </c>
      <c r="T3007" s="15">
        <f t="shared" si="233"/>
        <v>41918.674826388888</v>
      </c>
    </row>
    <row r="3008" spans="1:20" ht="30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4">
        <f t="shared" si="232"/>
        <v>41957.756840277783</v>
      </c>
      <c r="T3008" s="15">
        <f t="shared" si="233"/>
        <v>41987.756840277783</v>
      </c>
    </row>
    <row r="3009" spans="1:20" ht="15.75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4">
        <f t="shared" si="232"/>
        <v>42098.216238425928</v>
      </c>
      <c r="T3009" s="15">
        <f t="shared" si="233"/>
        <v>42119.216238425928</v>
      </c>
    </row>
    <row r="3010" spans="1:20" ht="30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4">
        <f t="shared" si="232"/>
        <v>42360.212025462963</v>
      </c>
      <c r="T3010" s="15">
        <f t="shared" si="233"/>
        <v>42390.212025462963</v>
      </c>
    </row>
    <row r="3011" spans="1:20" ht="3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t="s">
        <v>8315</v>
      </c>
      <c r="R3011" t="s">
        <v>8355</v>
      </c>
      <c r="S3011" s="14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3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t="s">
        <v>8315</v>
      </c>
      <c r="R3012" t="s">
        <v>8355</v>
      </c>
      <c r="S3012" s="14">
        <f t="shared" si="236"/>
        <v>41996.832395833335</v>
      </c>
      <c r="T3012" s="15">
        <f t="shared" si="237"/>
        <v>42056.832395833335</v>
      </c>
    </row>
    <row r="3013" spans="1:20" ht="30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t="s">
        <v>8315</v>
      </c>
      <c r="R3013" t="s">
        <v>8355</v>
      </c>
      <c r="S3013" s="14">
        <f t="shared" si="236"/>
        <v>42334.468935185185</v>
      </c>
      <c r="T3013" s="15">
        <f t="shared" si="237"/>
        <v>42361.957638888889</v>
      </c>
    </row>
    <row r="3014" spans="1:20" ht="30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t="s">
        <v>8315</v>
      </c>
      <c r="R3014" t="s">
        <v>8355</v>
      </c>
      <c r="S3014" s="14">
        <f t="shared" si="236"/>
        <v>42024.702893518523</v>
      </c>
      <c r="T3014" s="15">
        <f t="shared" si="237"/>
        <v>42045.702893518523</v>
      </c>
    </row>
    <row r="3015" spans="1:20" ht="30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t="s">
        <v>8315</v>
      </c>
      <c r="R3015" t="s">
        <v>8355</v>
      </c>
      <c r="S3015" s="14">
        <f t="shared" si="236"/>
        <v>42146.836215277777</v>
      </c>
      <c r="T3015" s="15">
        <f t="shared" si="237"/>
        <v>42176.836215277777</v>
      </c>
    </row>
    <row r="3016" spans="1:20" ht="3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t="s">
        <v>8315</v>
      </c>
      <c r="R3016" t="s">
        <v>8355</v>
      </c>
      <c r="S3016" s="14">
        <f t="shared" si="236"/>
        <v>41920.123611111114</v>
      </c>
      <c r="T3016" s="15">
        <f t="shared" si="237"/>
        <v>41948.208333333336</v>
      </c>
    </row>
    <row r="3017" spans="1:20" ht="30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t="s">
        <v>8315</v>
      </c>
      <c r="R3017" t="s">
        <v>8355</v>
      </c>
      <c r="S3017" s="14">
        <f t="shared" si="236"/>
        <v>41785.72729166667</v>
      </c>
      <c r="T3017" s="15">
        <f t="shared" si="237"/>
        <v>41801.166666666664</v>
      </c>
    </row>
    <row r="3018" spans="1:20" ht="3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t="s">
        <v>8315</v>
      </c>
      <c r="R3018" t="s">
        <v>8355</v>
      </c>
      <c r="S3018" s="14">
        <f t="shared" si="236"/>
        <v>41778.548055555555</v>
      </c>
      <c r="T3018" s="15">
        <f t="shared" si="237"/>
        <v>41838.548055555555</v>
      </c>
    </row>
    <row r="3019" spans="1:20" ht="3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t="s">
        <v>8315</v>
      </c>
      <c r="R3019" t="s">
        <v>8355</v>
      </c>
      <c r="S3019" s="14">
        <f t="shared" si="236"/>
        <v>41841.850034722222</v>
      </c>
      <c r="T3019" s="15">
        <f t="shared" si="237"/>
        <v>41871.850034722222</v>
      </c>
    </row>
    <row r="3020" spans="1:20" ht="3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t="s">
        <v>8315</v>
      </c>
      <c r="R3020" t="s">
        <v>8355</v>
      </c>
      <c r="S3020" s="14">
        <f t="shared" si="236"/>
        <v>42163.29833333334</v>
      </c>
      <c r="T3020" s="15">
        <f t="shared" si="237"/>
        <v>42205.916666666672</v>
      </c>
    </row>
    <row r="3021" spans="1:20" ht="3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t="s">
        <v>8315</v>
      </c>
      <c r="R3021" t="s">
        <v>8355</v>
      </c>
      <c r="S3021" s="14">
        <f t="shared" si="236"/>
        <v>41758.833564814813</v>
      </c>
      <c r="T3021" s="15">
        <f t="shared" si="237"/>
        <v>41786.125</v>
      </c>
    </row>
    <row r="3022" spans="1:20" ht="3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t="s">
        <v>8315</v>
      </c>
      <c r="R3022" t="s">
        <v>8355</v>
      </c>
      <c r="S3022" s="14">
        <f t="shared" si="236"/>
        <v>42170.846446759257</v>
      </c>
      <c r="T3022" s="15">
        <f t="shared" si="237"/>
        <v>42230.846446759257</v>
      </c>
    </row>
    <row r="3023" spans="1:20" ht="30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t="s">
        <v>8315</v>
      </c>
      <c r="R3023" t="s">
        <v>8355</v>
      </c>
      <c r="S3023" s="14">
        <f t="shared" si="236"/>
        <v>42660.618854166663</v>
      </c>
      <c r="T3023" s="15">
        <f t="shared" si="237"/>
        <v>42696.249305555553</v>
      </c>
    </row>
    <row r="3024" spans="1:20" ht="3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t="s">
        <v>8315</v>
      </c>
      <c r="R3024" t="s">
        <v>8355</v>
      </c>
      <c r="S3024" s="14">
        <f t="shared" si="236"/>
        <v>42564.95380787037</v>
      </c>
      <c r="T3024" s="15">
        <f t="shared" si="237"/>
        <v>42609.95380787037</v>
      </c>
    </row>
    <row r="3025" spans="1:20" ht="45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t="s">
        <v>8315</v>
      </c>
      <c r="R3025" t="s">
        <v>8355</v>
      </c>
      <c r="S3025" s="14">
        <f t="shared" si="236"/>
        <v>42121.675763888896</v>
      </c>
      <c r="T3025" s="15">
        <f t="shared" si="237"/>
        <v>42166.675763888896</v>
      </c>
    </row>
    <row r="3026" spans="1:20" ht="3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t="s">
        <v>8315</v>
      </c>
      <c r="R3026" t="s">
        <v>8355</v>
      </c>
      <c r="S3026" s="14">
        <f t="shared" si="236"/>
        <v>41158.993923611109</v>
      </c>
      <c r="T3026" s="15">
        <f t="shared" si="237"/>
        <v>41188.993923611109</v>
      </c>
    </row>
    <row r="3027" spans="1:20" ht="30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t="s">
        <v>8315</v>
      </c>
      <c r="R3027" t="s">
        <v>8355</v>
      </c>
      <c r="S3027" s="14">
        <f t="shared" si="236"/>
        <v>41761.509409722225</v>
      </c>
      <c r="T3027" s="15">
        <f t="shared" si="237"/>
        <v>41789.666666666664</v>
      </c>
    </row>
    <row r="3028" spans="1:20" ht="3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t="s">
        <v>8315</v>
      </c>
      <c r="R3028" t="s">
        <v>8355</v>
      </c>
      <c r="S3028" s="14">
        <f t="shared" si="236"/>
        <v>42783.459398148145</v>
      </c>
      <c r="T3028" s="15">
        <f t="shared" si="237"/>
        <v>42797.459398148145</v>
      </c>
    </row>
    <row r="3029" spans="1:20" ht="30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t="s">
        <v>8315</v>
      </c>
      <c r="R3029" t="s">
        <v>8355</v>
      </c>
      <c r="S3029" s="14">
        <f t="shared" si="236"/>
        <v>42053.704293981486</v>
      </c>
      <c r="T3029" s="15">
        <f t="shared" si="23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t="s">
        <v>8315</v>
      </c>
      <c r="R3030" t="s">
        <v>8355</v>
      </c>
      <c r="S3030" s="14">
        <f t="shared" si="236"/>
        <v>42567.264178240745</v>
      </c>
      <c r="T3030" s="15">
        <f t="shared" si="237"/>
        <v>42597.264178240745</v>
      </c>
    </row>
    <row r="3031" spans="1:20" ht="3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t="s">
        <v>8315</v>
      </c>
      <c r="R3031" t="s">
        <v>8355</v>
      </c>
      <c r="S3031" s="14">
        <f t="shared" si="236"/>
        <v>41932.708877314813</v>
      </c>
      <c r="T3031" s="15">
        <f t="shared" si="237"/>
        <v>41961.190972222219</v>
      </c>
    </row>
    <row r="3032" spans="1:20" ht="3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t="s">
        <v>8315</v>
      </c>
      <c r="R3032" t="s">
        <v>8355</v>
      </c>
      <c r="S3032" s="14">
        <f t="shared" si="236"/>
        <v>42233.747349537036</v>
      </c>
      <c r="T3032" s="15">
        <f t="shared" si="237"/>
        <v>42263.747349537036</v>
      </c>
    </row>
    <row r="3033" spans="1:20" ht="60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t="s">
        <v>8315</v>
      </c>
      <c r="R3033" t="s">
        <v>8355</v>
      </c>
      <c r="S3033" s="14">
        <f t="shared" si="236"/>
        <v>42597.882488425923</v>
      </c>
      <c r="T3033" s="15">
        <f t="shared" si="237"/>
        <v>42657.882488425923</v>
      </c>
    </row>
    <row r="3034" spans="1:20" ht="3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t="s">
        <v>8315</v>
      </c>
      <c r="R3034" t="s">
        <v>8355</v>
      </c>
      <c r="S3034" s="14">
        <f t="shared" si="236"/>
        <v>42228.044664351852</v>
      </c>
      <c r="T3034" s="15">
        <f t="shared" si="237"/>
        <v>42258.044664351852</v>
      </c>
    </row>
    <row r="3035" spans="1:20" ht="30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t="s">
        <v>8315</v>
      </c>
      <c r="R3035" t="s">
        <v>8355</v>
      </c>
      <c r="S3035" s="14">
        <f t="shared" si="236"/>
        <v>42570.110243055555</v>
      </c>
      <c r="T3035" s="15">
        <f t="shared" si="237"/>
        <v>42600.110243055555</v>
      </c>
    </row>
    <row r="3036" spans="1:20" ht="60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t="s">
        <v>8315</v>
      </c>
      <c r="R3036" t="s">
        <v>8355</v>
      </c>
      <c r="S3036" s="14">
        <f t="shared" si="236"/>
        <v>42644.535358796296</v>
      </c>
      <c r="T3036" s="15">
        <f t="shared" si="237"/>
        <v>42675.165972222225</v>
      </c>
    </row>
    <row r="3037" spans="1:20" ht="30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t="s">
        <v>8315</v>
      </c>
      <c r="R3037" t="s">
        <v>8355</v>
      </c>
      <c r="S3037" s="14">
        <f t="shared" si="236"/>
        <v>41368.560289351852</v>
      </c>
      <c r="T3037" s="15">
        <f t="shared" si="237"/>
        <v>41398.560289351852</v>
      </c>
    </row>
    <row r="3038" spans="1:20" ht="3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t="s">
        <v>8315</v>
      </c>
      <c r="R3038" t="s">
        <v>8355</v>
      </c>
      <c r="S3038" s="14">
        <f t="shared" si="236"/>
        <v>41466.785231481481</v>
      </c>
      <c r="T3038" s="15">
        <f t="shared" si="237"/>
        <v>41502.499305555553</v>
      </c>
    </row>
    <row r="3039" spans="1:20" ht="4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t="s">
        <v>8315</v>
      </c>
      <c r="R3039" t="s">
        <v>8355</v>
      </c>
      <c r="S3039" s="14">
        <f t="shared" si="236"/>
        <v>40378.893206018518</v>
      </c>
      <c r="T3039" s="15">
        <f t="shared" si="237"/>
        <v>40453.207638888889</v>
      </c>
    </row>
    <row r="3040" spans="1:20" ht="30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t="s">
        <v>8315</v>
      </c>
      <c r="R3040" t="s">
        <v>8355</v>
      </c>
      <c r="S3040" s="14">
        <f t="shared" si="236"/>
        <v>42373.252280092594</v>
      </c>
      <c r="T3040" s="15">
        <f t="shared" si="237"/>
        <v>42433.252280092594</v>
      </c>
    </row>
    <row r="3041" spans="1:20" ht="30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t="s">
        <v>8315</v>
      </c>
      <c r="R3041" t="s">
        <v>8355</v>
      </c>
      <c r="S3041" s="14">
        <f t="shared" si="236"/>
        <v>41610.794421296298</v>
      </c>
      <c r="T3041" s="15">
        <f t="shared" si="237"/>
        <v>41637.332638888889</v>
      </c>
    </row>
    <row r="3042" spans="1:20" ht="30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t="s">
        <v>8315</v>
      </c>
      <c r="R3042" t="s">
        <v>8355</v>
      </c>
      <c r="S3042" s="14">
        <f t="shared" si="236"/>
        <v>42177.791909722218</v>
      </c>
      <c r="T3042" s="15">
        <f t="shared" si="23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t="s">
        <v>8315</v>
      </c>
      <c r="R3043" t="s">
        <v>8355</v>
      </c>
      <c r="S3043" s="14">
        <f t="shared" si="236"/>
        <v>42359.868611111116</v>
      </c>
      <c r="T3043" s="15">
        <f t="shared" si="237"/>
        <v>42389.868611111116</v>
      </c>
    </row>
    <row r="3044" spans="1:20" ht="3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t="s">
        <v>8315</v>
      </c>
      <c r="R3044" t="s">
        <v>8355</v>
      </c>
      <c r="S3044" s="14">
        <f t="shared" si="236"/>
        <v>42253.688043981485</v>
      </c>
      <c r="T3044" s="15">
        <f t="shared" si="237"/>
        <v>42283.688043981485</v>
      </c>
    </row>
    <row r="3045" spans="1:20" ht="30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t="s">
        <v>8315</v>
      </c>
      <c r="R3045" t="s">
        <v>8355</v>
      </c>
      <c r="S3045" s="14">
        <f t="shared" si="236"/>
        <v>42083.070590277777</v>
      </c>
      <c r="T3045" s="15">
        <f t="shared" si="237"/>
        <v>42110.118055555555</v>
      </c>
    </row>
    <row r="3046" spans="1:20" ht="30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t="s">
        <v>8315</v>
      </c>
      <c r="R3046" t="s">
        <v>8355</v>
      </c>
      <c r="S3046" s="14">
        <f t="shared" si="236"/>
        <v>42387.7268287037</v>
      </c>
      <c r="T3046" s="15">
        <f t="shared" si="237"/>
        <v>42402.7268287037</v>
      </c>
    </row>
    <row r="3047" spans="1:20" ht="3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t="s">
        <v>8315</v>
      </c>
      <c r="R3047" t="s">
        <v>8355</v>
      </c>
      <c r="S3047" s="14">
        <f t="shared" si="236"/>
        <v>41843.155729166669</v>
      </c>
      <c r="T3047" s="15">
        <f t="shared" si="237"/>
        <v>41873.155729166669</v>
      </c>
    </row>
    <row r="3048" spans="1:20" ht="45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t="s">
        <v>8315</v>
      </c>
      <c r="R3048" t="s">
        <v>8355</v>
      </c>
      <c r="S3048" s="14">
        <f t="shared" si="236"/>
        <v>41862.803078703706</v>
      </c>
      <c r="T3048" s="15">
        <f t="shared" si="237"/>
        <v>41892.202777777777</v>
      </c>
    </row>
    <row r="3049" spans="1:20" ht="30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t="s">
        <v>8315</v>
      </c>
      <c r="R3049" t="s">
        <v>8355</v>
      </c>
      <c r="S3049" s="14">
        <f t="shared" si="236"/>
        <v>42443.989050925928</v>
      </c>
      <c r="T3049" s="15">
        <f t="shared" si="237"/>
        <v>42487.552777777775</v>
      </c>
    </row>
    <row r="3050" spans="1:20" ht="3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t="s">
        <v>8315</v>
      </c>
      <c r="R3050" t="s">
        <v>8355</v>
      </c>
      <c r="S3050" s="14">
        <f t="shared" si="236"/>
        <v>41975.901180555549</v>
      </c>
      <c r="T3050" s="15">
        <f t="shared" si="237"/>
        <v>42004.890277777777</v>
      </c>
    </row>
    <row r="3051" spans="1:20" ht="3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t="s">
        <v>8315</v>
      </c>
      <c r="R3051" t="s">
        <v>8355</v>
      </c>
      <c r="S3051" s="14">
        <f t="shared" si="236"/>
        <v>42139.014525462961</v>
      </c>
      <c r="T3051" s="15">
        <f t="shared" si="23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t="s">
        <v>8315</v>
      </c>
      <c r="R3052" t="s">
        <v>8355</v>
      </c>
      <c r="S3052" s="14">
        <f t="shared" si="236"/>
        <v>42465.16851851852</v>
      </c>
      <c r="T3052" s="15">
        <f t="shared" si="237"/>
        <v>42495.16851851852</v>
      </c>
    </row>
    <row r="3053" spans="1:20" ht="3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t="s">
        <v>8315</v>
      </c>
      <c r="R3053" t="s">
        <v>8355</v>
      </c>
      <c r="S3053" s="14">
        <f t="shared" si="236"/>
        <v>42744.416030092587</v>
      </c>
      <c r="T3053" s="15">
        <f t="shared" si="237"/>
        <v>42774.416030092587</v>
      </c>
    </row>
    <row r="3054" spans="1:20" ht="30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t="s">
        <v>8315</v>
      </c>
      <c r="R3054" t="s">
        <v>8355</v>
      </c>
      <c r="S3054" s="14">
        <f t="shared" si="236"/>
        <v>42122.670069444444</v>
      </c>
      <c r="T3054" s="15">
        <f t="shared" si="237"/>
        <v>42152.665972222225</v>
      </c>
    </row>
    <row r="3055" spans="1:20" ht="3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t="s">
        <v>8315</v>
      </c>
      <c r="R3055" t="s">
        <v>8355</v>
      </c>
      <c r="S3055" s="14">
        <f t="shared" si="236"/>
        <v>41862.761724537035</v>
      </c>
      <c r="T3055" s="15">
        <f t="shared" si="237"/>
        <v>41914.165972222225</v>
      </c>
    </row>
    <row r="3056" spans="1:20" ht="3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t="s">
        <v>8315</v>
      </c>
      <c r="R3056" t="s">
        <v>8355</v>
      </c>
      <c r="S3056" s="14">
        <f t="shared" si="236"/>
        <v>42027.832800925928</v>
      </c>
      <c r="T3056" s="15">
        <f t="shared" si="237"/>
        <v>42065.044444444444</v>
      </c>
    </row>
    <row r="3057" spans="1:20" ht="3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t="s">
        <v>8315</v>
      </c>
      <c r="R3057" t="s">
        <v>8355</v>
      </c>
      <c r="S3057" s="14">
        <f t="shared" si="236"/>
        <v>41953.95821759259</v>
      </c>
      <c r="T3057" s="15">
        <f t="shared" si="237"/>
        <v>42013.95821759259</v>
      </c>
    </row>
    <row r="3058" spans="1:20" ht="3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t="s">
        <v>8315</v>
      </c>
      <c r="R3058" t="s">
        <v>8355</v>
      </c>
      <c r="S3058" s="14">
        <f t="shared" si="236"/>
        <v>41851.636388888888</v>
      </c>
      <c r="T3058" s="15">
        <f t="shared" si="237"/>
        <v>41911.636388888888</v>
      </c>
    </row>
    <row r="3059" spans="1:20" ht="30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t="s">
        <v>8315</v>
      </c>
      <c r="R3059" t="s">
        <v>8355</v>
      </c>
      <c r="S3059" s="14">
        <f t="shared" si="236"/>
        <v>42433.650590277779</v>
      </c>
      <c r="T3059" s="15">
        <f t="shared" si="237"/>
        <v>42463.608923611115</v>
      </c>
    </row>
    <row r="3060" spans="1:20" ht="3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t="s">
        <v>8315</v>
      </c>
      <c r="R3060" t="s">
        <v>8355</v>
      </c>
      <c r="S3060" s="14">
        <f t="shared" si="236"/>
        <v>42460.374305555553</v>
      </c>
      <c r="T3060" s="15">
        <f t="shared" si="237"/>
        <v>42510.374305555553</v>
      </c>
    </row>
    <row r="3061" spans="1:20" ht="3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t="s">
        <v>8315</v>
      </c>
      <c r="R3061" t="s">
        <v>8355</v>
      </c>
      <c r="S3061" s="14">
        <f t="shared" si="236"/>
        <v>41829.935717592591</v>
      </c>
      <c r="T3061" s="15">
        <f t="shared" si="237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t="s">
        <v>8315</v>
      </c>
      <c r="R3062" t="s">
        <v>8355</v>
      </c>
      <c r="S3062" s="14">
        <f t="shared" si="236"/>
        <v>42245.274699074071</v>
      </c>
      <c r="T3062" s="15">
        <f t="shared" si="237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t="s">
        <v>8315</v>
      </c>
      <c r="R3063" t="s">
        <v>8355</v>
      </c>
      <c r="S3063" s="14">
        <f t="shared" si="236"/>
        <v>41834.784120370372</v>
      </c>
      <c r="T3063" s="15">
        <f t="shared" si="237"/>
        <v>41864.784120370372</v>
      </c>
    </row>
    <row r="3064" spans="1:20" ht="3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t="s">
        <v>8315</v>
      </c>
      <c r="R3064" t="s">
        <v>8355</v>
      </c>
      <c r="S3064" s="14">
        <f t="shared" si="236"/>
        <v>42248.535787037035</v>
      </c>
      <c r="T3064" s="15">
        <f t="shared" si="237"/>
        <v>42277.75</v>
      </c>
    </row>
    <row r="3065" spans="1:20" ht="30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t="s">
        <v>8315</v>
      </c>
      <c r="R3065" t="s">
        <v>8355</v>
      </c>
      <c r="S3065" s="14">
        <f t="shared" si="236"/>
        <v>42630.922893518517</v>
      </c>
      <c r="T3065" s="15">
        <f t="shared" si="23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t="s">
        <v>8315</v>
      </c>
      <c r="R3066" t="s">
        <v>8355</v>
      </c>
      <c r="S3066" s="14">
        <f t="shared" si="236"/>
        <v>42299.130162037036</v>
      </c>
      <c r="T3066" s="15">
        <f t="shared" si="237"/>
        <v>42330.290972222225</v>
      </c>
    </row>
    <row r="3067" spans="1:20" ht="3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t="s">
        <v>8315</v>
      </c>
      <c r="R3067" t="s">
        <v>8355</v>
      </c>
      <c r="S3067" s="14">
        <f t="shared" si="236"/>
        <v>41825.055231481485</v>
      </c>
      <c r="T3067" s="15">
        <f t="shared" si="237"/>
        <v>41850.055231481485</v>
      </c>
    </row>
    <row r="3068" spans="1:20" ht="30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t="s">
        <v>8315</v>
      </c>
      <c r="R3068" t="s">
        <v>8355</v>
      </c>
      <c r="S3068" s="14">
        <f t="shared" si="236"/>
        <v>42531.228437500002</v>
      </c>
      <c r="T3068" s="15">
        <f t="shared" si="237"/>
        <v>42561.228437500002</v>
      </c>
    </row>
    <row r="3069" spans="1:20" ht="3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t="s">
        <v>8315</v>
      </c>
      <c r="R3069" t="s">
        <v>8355</v>
      </c>
      <c r="S3069" s="14">
        <f t="shared" si="236"/>
        <v>42226.938414351855</v>
      </c>
      <c r="T3069" s="15">
        <f t="shared" si="237"/>
        <v>42256.938414351855</v>
      </c>
    </row>
    <row r="3070" spans="1:20" ht="3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t="s">
        <v>8315</v>
      </c>
      <c r="R3070" t="s">
        <v>8355</v>
      </c>
      <c r="S3070" s="14">
        <f t="shared" si="236"/>
        <v>42263.691574074073</v>
      </c>
      <c r="T3070" s="15">
        <f t="shared" si="237"/>
        <v>42293.691574074073</v>
      </c>
    </row>
    <row r="3071" spans="1:20" ht="3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t="s">
        <v>8315</v>
      </c>
      <c r="R3071" t="s">
        <v>8355</v>
      </c>
      <c r="S3071" s="14">
        <f t="shared" si="236"/>
        <v>41957.833726851852</v>
      </c>
      <c r="T3071" s="15">
        <f t="shared" si="237"/>
        <v>41987.833726851852</v>
      </c>
    </row>
    <row r="3072" spans="1:20" ht="30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t="s">
        <v>8315</v>
      </c>
      <c r="R3072" t="s">
        <v>8355</v>
      </c>
      <c r="S3072" s="14">
        <f t="shared" si="236"/>
        <v>42690.733437499999</v>
      </c>
      <c r="T3072" s="15">
        <f t="shared" si="237"/>
        <v>42711.733437499999</v>
      </c>
    </row>
    <row r="3073" spans="1:20" ht="30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t="s">
        <v>8315</v>
      </c>
      <c r="R3073" t="s">
        <v>8355</v>
      </c>
      <c r="S3073" s="14">
        <f t="shared" si="236"/>
        <v>42097.732418981483</v>
      </c>
      <c r="T3073" s="15">
        <f t="shared" si="237"/>
        <v>42115.249305555553</v>
      </c>
    </row>
    <row r="3074" spans="1:20" ht="3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t="s">
        <v>8315</v>
      </c>
      <c r="R3074" t="s">
        <v>8355</v>
      </c>
      <c r="S3074" s="14">
        <f t="shared" si="236"/>
        <v>42658.690532407403</v>
      </c>
      <c r="T3074" s="15">
        <f t="shared" si="237"/>
        <v>42673.073611111111</v>
      </c>
    </row>
    <row r="3075" spans="1:20" ht="30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IFERROR(ROUND(E3075/L3075,2),0)</f>
        <v>92.14</v>
      </c>
      <c r="Q3075" t="s">
        <v>8315</v>
      </c>
      <c r="R3075" t="s">
        <v>8355</v>
      </c>
      <c r="S3075" s="14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4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t="s">
        <v>8315</v>
      </c>
      <c r="R3076" t="s">
        <v>8355</v>
      </c>
      <c r="S3076" s="14">
        <f t="shared" si="240"/>
        <v>42409.571284722217</v>
      </c>
      <c r="T3076" s="15">
        <f t="shared" si="241"/>
        <v>42439.571284722217</v>
      </c>
    </row>
    <row r="3077" spans="1:20" ht="30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t="s">
        <v>8315</v>
      </c>
      <c r="R3077" t="s">
        <v>8355</v>
      </c>
      <c r="S3077" s="14">
        <f t="shared" si="240"/>
        <v>42551.102314814809</v>
      </c>
      <c r="T3077" s="15">
        <f t="shared" si="241"/>
        <v>42601.102314814809</v>
      </c>
    </row>
    <row r="3078" spans="1:20" ht="15.75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t="s">
        <v>8315</v>
      </c>
      <c r="R3078" t="s">
        <v>8355</v>
      </c>
      <c r="S3078" s="14">
        <f t="shared" si="240"/>
        <v>42226.651886574073</v>
      </c>
      <c r="T3078" s="15">
        <f t="shared" si="241"/>
        <v>42286.651886574073</v>
      </c>
    </row>
    <row r="3079" spans="1:20" ht="3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t="s">
        <v>8315</v>
      </c>
      <c r="R3079" t="s">
        <v>8355</v>
      </c>
      <c r="S3079" s="14">
        <f t="shared" si="240"/>
        <v>42766.956921296296</v>
      </c>
      <c r="T3079" s="15">
        <f t="shared" si="241"/>
        <v>42796.956921296296</v>
      </c>
    </row>
    <row r="3080" spans="1:20" ht="3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t="s">
        <v>8315</v>
      </c>
      <c r="R3080" t="s">
        <v>8355</v>
      </c>
      <c r="S3080" s="14">
        <f t="shared" si="240"/>
        <v>42031.138831018514</v>
      </c>
      <c r="T3080" s="15">
        <f t="shared" si="241"/>
        <v>42061.138831018514</v>
      </c>
    </row>
    <row r="3081" spans="1:20" ht="30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t="s">
        <v>8315</v>
      </c>
      <c r="R3081" t="s">
        <v>8355</v>
      </c>
      <c r="S3081" s="14">
        <f t="shared" si="240"/>
        <v>42055.713368055556</v>
      </c>
      <c r="T3081" s="15">
        <f t="shared" si="241"/>
        <v>42085.671701388885</v>
      </c>
    </row>
    <row r="3082" spans="1:20" ht="3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t="s">
        <v>8315</v>
      </c>
      <c r="R3082" t="s">
        <v>8355</v>
      </c>
      <c r="S3082" s="14">
        <f t="shared" si="240"/>
        <v>41940.028287037036</v>
      </c>
      <c r="T3082" s="15">
        <f t="shared" si="241"/>
        <v>42000.0699537037</v>
      </c>
    </row>
    <row r="3083" spans="1:20" ht="3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t="s">
        <v>8315</v>
      </c>
      <c r="R3083" t="s">
        <v>8355</v>
      </c>
      <c r="S3083" s="14">
        <f t="shared" si="240"/>
        <v>42237.181608796294</v>
      </c>
      <c r="T3083" s="15">
        <f t="shared" si="241"/>
        <v>42267.181608796294</v>
      </c>
    </row>
    <row r="3084" spans="1:20" ht="3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t="s">
        <v>8315</v>
      </c>
      <c r="R3084" t="s">
        <v>8355</v>
      </c>
      <c r="S3084" s="14">
        <f t="shared" si="240"/>
        <v>42293.922986111109</v>
      </c>
      <c r="T3084" s="15">
        <f t="shared" si="241"/>
        <v>42323.96465277778</v>
      </c>
    </row>
    <row r="3085" spans="1:20" ht="4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t="s">
        <v>8315</v>
      </c>
      <c r="R3085" t="s">
        <v>8355</v>
      </c>
      <c r="S3085" s="14">
        <f t="shared" si="240"/>
        <v>41853.563402777778</v>
      </c>
      <c r="T3085" s="15">
        <f t="shared" si="241"/>
        <v>41883.208333333336</v>
      </c>
    </row>
    <row r="3086" spans="1:20" ht="3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t="s">
        <v>8315</v>
      </c>
      <c r="R3086" t="s">
        <v>8355</v>
      </c>
      <c r="S3086" s="14">
        <f t="shared" si="240"/>
        <v>42100.723738425921</v>
      </c>
      <c r="T3086" s="15">
        <f t="shared" si="241"/>
        <v>42129.783333333333</v>
      </c>
    </row>
    <row r="3087" spans="1:20" ht="3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t="s">
        <v>8315</v>
      </c>
      <c r="R3087" t="s">
        <v>8355</v>
      </c>
      <c r="S3087" s="14">
        <f t="shared" si="240"/>
        <v>42246.883784722217</v>
      </c>
      <c r="T3087" s="15">
        <f t="shared" si="241"/>
        <v>42276.883784722217</v>
      </c>
    </row>
    <row r="3088" spans="1:20" ht="3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t="s">
        <v>8315</v>
      </c>
      <c r="R3088" t="s">
        <v>8355</v>
      </c>
      <c r="S3088" s="14">
        <f t="shared" si="240"/>
        <v>42173.67082175926</v>
      </c>
      <c r="T3088" s="15">
        <f t="shared" si="241"/>
        <v>42233.67082175926</v>
      </c>
    </row>
    <row r="3089" spans="1:20" ht="3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t="s">
        <v>8315</v>
      </c>
      <c r="R3089" t="s">
        <v>8355</v>
      </c>
      <c r="S3089" s="14">
        <f t="shared" si="240"/>
        <v>42665.150347222225</v>
      </c>
      <c r="T3089" s="15">
        <f t="shared" si="241"/>
        <v>42725.192013888889</v>
      </c>
    </row>
    <row r="3090" spans="1:20" ht="30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t="s">
        <v>8315</v>
      </c>
      <c r="R3090" t="s">
        <v>8355</v>
      </c>
      <c r="S3090" s="14">
        <f t="shared" si="240"/>
        <v>41981.57230324074</v>
      </c>
      <c r="T3090" s="15">
        <f t="shared" si="241"/>
        <v>42012.570138888885</v>
      </c>
    </row>
    <row r="3091" spans="1:20" ht="30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t="s">
        <v>8315</v>
      </c>
      <c r="R3091" t="s">
        <v>8355</v>
      </c>
      <c r="S3091" s="14">
        <f t="shared" si="240"/>
        <v>42528.542627314819</v>
      </c>
      <c r="T3091" s="15">
        <f t="shared" si="241"/>
        <v>42560.082638888889</v>
      </c>
    </row>
    <row r="3092" spans="1:20" ht="3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t="s">
        <v>8315</v>
      </c>
      <c r="R3092" t="s">
        <v>8355</v>
      </c>
      <c r="S3092" s="14">
        <f t="shared" si="240"/>
        <v>42065.818807870368</v>
      </c>
      <c r="T3092" s="15">
        <f t="shared" si="241"/>
        <v>42125.777141203704</v>
      </c>
    </row>
    <row r="3093" spans="1:20" ht="3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t="s">
        <v>8315</v>
      </c>
      <c r="R3093" t="s">
        <v>8355</v>
      </c>
      <c r="S3093" s="14">
        <f t="shared" si="240"/>
        <v>42566.948414351849</v>
      </c>
      <c r="T3093" s="15">
        <f t="shared" si="241"/>
        <v>42596.948414351849</v>
      </c>
    </row>
    <row r="3094" spans="1:20" ht="30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t="s">
        <v>8315</v>
      </c>
      <c r="R3094" t="s">
        <v>8355</v>
      </c>
      <c r="S3094" s="14">
        <f t="shared" si="240"/>
        <v>42255.619351851856</v>
      </c>
      <c r="T3094" s="15">
        <f t="shared" si="241"/>
        <v>42292.916666666672</v>
      </c>
    </row>
    <row r="3095" spans="1:20" ht="3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t="s">
        <v>8315</v>
      </c>
      <c r="R3095" t="s">
        <v>8355</v>
      </c>
      <c r="S3095" s="14">
        <f t="shared" si="240"/>
        <v>41760.909039351849</v>
      </c>
      <c r="T3095" s="15">
        <f t="shared" si="241"/>
        <v>41791.165972222225</v>
      </c>
    </row>
    <row r="3096" spans="1:20" ht="30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t="s">
        <v>8315</v>
      </c>
      <c r="R3096" t="s">
        <v>8355</v>
      </c>
      <c r="S3096" s="14">
        <f t="shared" si="240"/>
        <v>42207.795787037037</v>
      </c>
      <c r="T3096" s="15">
        <f t="shared" si="241"/>
        <v>42267.795787037037</v>
      </c>
    </row>
    <row r="3097" spans="1:20" ht="30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t="s">
        <v>8315</v>
      </c>
      <c r="R3097" t="s">
        <v>8355</v>
      </c>
      <c r="S3097" s="14">
        <f t="shared" si="240"/>
        <v>42523.025231481486</v>
      </c>
      <c r="T3097" s="15">
        <f t="shared" si="241"/>
        <v>42583.025231481486</v>
      </c>
    </row>
    <row r="3098" spans="1:20" ht="30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t="s">
        <v>8315</v>
      </c>
      <c r="R3098" t="s">
        <v>8355</v>
      </c>
      <c r="S3098" s="14">
        <f t="shared" si="240"/>
        <v>42114.825532407413</v>
      </c>
      <c r="T3098" s="15">
        <f t="shared" si="241"/>
        <v>42144.825532407413</v>
      </c>
    </row>
    <row r="3099" spans="1:20" ht="3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t="s">
        <v>8315</v>
      </c>
      <c r="R3099" t="s">
        <v>8355</v>
      </c>
      <c r="S3099" s="14">
        <f t="shared" si="240"/>
        <v>42629.503483796296</v>
      </c>
      <c r="T3099" s="15">
        <f t="shared" si="241"/>
        <v>42650.583333333328</v>
      </c>
    </row>
    <row r="3100" spans="1:20" ht="3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t="s">
        <v>8315</v>
      </c>
      <c r="R3100" t="s">
        <v>8355</v>
      </c>
      <c r="S3100" s="14">
        <f t="shared" si="240"/>
        <v>42359.792233796295</v>
      </c>
      <c r="T3100" s="15">
        <f t="shared" si="241"/>
        <v>42408.01180555555</v>
      </c>
    </row>
    <row r="3101" spans="1:20" ht="3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t="s">
        <v>8315</v>
      </c>
      <c r="R3101" t="s">
        <v>8355</v>
      </c>
      <c r="S3101" s="14">
        <f t="shared" si="240"/>
        <v>42382.189710648148</v>
      </c>
      <c r="T3101" s="15">
        <f t="shared" si="241"/>
        <v>42412.189710648148</v>
      </c>
    </row>
    <row r="3102" spans="1:20" ht="3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t="s">
        <v>8315</v>
      </c>
      <c r="R3102" t="s">
        <v>8355</v>
      </c>
      <c r="S3102" s="14">
        <f t="shared" si="240"/>
        <v>41902.622395833336</v>
      </c>
      <c r="T3102" s="15">
        <f t="shared" si="241"/>
        <v>41932.622395833336</v>
      </c>
    </row>
    <row r="3103" spans="1:20" ht="3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t="s">
        <v>8315</v>
      </c>
      <c r="R3103" t="s">
        <v>8355</v>
      </c>
      <c r="S3103" s="14">
        <f t="shared" si="240"/>
        <v>42171.383530092593</v>
      </c>
      <c r="T3103" s="15">
        <f t="shared" si="241"/>
        <v>42201.330555555556</v>
      </c>
    </row>
    <row r="3104" spans="1:20" ht="3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t="s">
        <v>8315</v>
      </c>
      <c r="R3104" t="s">
        <v>8355</v>
      </c>
      <c r="S3104" s="14">
        <f t="shared" si="240"/>
        <v>42555.340486111112</v>
      </c>
      <c r="T3104" s="15">
        <f t="shared" si="241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t="s">
        <v>8315</v>
      </c>
      <c r="R3105" t="s">
        <v>8355</v>
      </c>
      <c r="S3105" s="14">
        <f t="shared" si="240"/>
        <v>42107.156319444446</v>
      </c>
      <c r="T3105" s="15">
        <f t="shared" si="241"/>
        <v>42167.156319444446</v>
      </c>
    </row>
    <row r="3106" spans="1:20" ht="3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t="s">
        <v>8315</v>
      </c>
      <c r="R3106" t="s">
        <v>8355</v>
      </c>
      <c r="S3106" s="14">
        <f t="shared" si="240"/>
        <v>42006.908692129626</v>
      </c>
      <c r="T3106" s="15">
        <f t="shared" si="241"/>
        <v>42038.083333333328</v>
      </c>
    </row>
    <row r="3107" spans="1:20" ht="30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t="s">
        <v>8315</v>
      </c>
      <c r="R3107" t="s">
        <v>8355</v>
      </c>
      <c r="S3107" s="14">
        <f t="shared" si="240"/>
        <v>41876.718935185185</v>
      </c>
      <c r="T3107" s="15">
        <f t="shared" si="241"/>
        <v>41931.208333333336</v>
      </c>
    </row>
    <row r="3108" spans="1:20" ht="45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t="s">
        <v>8315</v>
      </c>
      <c r="R3108" t="s">
        <v>8355</v>
      </c>
      <c r="S3108" s="14">
        <f t="shared" si="240"/>
        <v>42241.429120370376</v>
      </c>
      <c r="T3108" s="15">
        <f t="shared" si="241"/>
        <v>42263.916666666672</v>
      </c>
    </row>
    <row r="3109" spans="1:20" ht="3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t="s">
        <v>8315</v>
      </c>
      <c r="R3109" t="s">
        <v>8355</v>
      </c>
      <c r="S3109" s="14">
        <f t="shared" si="240"/>
        <v>42128.814247685179</v>
      </c>
      <c r="T3109" s="15">
        <f t="shared" si="241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t="s">
        <v>8315</v>
      </c>
      <c r="R3110" t="s">
        <v>8355</v>
      </c>
      <c r="S3110" s="14">
        <f t="shared" si="240"/>
        <v>42062.680486111116</v>
      </c>
      <c r="T3110" s="15">
        <f t="shared" si="241"/>
        <v>42122.638819444444</v>
      </c>
    </row>
    <row r="3111" spans="1:20" ht="3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t="s">
        <v>8315</v>
      </c>
      <c r="R3111" t="s">
        <v>8355</v>
      </c>
      <c r="S3111" s="14">
        <f t="shared" si="240"/>
        <v>41844.125115740739</v>
      </c>
      <c r="T3111" s="15">
        <f t="shared" si="241"/>
        <v>41879.125115740739</v>
      </c>
    </row>
    <row r="3112" spans="1:20" ht="30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t="s">
        <v>8315</v>
      </c>
      <c r="R3112" t="s">
        <v>8355</v>
      </c>
      <c r="S3112" s="14">
        <f t="shared" si="240"/>
        <v>42745.031469907408</v>
      </c>
      <c r="T3112" s="15">
        <f t="shared" si="241"/>
        <v>42785.031469907408</v>
      </c>
    </row>
    <row r="3113" spans="1:20" ht="30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t="s">
        <v>8315</v>
      </c>
      <c r="R3113" t="s">
        <v>8355</v>
      </c>
      <c r="S3113" s="14">
        <f t="shared" si="240"/>
        <v>41885.595138888886</v>
      </c>
      <c r="T3113" s="15">
        <f t="shared" si="241"/>
        <v>41916.595138888886</v>
      </c>
    </row>
    <row r="3114" spans="1:20" ht="3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t="s">
        <v>8315</v>
      </c>
      <c r="R3114" t="s">
        <v>8355</v>
      </c>
      <c r="S3114" s="14">
        <f t="shared" si="240"/>
        <v>42615.121921296297</v>
      </c>
      <c r="T3114" s="15">
        <f t="shared" si="241"/>
        <v>42675.121921296297</v>
      </c>
    </row>
    <row r="3115" spans="1:20" ht="3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t="s">
        <v>8315</v>
      </c>
      <c r="R3115" t="s">
        <v>8355</v>
      </c>
      <c r="S3115" s="14">
        <f t="shared" si="240"/>
        <v>42081.731273148151</v>
      </c>
      <c r="T3115" s="15">
        <f t="shared" si="241"/>
        <v>42111.731273148151</v>
      </c>
    </row>
    <row r="3116" spans="1:20" ht="3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t="s">
        <v>8315</v>
      </c>
      <c r="R3116" t="s">
        <v>8355</v>
      </c>
      <c r="S3116" s="14">
        <f t="shared" si="240"/>
        <v>41843.632523148146</v>
      </c>
      <c r="T3116" s="15">
        <f t="shared" si="241"/>
        <v>41903.632523148146</v>
      </c>
    </row>
    <row r="3117" spans="1:20" ht="3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t="s">
        <v>8315</v>
      </c>
      <c r="R3117" t="s">
        <v>8355</v>
      </c>
      <c r="S3117" s="14">
        <f t="shared" si="240"/>
        <v>42496.447071759263</v>
      </c>
      <c r="T3117" s="15">
        <f t="shared" si="241"/>
        <v>42526.447071759263</v>
      </c>
    </row>
    <row r="3118" spans="1:20" ht="30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t="s">
        <v>8315</v>
      </c>
      <c r="R3118" t="s">
        <v>8355</v>
      </c>
      <c r="S3118" s="14">
        <f t="shared" si="240"/>
        <v>42081.515335648146</v>
      </c>
      <c r="T3118" s="15">
        <f t="shared" si="241"/>
        <v>42095.515335648146</v>
      </c>
    </row>
    <row r="3119" spans="1:20" ht="30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t="s">
        <v>8315</v>
      </c>
      <c r="R3119" t="s">
        <v>8355</v>
      </c>
      <c r="S3119" s="14">
        <f t="shared" si="240"/>
        <v>42509.374537037031</v>
      </c>
      <c r="T3119" s="15">
        <f t="shared" si="241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t="s">
        <v>8315</v>
      </c>
      <c r="R3120" t="s">
        <v>8355</v>
      </c>
      <c r="S3120" s="14">
        <f t="shared" si="240"/>
        <v>42534.649571759262</v>
      </c>
      <c r="T3120" s="15">
        <f t="shared" si="241"/>
        <v>42553.649571759262</v>
      </c>
    </row>
    <row r="3121" spans="1:20" ht="3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t="s">
        <v>8315</v>
      </c>
      <c r="R3121" t="s">
        <v>8355</v>
      </c>
      <c r="S3121" s="14">
        <f t="shared" si="240"/>
        <v>42060.04550925926</v>
      </c>
      <c r="T3121" s="15">
        <f t="shared" si="241"/>
        <v>42090.003842592589</v>
      </c>
    </row>
    <row r="3122" spans="1:20" ht="30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t="s">
        <v>8315</v>
      </c>
      <c r="R3122" t="s">
        <v>8355</v>
      </c>
      <c r="S3122" s="14">
        <f t="shared" si="240"/>
        <v>42435.942083333335</v>
      </c>
      <c r="T3122" s="15">
        <f t="shared" si="241"/>
        <v>42495.900416666671</v>
      </c>
    </row>
    <row r="3123" spans="1:20" ht="30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t="s">
        <v>8315</v>
      </c>
      <c r="R3123" t="s">
        <v>8355</v>
      </c>
      <c r="S3123" s="14">
        <f t="shared" si="240"/>
        <v>41848.679803240739</v>
      </c>
      <c r="T3123" s="15">
        <f t="shared" si="241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t="s">
        <v>8315</v>
      </c>
      <c r="R3124" t="s">
        <v>8355</v>
      </c>
      <c r="S3124" s="14">
        <f t="shared" si="240"/>
        <v>42678.932083333333</v>
      </c>
      <c r="T3124" s="15">
        <f t="shared" si="241"/>
        <v>42683.973750000005</v>
      </c>
    </row>
    <row r="3125" spans="1:20" ht="3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t="s">
        <v>8315</v>
      </c>
      <c r="R3125" t="s">
        <v>8355</v>
      </c>
      <c r="S3125" s="14">
        <f t="shared" si="240"/>
        <v>42530.993032407408</v>
      </c>
      <c r="T3125" s="15">
        <f t="shared" si="241"/>
        <v>42560.993032407408</v>
      </c>
    </row>
    <row r="3126" spans="1:20" ht="30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t="s">
        <v>8315</v>
      </c>
      <c r="R3126" t="s">
        <v>8355</v>
      </c>
      <c r="S3126" s="14">
        <f t="shared" si="240"/>
        <v>41977.780104166668</v>
      </c>
      <c r="T3126" s="15">
        <f t="shared" si="241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t="s">
        <v>8315</v>
      </c>
      <c r="R3127" t="s">
        <v>8355</v>
      </c>
      <c r="S3127" s="14">
        <f t="shared" si="240"/>
        <v>42346.20685185185</v>
      </c>
      <c r="T3127" s="15">
        <f t="shared" si="241"/>
        <v>42376.20685185185</v>
      </c>
    </row>
    <row r="3128" spans="1:20" ht="6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t="s">
        <v>8315</v>
      </c>
      <c r="R3128" t="s">
        <v>8355</v>
      </c>
      <c r="S3128" s="14">
        <f t="shared" si="240"/>
        <v>42427.01807870371</v>
      </c>
      <c r="T3128" s="15">
        <f t="shared" si="241"/>
        <v>42456.976412037038</v>
      </c>
    </row>
    <row r="3129" spans="1:20" ht="3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t="s">
        <v>8315</v>
      </c>
      <c r="R3129" t="s">
        <v>8355</v>
      </c>
      <c r="S3129" s="14">
        <f t="shared" si="240"/>
        <v>42034.856817129628</v>
      </c>
      <c r="T3129" s="15">
        <f t="shared" si="241"/>
        <v>42064.856817129628</v>
      </c>
    </row>
    <row r="3130" spans="1:20" ht="3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t="s">
        <v>8315</v>
      </c>
      <c r="R3130" t="s">
        <v>8316</v>
      </c>
      <c r="S3130" s="14">
        <f t="shared" si="240"/>
        <v>42780.825706018513</v>
      </c>
      <c r="T3130" s="15">
        <f t="shared" si="241"/>
        <v>42810.784039351856</v>
      </c>
    </row>
    <row r="3131" spans="1:20" ht="3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t="s">
        <v>8315</v>
      </c>
      <c r="R3131" t="s">
        <v>8316</v>
      </c>
      <c r="S3131" s="14">
        <f t="shared" si="240"/>
        <v>42803.842812499999</v>
      </c>
      <c r="T3131" s="15">
        <f t="shared" si="241"/>
        <v>42843.801145833335</v>
      </c>
    </row>
    <row r="3132" spans="1:20" ht="30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t="s">
        <v>8315</v>
      </c>
      <c r="R3132" t="s">
        <v>8316</v>
      </c>
      <c r="S3132" s="14">
        <f t="shared" si="240"/>
        <v>42808.640231481477</v>
      </c>
      <c r="T3132" s="15">
        <f t="shared" si="241"/>
        <v>42839.207638888889</v>
      </c>
    </row>
    <row r="3133" spans="1:20" ht="15.75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t="s">
        <v>8315</v>
      </c>
      <c r="R3133" t="s">
        <v>8316</v>
      </c>
      <c r="S3133" s="14">
        <f t="shared" si="240"/>
        <v>42803.579224537039</v>
      </c>
      <c r="T3133" s="15">
        <f t="shared" si="241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t="s">
        <v>8315</v>
      </c>
      <c r="R3134" t="s">
        <v>8316</v>
      </c>
      <c r="S3134" s="14">
        <f t="shared" si="240"/>
        <v>42786.350231481483</v>
      </c>
      <c r="T3134" s="15">
        <f t="shared" si="241"/>
        <v>42846.308564814812</v>
      </c>
    </row>
    <row r="3135" spans="1:20" ht="3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t="s">
        <v>8315</v>
      </c>
      <c r="R3135" t="s">
        <v>8316</v>
      </c>
      <c r="S3135" s="14">
        <f t="shared" si="240"/>
        <v>42788.565208333333</v>
      </c>
      <c r="T3135" s="15">
        <f t="shared" si="241"/>
        <v>42818.523541666669</v>
      </c>
    </row>
    <row r="3136" spans="1:20" ht="3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t="s">
        <v>8315</v>
      </c>
      <c r="R3136" t="s">
        <v>8316</v>
      </c>
      <c r="S3136" s="14">
        <f t="shared" si="240"/>
        <v>42800.720127314817</v>
      </c>
      <c r="T3136" s="15">
        <f t="shared" si="241"/>
        <v>42821.678460648152</v>
      </c>
    </row>
    <row r="3137" spans="1:20" ht="3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t="s">
        <v>8315</v>
      </c>
      <c r="R3137" t="s">
        <v>8316</v>
      </c>
      <c r="S3137" s="14">
        <f t="shared" si="240"/>
        <v>42807.151863425926</v>
      </c>
      <c r="T3137" s="15">
        <f t="shared" si="241"/>
        <v>42829.151863425926</v>
      </c>
    </row>
    <row r="3138" spans="1:20" ht="3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t="s">
        <v>8315</v>
      </c>
      <c r="R3138" t="s">
        <v>8316</v>
      </c>
      <c r="S3138" s="14">
        <f t="shared" si="240"/>
        <v>42789.462430555555</v>
      </c>
      <c r="T3138" s="15">
        <f t="shared" si="241"/>
        <v>42825.957638888889</v>
      </c>
    </row>
    <row r="3139" spans="1:20" ht="30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IFERROR(ROUND(E3139/L3139,2),0)</f>
        <v>50</v>
      </c>
      <c r="Q3139" t="s">
        <v>8315</v>
      </c>
      <c r="R3139" t="s">
        <v>8316</v>
      </c>
      <c r="S3139" s="14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45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t="s">
        <v>8315</v>
      </c>
      <c r="R3140" t="s">
        <v>8316</v>
      </c>
      <c r="S3140" s="14">
        <f t="shared" si="244"/>
        <v>42809.645914351851</v>
      </c>
      <c r="T3140" s="15">
        <f t="shared" si="245"/>
        <v>42828.645914351851</v>
      </c>
    </row>
    <row r="3141" spans="1:20" ht="3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t="s">
        <v>8315</v>
      </c>
      <c r="R3141" t="s">
        <v>8316</v>
      </c>
      <c r="S3141" s="14">
        <f t="shared" si="244"/>
        <v>42785.270370370374</v>
      </c>
      <c r="T3141" s="15">
        <f t="shared" si="245"/>
        <v>42819.189583333333</v>
      </c>
    </row>
    <row r="3142" spans="1:20" ht="3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t="s">
        <v>8315</v>
      </c>
      <c r="R3142" t="s">
        <v>8316</v>
      </c>
      <c r="S3142" s="14">
        <f t="shared" si="244"/>
        <v>42802.718784722223</v>
      </c>
      <c r="T3142" s="15">
        <f t="shared" si="245"/>
        <v>42832.677118055552</v>
      </c>
    </row>
    <row r="3143" spans="1:20" ht="45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t="s">
        <v>8315</v>
      </c>
      <c r="R3143" t="s">
        <v>8316</v>
      </c>
      <c r="S3143" s="14">
        <f t="shared" si="244"/>
        <v>42800.753333333334</v>
      </c>
      <c r="T3143" s="15">
        <f t="shared" si="245"/>
        <v>42841.833333333328</v>
      </c>
    </row>
    <row r="3144" spans="1:20" ht="30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t="s">
        <v>8315</v>
      </c>
      <c r="R3144" t="s">
        <v>8316</v>
      </c>
      <c r="S3144" s="14">
        <f t="shared" si="244"/>
        <v>42783.513182870374</v>
      </c>
      <c r="T3144" s="15">
        <f t="shared" si="245"/>
        <v>42813.471516203703</v>
      </c>
    </row>
    <row r="3145" spans="1:20" ht="45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t="s">
        <v>8315</v>
      </c>
      <c r="R3145" t="s">
        <v>8316</v>
      </c>
      <c r="S3145" s="14">
        <f t="shared" si="244"/>
        <v>42808.358287037037</v>
      </c>
      <c r="T3145" s="15">
        <f t="shared" si="245"/>
        <v>42834.358287037037</v>
      </c>
    </row>
    <row r="3146" spans="1:20" ht="3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t="s">
        <v>8315</v>
      </c>
      <c r="R3146" t="s">
        <v>8316</v>
      </c>
      <c r="S3146" s="14">
        <f t="shared" si="244"/>
        <v>42796.538275462968</v>
      </c>
      <c r="T3146" s="15">
        <f t="shared" si="245"/>
        <v>42813.25</v>
      </c>
    </row>
    <row r="3147" spans="1:20" ht="30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t="s">
        <v>8315</v>
      </c>
      <c r="R3147" t="s">
        <v>8316</v>
      </c>
      <c r="S3147" s="14">
        <f t="shared" si="244"/>
        <v>42762.040902777779</v>
      </c>
      <c r="T3147" s="15">
        <f t="shared" si="245"/>
        <v>42821.999236111107</v>
      </c>
    </row>
    <row r="3148" spans="1:20" ht="30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t="s">
        <v>8315</v>
      </c>
      <c r="R3148" t="s">
        <v>8316</v>
      </c>
      <c r="S3148" s="14">
        <f t="shared" si="244"/>
        <v>42796.682476851856</v>
      </c>
      <c r="T3148" s="15">
        <f t="shared" si="245"/>
        <v>42841.640810185185</v>
      </c>
    </row>
    <row r="3149" spans="1:20" ht="3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t="s">
        <v>8315</v>
      </c>
      <c r="R3149" t="s">
        <v>8316</v>
      </c>
      <c r="S3149" s="14">
        <f t="shared" si="244"/>
        <v>41909.969386574077</v>
      </c>
      <c r="T3149" s="15">
        <f t="shared" si="24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t="s">
        <v>8315</v>
      </c>
      <c r="R3150" t="s">
        <v>8316</v>
      </c>
      <c r="S3150" s="14">
        <f t="shared" si="244"/>
        <v>41891.665324074071</v>
      </c>
      <c r="T3150" s="15">
        <f t="shared" si="245"/>
        <v>41913.166666666664</v>
      </c>
    </row>
    <row r="3151" spans="1:20" ht="3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t="s">
        <v>8315</v>
      </c>
      <c r="R3151" t="s">
        <v>8316</v>
      </c>
      <c r="S3151" s="14">
        <f t="shared" si="244"/>
        <v>41226.017361111109</v>
      </c>
      <c r="T3151" s="15">
        <f t="shared" si="245"/>
        <v>41250.083333333336</v>
      </c>
    </row>
    <row r="3152" spans="1:20" ht="4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t="s">
        <v>8315</v>
      </c>
      <c r="R3152" t="s">
        <v>8316</v>
      </c>
      <c r="S3152" s="14">
        <f t="shared" si="244"/>
        <v>40478.263923611114</v>
      </c>
      <c r="T3152" s="15">
        <f t="shared" si="245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t="s">
        <v>8315</v>
      </c>
      <c r="R3153" t="s">
        <v>8316</v>
      </c>
      <c r="S3153" s="14">
        <f t="shared" si="244"/>
        <v>41862.83997685185</v>
      </c>
      <c r="T3153" s="15">
        <f t="shared" si="245"/>
        <v>41892.83997685185</v>
      </c>
    </row>
    <row r="3154" spans="1:20" ht="30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t="s">
        <v>8315</v>
      </c>
      <c r="R3154" t="s">
        <v>8316</v>
      </c>
      <c r="S3154" s="14">
        <f t="shared" si="244"/>
        <v>41550.867673611108</v>
      </c>
      <c r="T3154" s="15">
        <f t="shared" si="245"/>
        <v>41580.867673611108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t="s">
        <v>8315</v>
      </c>
      <c r="R3155" t="s">
        <v>8316</v>
      </c>
      <c r="S3155" s="14">
        <f t="shared" si="244"/>
        <v>40633.154363425929</v>
      </c>
      <c r="T3155" s="15">
        <f t="shared" si="245"/>
        <v>40664.207638888889</v>
      </c>
    </row>
    <row r="3156" spans="1:20" ht="3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t="s">
        <v>8315</v>
      </c>
      <c r="R3156" t="s">
        <v>8316</v>
      </c>
      <c r="S3156" s="14">
        <f t="shared" si="244"/>
        <v>40970.875671296293</v>
      </c>
      <c r="T3156" s="15">
        <f t="shared" si="245"/>
        <v>41000.834004629629</v>
      </c>
    </row>
    <row r="3157" spans="1:20" ht="30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t="s">
        <v>8315</v>
      </c>
      <c r="R3157" t="s">
        <v>8316</v>
      </c>
      <c r="S3157" s="14">
        <f t="shared" si="244"/>
        <v>41233.499131944445</v>
      </c>
      <c r="T3157" s="15">
        <f t="shared" si="245"/>
        <v>41263.499131944445</v>
      </c>
    </row>
    <row r="3158" spans="1:20" ht="3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t="s">
        <v>8315</v>
      </c>
      <c r="R3158" t="s">
        <v>8316</v>
      </c>
      <c r="S3158" s="14">
        <f t="shared" si="244"/>
        <v>41026.953055555554</v>
      </c>
      <c r="T3158" s="15">
        <f t="shared" si="245"/>
        <v>41061.953055555554</v>
      </c>
    </row>
    <row r="3159" spans="1:20" ht="15.75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t="s">
        <v>8315</v>
      </c>
      <c r="R3159" t="s">
        <v>8316</v>
      </c>
      <c r="S3159" s="14">
        <f t="shared" si="244"/>
        <v>41829.788252314815</v>
      </c>
      <c r="T3159" s="15">
        <f t="shared" si="245"/>
        <v>41839.208333333336</v>
      </c>
    </row>
    <row r="3160" spans="1:20" ht="15.75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t="s">
        <v>8315</v>
      </c>
      <c r="R3160" t="s">
        <v>8316</v>
      </c>
      <c r="S3160" s="14">
        <f t="shared" si="244"/>
        <v>41447.839722222219</v>
      </c>
      <c r="T3160" s="15">
        <f t="shared" si="245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t="s">
        <v>8315</v>
      </c>
      <c r="R3161" t="s">
        <v>8316</v>
      </c>
      <c r="S3161" s="14">
        <f t="shared" si="244"/>
        <v>40884.066678240742</v>
      </c>
      <c r="T3161" s="15">
        <f t="shared" si="245"/>
        <v>40926.958333333336</v>
      </c>
    </row>
    <row r="3162" spans="1:20" ht="30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t="s">
        <v>8315</v>
      </c>
      <c r="R3162" t="s">
        <v>8316</v>
      </c>
      <c r="S3162" s="14">
        <f t="shared" si="244"/>
        <v>41841.26489583333</v>
      </c>
      <c r="T3162" s="15">
        <f t="shared" si="245"/>
        <v>41864.207638888889</v>
      </c>
    </row>
    <row r="3163" spans="1:20" ht="3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t="s">
        <v>8315</v>
      </c>
      <c r="R3163" t="s">
        <v>8316</v>
      </c>
      <c r="S3163" s="14">
        <f t="shared" si="244"/>
        <v>41897.536134259259</v>
      </c>
      <c r="T3163" s="15">
        <f t="shared" si="245"/>
        <v>41927.536134259259</v>
      </c>
    </row>
    <row r="3164" spans="1:20" ht="3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t="s">
        <v>8315</v>
      </c>
      <c r="R3164" t="s">
        <v>8316</v>
      </c>
      <c r="S3164" s="14">
        <f t="shared" si="244"/>
        <v>41799.685902777775</v>
      </c>
      <c r="T3164" s="15">
        <f t="shared" si="245"/>
        <v>41827.083333333336</v>
      </c>
    </row>
    <row r="3165" spans="1:20" ht="30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t="s">
        <v>8315</v>
      </c>
      <c r="R3165" t="s">
        <v>8316</v>
      </c>
      <c r="S3165" s="14">
        <f t="shared" si="244"/>
        <v>41775.753761574073</v>
      </c>
      <c r="T3165" s="15">
        <f t="shared" si="245"/>
        <v>41805.753761574073</v>
      </c>
    </row>
    <row r="3166" spans="1:20" ht="3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t="s">
        <v>8315</v>
      </c>
      <c r="R3166" t="s">
        <v>8316</v>
      </c>
      <c r="S3166" s="14">
        <f t="shared" si="244"/>
        <v>41766.80572916667</v>
      </c>
      <c r="T3166" s="15">
        <f t="shared" si="245"/>
        <v>41799.80572916667</v>
      </c>
    </row>
    <row r="3167" spans="1:20" ht="3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t="s">
        <v>8315</v>
      </c>
      <c r="R3167" t="s">
        <v>8316</v>
      </c>
      <c r="S3167" s="14">
        <f t="shared" si="244"/>
        <v>40644.159259259257</v>
      </c>
      <c r="T3167" s="15">
        <f t="shared" si="245"/>
        <v>40666.165972222225</v>
      </c>
    </row>
    <row r="3168" spans="1:20" ht="3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t="s">
        <v>8315</v>
      </c>
      <c r="R3168" t="s">
        <v>8316</v>
      </c>
      <c r="S3168" s="14">
        <f t="shared" si="244"/>
        <v>41940.69158564815</v>
      </c>
      <c r="T3168" s="15">
        <f t="shared" si="24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t="s">
        <v>8315</v>
      </c>
      <c r="R3169" t="s">
        <v>8316</v>
      </c>
      <c r="S3169" s="14">
        <f t="shared" si="244"/>
        <v>41839.175706018519</v>
      </c>
      <c r="T3169" s="15">
        <f t="shared" si="245"/>
        <v>41853.175706018519</v>
      </c>
    </row>
    <row r="3170" spans="1:20" ht="30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t="s">
        <v>8315</v>
      </c>
      <c r="R3170" t="s">
        <v>8316</v>
      </c>
      <c r="S3170" s="14">
        <f t="shared" si="244"/>
        <v>41772.105937500004</v>
      </c>
      <c r="T3170" s="15">
        <f t="shared" si="245"/>
        <v>41803.916666666664</v>
      </c>
    </row>
    <row r="3171" spans="1:20" ht="15.75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t="s">
        <v>8315</v>
      </c>
      <c r="R3171" t="s">
        <v>8316</v>
      </c>
      <c r="S3171" s="14">
        <f t="shared" si="244"/>
        <v>41591.737974537034</v>
      </c>
      <c r="T3171" s="15">
        <f t="shared" si="245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t="s">
        <v>8315</v>
      </c>
      <c r="R3172" t="s">
        <v>8316</v>
      </c>
      <c r="S3172" s="14">
        <f t="shared" si="244"/>
        <v>41789.080370370371</v>
      </c>
      <c r="T3172" s="15">
        <f t="shared" si="245"/>
        <v>41822.166666666664</v>
      </c>
    </row>
    <row r="3173" spans="1:20" ht="3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t="s">
        <v>8315</v>
      </c>
      <c r="R3173" t="s">
        <v>8316</v>
      </c>
      <c r="S3173" s="14">
        <f t="shared" si="244"/>
        <v>42466.608310185184</v>
      </c>
      <c r="T3173" s="15">
        <f t="shared" si="245"/>
        <v>42496.608310185184</v>
      </c>
    </row>
    <row r="3174" spans="1:20" ht="30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t="s">
        <v>8315</v>
      </c>
      <c r="R3174" t="s">
        <v>8316</v>
      </c>
      <c r="S3174" s="14">
        <f t="shared" si="244"/>
        <v>40923.729953703703</v>
      </c>
      <c r="T3174" s="15">
        <f t="shared" si="245"/>
        <v>40953.729953703703</v>
      </c>
    </row>
    <row r="3175" spans="1:20" ht="3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t="s">
        <v>8315</v>
      </c>
      <c r="R3175" t="s">
        <v>8316</v>
      </c>
      <c r="S3175" s="14">
        <f t="shared" si="244"/>
        <v>41878.878379629627</v>
      </c>
      <c r="T3175" s="15">
        <f t="shared" si="245"/>
        <v>41908.878379629627</v>
      </c>
    </row>
    <row r="3176" spans="1:20" ht="3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t="s">
        <v>8315</v>
      </c>
      <c r="R3176" t="s">
        <v>8316</v>
      </c>
      <c r="S3176" s="14">
        <f t="shared" si="244"/>
        <v>41862.864675925928</v>
      </c>
      <c r="T3176" s="15">
        <f t="shared" si="245"/>
        <v>41876.864675925928</v>
      </c>
    </row>
    <row r="3177" spans="1:20" ht="3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t="s">
        <v>8315</v>
      </c>
      <c r="R3177" t="s">
        <v>8316</v>
      </c>
      <c r="S3177" s="14">
        <f t="shared" si="244"/>
        <v>40531.886886574073</v>
      </c>
      <c r="T3177" s="15">
        <f t="shared" si="245"/>
        <v>40591.886886574073</v>
      </c>
    </row>
    <row r="3178" spans="1:20" ht="3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t="s">
        <v>8315</v>
      </c>
      <c r="R3178" t="s">
        <v>8316</v>
      </c>
      <c r="S3178" s="14">
        <f t="shared" si="244"/>
        <v>41477.930914351848</v>
      </c>
      <c r="T3178" s="15">
        <f t="shared" si="245"/>
        <v>41504.625</v>
      </c>
    </row>
    <row r="3179" spans="1:20" ht="30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t="s">
        <v>8315</v>
      </c>
      <c r="R3179" t="s">
        <v>8316</v>
      </c>
      <c r="S3179" s="14">
        <f t="shared" si="244"/>
        <v>41781.666770833333</v>
      </c>
      <c r="T3179" s="15">
        <f t="shared" si="245"/>
        <v>41811.666770833333</v>
      </c>
    </row>
    <row r="3180" spans="1:20" ht="3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t="s">
        <v>8315</v>
      </c>
      <c r="R3180" t="s">
        <v>8316</v>
      </c>
      <c r="S3180" s="14">
        <f t="shared" si="244"/>
        <v>41806.605034722219</v>
      </c>
      <c r="T3180" s="15">
        <f t="shared" si="245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t="s">
        <v>8315</v>
      </c>
      <c r="R3181" t="s">
        <v>8316</v>
      </c>
      <c r="S3181" s="14">
        <f t="shared" si="244"/>
        <v>41375.702210648145</v>
      </c>
      <c r="T3181" s="15">
        <f t="shared" si="245"/>
        <v>41400.702210648145</v>
      </c>
    </row>
    <row r="3182" spans="1:20" ht="30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t="s">
        <v>8315</v>
      </c>
      <c r="R3182" t="s">
        <v>8316</v>
      </c>
      <c r="S3182" s="14">
        <f t="shared" si="244"/>
        <v>41780.412604166668</v>
      </c>
      <c r="T3182" s="15">
        <f t="shared" si="245"/>
        <v>41810.412604166668</v>
      </c>
    </row>
    <row r="3183" spans="1:20" ht="3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t="s">
        <v>8315</v>
      </c>
      <c r="R3183" t="s">
        <v>8316</v>
      </c>
      <c r="S3183" s="14">
        <f t="shared" si="244"/>
        <v>41779.310034722221</v>
      </c>
      <c r="T3183" s="15">
        <f t="shared" si="245"/>
        <v>41805.666666666664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t="s">
        <v>8315</v>
      </c>
      <c r="R3184" t="s">
        <v>8316</v>
      </c>
      <c r="S3184" s="14">
        <f t="shared" si="244"/>
        <v>40883.949317129627</v>
      </c>
      <c r="T3184" s="15">
        <f t="shared" si="245"/>
        <v>40939.708333333336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t="s">
        <v>8315</v>
      </c>
      <c r="R3185" t="s">
        <v>8316</v>
      </c>
      <c r="S3185" s="14">
        <f t="shared" si="244"/>
        <v>41491.79478009259</v>
      </c>
      <c r="T3185" s="15">
        <f t="shared" si="245"/>
        <v>41509.79478009259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t="s">
        <v>8315</v>
      </c>
      <c r="R3186" t="s">
        <v>8316</v>
      </c>
      <c r="S3186" s="14">
        <f t="shared" si="244"/>
        <v>41791.993414351848</v>
      </c>
      <c r="T3186" s="15">
        <f t="shared" si="245"/>
        <v>41821.993414351848</v>
      </c>
    </row>
    <row r="3187" spans="1:20" ht="3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t="s">
        <v>8315</v>
      </c>
      <c r="R3187" t="s">
        <v>8316</v>
      </c>
      <c r="S3187" s="14">
        <f t="shared" si="244"/>
        <v>41829.977326388893</v>
      </c>
      <c r="T3187" s="15">
        <f t="shared" si="245"/>
        <v>41836.977326388893</v>
      </c>
    </row>
    <row r="3188" spans="1:20" ht="3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t="s">
        <v>8315</v>
      </c>
      <c r="R3188" t="s">
        <v>8316</v>
      </c>
      <c r="S3188" s="14">
        <f t="shared" si="244"/>
        <v>41868.924050925925</v>
      </c>
      <c r="T3188" s="15">
        <f t="shared" si="245"/>
        <v>41898.875</v>
      </c>
    </row>
    <row r="3189" spans="1:20" ht="3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t="s">
        <v>8315</v>
      </c>
      <c r="R3189" t="s">
        <v>8316</v>
      </c>
      <c r="S3189" s="14">
        <f t="shared" si="244"/>
        <v>41835.666354166664</v>
      </c>
      <c r="T3189" s="15">
        <f t="shared" si="245"/>
        <v>41855.666354166664</v>
      </c>
    </row>
    <row r="3190" spans="1:20" ht="3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t="s">
        <v>8315</v>
      </c>
      <c r="R3190" t="s">
        <v>8357</v>
      </c>
      <c r="S3190" s="14">
        <f t="shared" si="244"/>
        <v>42144.415532407409</v>
      </c>
      <c r="T3190" s="15">
        <f t="shared" si="245"/>
        <v>42165.415532407409</v>
      </c>
    </row>
    <row r="3191" spans="1:20" ht="3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t="s">
        <v>8315</v>
      </c>
      <c r="R3191" t="s">
        <v>8357</v>
      </c>
      <c r="S3191" s="14">
        <f t="shared" si="244"/>
        <v>42118.346435185187</v>
      </c>
      <c r="T3191" s="15">
        <f t="shared" si="245"/>
        <v>42148.346435185187</v>
      </c>
    </row>
    <row r="3192" spans="1:20" ht="30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t="s">
        <v>8315</v>
      </c>
      <c r="R3192" t="s">
        <v>8357</v>
      </c>
      <c r="S3192" s="14">
        <f t="shared" si="244"/>
        <v>42683.151331018518</v>
      </c>
      <c r="T3192" s="15">
        <f t="shared" si="245"/>
        <v>42713.192997685182</v>
      </c>
    </row>
    <row r="3193" spans="1:20" ht="30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t="s">
        <v>8315</v>
      </c>
      <c r="R3193" t="s">
        <v>8357</v>
      </c>
      <c r="S3193" s="14">
        <f t="shared" si="244"/>
        <v>42538.755428240736</v>
      </c>
      <c r="T3193" s="15">
        <f t="shared" si="245"/>
        <v>42598.755428240736</v>
      </c>
    </row>
    <row r="3194" spans="1:20" ht="3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t="s">
        <v>8315</v>
      </c>
      <c r="R3194" t="s">
        <v>8357</v>
      </c>
      <c r="S3194" s="14">
        <f t="shared" si="244"/>
        <v>42018.94049768518</v>
      </c>
      <c r="T3194" s="15">
        <f t="shared" si="245"/>
        <v>42063.916666666672</v>
      </c>
    </row>
    <row r="3195" spans="1:20" ht="30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t="s">
        <v>8315</v>
      </c>
      <c r="R3195" t="s">
        <v>8357</v>
      </c>
      <c r="S3195" s="14">
        <f t="shared" si="244"/>
        <v>42010.968240740738</v>
      </c>
      <c r="T3195" s="15">
        <f t="shared" si="245"/>
        <v>42055.968240740738</v>
      </c>
    </row>
    <row r="3196" spans="1:20" ht="3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t="s">
        <v>8315</v>
      </c>
      <c r="R3196" t="s">
        <v>8357</v>
      </c>
      <c r="S3196" s="14">
        <f t="shared" si="244"/>
        <v>42182.062476851846</v>
      </c>
      <c r="T3196" s="15">
        <f t="shared" si="245"/>
        <v>42212.062476851846</v>
      </c>
    </row>
    <row r="3197" spans="1:20" ht="3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t="s">
        <v>8315</v>
      </c>
      <c r="R3197" t="s">
        <v>8357</v>
      </c>
      <c r="S3197" s="14">
        <f t="shared" si="244"/>
        <v>42017.594236111108</v>
      </c>
      <c r="T3197" s="15">
        <f t="shared" si="245"/>
        <v>42047.594236111108</v>
      </c>
    </row>
    <row r="3198" spans="1:20" ht="30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t="s">
        <v>8315</v>
      </c>
      <c r="R3198" t="s">
        <v>8357</v>
      </c>
      <c r="S3198" s="14">
        <f t="shared" si="244"/>
        <v>42157.598090277781</v>
      </c>
      <c r="T3198" s="15">
        <f t="shared" si="245"/>
        <v>42217.583333333328</v>
      </c>
    </row>
    <row r="3199" spans="1:20" ht="30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t="s">
        <v>8315</v>
      </c>
      <c r="R3199" t="s">
        <v>8357</v>
      </c>
      <c r="S3199" s="14">
        <f t="shared" si="244"/>
        <v>42009.493263888886</v>
      </c>
      <c r="T3199" s="15">
        <f t="shared" si="245"/>
        <v>42039.493263888886</v>
      </c>
    </row>
    <row r="3200" spans="1:20" ht="3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t="s">
        <v>8315</v>
      </c>
      <c r="R3200" t="s">
        <v>8357</v>
      </c>
      <c r="S3200" s="14">
        <f t="shared" si="244"/>
        <v>42013.424502314811</v>
      </c>
      <c r="T3200" s="15">
        <f t="shared" si="245"/>
        <v>42051.424502314811</v>
      </c>
    </row>
    <row r="3201" spans="1:20" ht="30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t="s">
        <v>8315</v>
      </c>
      <c r="R3201" t="s">
        <v>8357</v>
      </c>
      <c r="S3201" s="14">
        <f t="shared" si="244"/>
        <v>41858.761782407404</v>
      </c>
      <c r="T3201" s="15">
        <f t="shared" si="245"/>
        <v>41888.875</v>
      </c>
    </row>
    <row r="3202" spans="1:20" ht="3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6">ROUND(E3202/D3202*100,0)</f>
        <v>0</v>
      </c>
      <c r="P3202">
        <f t="shared" si="243"/>
        <v>1</v>
      </c>
      <c r="Q3202" t="s">
        <v>8315</v>
      </c>
      <c r="R3202" t="s">
        <v>8357</v>
      </c>
      <c r="S3202" s="14">
        <f t="shared" si="244"/>
        <v>42460.320613425924</v>
      </c>
      <c r="T3202" s="15">
        <f t="shared" si="245"/>
        <v>42490.231944444444</v>
      </c>
    </row>
    <row r="3203" spans="1:20" ht="3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6"/>
        <v>1</v>
      </c>
      <c r="P3203">
        <f t="shared" ref="P3203:P3266" si="247">IFERROR(ROUND(E3203/L3203,2),0)</f>
        <v>12.5</v>
      </c>
      <c r="Q3203" t="s">
        <v>8315</v>
      </c>
      <c r="R3203" t="s">
        <v>8357</v>
      </c>
      <c r="S3203" s="14">
        <f t="shared" ref="S3203:S3266" si="248">(((J3203/60)/60)/24)+DATE(1970,1,1)</f>
        <v>41861.767094907409</v>
      </c>
      <c r="T3203" s="15">
        <f t="shared" ref="T3203:T3266" si="249">(((I3203/60)/60)/24)+DATE(1970,1,1)</f>
        <v>41882.767094907409</v>
      </c>
    </row>
    <row r="3204" spans="1:20" ht="30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6"/>
        <v>55</v>
      </c>
      <c r="P3204">
        <f t="shared" si="247"/>
        <v>109.04</v>
      </c>
      <c r="Q3204" t="s">
        <v>8315</v>
      </c>
      <c r="R3204" t="s">
        <v>8357</v>
      </c>
      <c r="S3204" s="14">
        <f t="shared" si="248"/>
        <v>42293.853541666671</v>
      </c>
      <c r="T3204" s="15">
        <f t="shared" si="249"/>
        <v>42352.249305555553</v>
      </c>
    </row>
    <row r="3205" spans="1:20" ht="30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6"/>
        <v>25</v>
      </c>
      <c r="P3205">
        <f t="shared" si="247"/>
        <v>41.67</v>
      </c>
      <c r="Q3205" t="s">
        <v>8315</v>
      </c>
      <c r="R3205" t="s">
        <v>8357</v>
      </c>
      <c r="S3205" s="14">
        <f t="shared" si="248"/>
        <v>42242.988680555558</v>
      </c>
      <c r="T3205" s="15">
        <f t="shared" si="249"/>
        <v>42272.988680555558</v>
      </c>
    </row>
    <row r="3206" spans="1:20" ht="3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6"/>
        <v>0</v>
      </c>
      <c r="P3206">
        <f t="shared" si="247"/>
        <v>0</v>
      </c>
      <c r="Q3206" t="s">
        <v>8315</v>
      </c>
      <c r="R3206" t="s">
        <v>8357</v>
      </c>
      <c r="S3206" s="14">
        <f t="shared" si="248"/>
        <v>42172.686099537037</v>
      </c>
      <c r="T3206" s="15">
        <f t="shared" si="249"/>
        <v>42202.676388888889</v>
      </c>
    </row>
    <row r="3207" spans="1:20" ht="3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6"/>
        <v>3</v>
      </c>
      <c r="P3207">
        <f t="shared" si="247"/>
        <v>22.75</v>
      </c>
      <c r="Q3207" t="s">
        <v>8315</v>
      </c>
      <c r="R3207" t="s">
        <v>8357</v>
      </c>
      <c r="S3207" s="14">
        <f t="shared" si="248"/>
        <v>42095.374675925923</v>
      </c>
      <c r="T3207" s="15">
        <f t="shared" si="249"/>
        <v>42125.374675925923</v>
      </c>
    </row>
    <row r="3208" spans="1:20" ht="3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6"/>
        <v>0</v>
      </c>
      <c r="P3208">
        <f t="shared" si="247"/>
        <v>0</v>
      </c>
      <c r="Q3208" t="s">
        <v>8315</v>
      </c>
      <c r="R3208" t="s">
        <v>8357</v>
      </c>
      <c r="S3208" s="14">
        <f t="shared" si="248"/>
        <v>42236.276053240741</v>
      </c>
      <c r="T3208" s="15">
        <f t="shared" si="249"/>
        <v>42266.276053240741</v>
      </c>
    </row>
    <row r="3209" spans="1:20" ht="3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6"/>
        <v>46</v>
      </c>
      <c r="P3209">
        <f t="shared" si="247"/>
        <v>70.83</v>
      </c>
      <c r="Q3209" t="s">
        <v>8315</v>
      </c>
      <c r="R3209" t="s">
        <v>8357</v>
      </c>
      <c r="S3209" s="14">
        <f t="shared" si="248"/>
        <v>42057.277858796297</v>
      </c>
      <c r="T3209" s="15">
        <f t="shared" si="249"/>
        <v>42117.236192129625</v>
      </c>
    </row>
    <row r="3210" spans="1:20" ht="30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6"/>
        <v>104</v>
      </c>
      <c r="P3210">
        <f t="shared" si="247"/>
        <v>63.11</v>
      </c>
      <c r="Q3210" t="s">
        <v>8315</v>
      </c>
      <c r="R3210" t="s">
        <v>8316</v>
      </c>
      <c r="S3210" s="14">
        <f t="shared" si="248"/>
        <v>41827.605057870373</v>
      </c>
      <c r="T3210" s="15">
        <f t="shared" si="249"/>
        <v>41848.605057870373</v>
      </c>
    </row>
    <row r="3211" spans="1:20" ht="30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6"/>
        <v>119</v>
      </c>
      <c r="P3211">
        <f t="shared" si="247"/>
        <v>50.16</v>
      </c>
      <c r="Q3211" t="s">
        <v>8315</v>
      </c>
      <c r="R3211" t="s">
        <v>8316</v>
      </c>
      <c r="S3211" s="14">
        <f t="shared" si="248"/>
        <v>41778.637245370373</v>
      </c>
      <c r="T3211" s="15">
        <f t="shared" si="249"/>
        <v>41810.958333333336</v>
      </c>
    </row>
    <row r="3212" spans="1:20" ht="3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6"/>
        <v>126</v>
      </c>
      <c r="P3212">
        <f t="shared" si="247"/>
        <v>62.88</v>
      </c>
      <c r="Q3212" t="s">
        <v>8315</v>
      </c>
      <c r="R3212" t="s">
        <v>8316</v>
      </c>
      <c r="S3212" s="14">
        <f t="shared" si="248"/>
        <v>41013.936562499999</v>
      </c>
      <c r="T3212" s="15">
        <f t="shared" si="249"/>
        <v>41061.165972222225</v>
      </c>
    </row>
    <row r="3213" spans="1:20" ht="3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6"/>
        <v>120</v>
      </c>
      <c r="P3213">
        <f t="shared" si="247"/>
        <v>85.53</v>
      </c>
      <c r="Q3213" t="s">
        <v>8315</v>
      </c>
      <c r="R3213" t="s">
        <v>8316</v>
      </c>
      <c r="S3213" s="14">
        <f t="shared" si="248"/>
        <v>41834.586574074077</v>
      </c>
      <c r="T3213" s="15">
        <f t="shared" si="249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6"/>
        <v>126</v>
      </c>
      <c r="P3214">
        <f t="shared" si="247"/>
        <v>53.72</v>
      </c>
      <c r="Q3214" t="s">
        <v>8315</v>
      </c>
      <c r="R3214" t="s">
        <v>8316</v>
      </c>
      <c r="S3214" s="14">
        <f t="shared" si="248"/>
        <v>41829.795729166668</v>
      </c>
      <c r="T3214" s="15">
        <f t="shared" si="249"/>
        <v>41859.795729166668</v>
      </c>
    </row>
    <row r="3215" spans="1:20" ht="3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6"/>
        <v>100</v>
      </c>
      <c r="P3215">
        <f t="shared" si="247"/>
        <v>127.81</v>
      </c>
      <c r="Q3215" t="s">
        <v>8315</v>
      </c>
      <c r="R3215" t="s">
        <v>8316</v>
      </c>
      <c r="S3215" s="14">
        <f t="shared" si="248"/>
        <v>42171.763414351852</v>
      </c>
      <c r="T3215" s="15">
        <f t="shared" si="249"/>
        <v>42211.763414351852</v>
      </c>
    </row>
    <row r="3216" spans="1:20" ht="3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6"/>
        <v>102</v>
      </c>
      <c r="P3216">
        <f t="shared" si="247"/>
        <v>106.57</v>
      </c>
      <c r="Q3216" t="s">
        <v>8315</v>
      </c>
      <c r="R3216" t="s">
        <v>8316</v>
      </c>
      <c r="S3216" s="14">
        <f t="shared" si="248"/>
        <v>42337.792511574073</v>
      </c>
      <c r="T3216" s="15">
        <f t="shared" si="249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6"/>
        <v>100</v>
      </c>
      <c r="P3217">
        <f t="shared" si="247"/>
        <v>262.11</v>
      </c>
      <c r="Q3217" t="s">
        <v>8315</v>
      </c>
      <c r="R3217" t="s">
        <v>8316</v>
      </c>
      <c r="S3217" s="14">
        <f t="shared" si="248"/>
        <v>42219.665173611109</v>
      </c>
      <c r="T3217" s="15">
        <f t="shared" si="249"/>
        <v>42257.165972222225</v>
      </c>
    </row>
    <row r="3218" spans="1:20" ht="3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6"/>
        <v>100</v>
      </c>
      <c r="P3218">
        <f t="shared" si="247"/>
        <v>57.17</v>
      </c>
      <c r="Q3218" t="s">
        <v>8315</v>
      </c>
      <c r="R3218" t="s">
        <v>8316</v>
      </c>
      <c r="S3218" s="14">
        <f t="shared" si="248"/>
        <v>42165.462627314817</v>
      </c>
      <c r="T3218" s="15">
        <f t="shared" si="249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6"/>
        <v>116</v>
      </c>
      <c r="P3219">
        <f t="shared" si="247"/>
        <v>50.2</v>
      </c>
      <c r="Q3219" t="s">
        <v>8315</v>
      </c>
      <c r="R3219" t="s">
        <v>8316</v>
      </c>
      <c r="S3219" s="14">
        <f t="shared" si="248"/>
        <v>42648.546111111107</v>
      </c>
      <c r="T3219" s="15">
        <f t="shared" si="249"/>
        <v>42678.546111111107</v>
      </c>
    </row>
    <row r="3220" spans="1:20" ht="3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6"/>
        <v>102</v>
      </c>
      <c r="P3220">
        <f t="shared" si="247"/>
        <v>66.59</v>
      </c>
      <c r="Q3220" t="s">
        <v>8315</v>
      </c>
      <c r="R3220" t="s">
        <v>8316</v>
      </c>
      <c r="S3220" s="14">
        <f t="shared" si="248"/>
        <v>41971.002152777779</v>
      </c>
      <c r="T3220" s="15">
        <f t="shared" si="249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6"/>
        <v>100</v>
      </c>
      <c r="P3221">
        <f t="shared" si="247"/>
        <v>168.25</v>
      </c>
      <c r="Q3221" t="s">
        <v>8315</v>
      </c>
      <c r="R3221" t="s">
        <v>8316</v>
      </c>
      <c r="S3221" s="14">
        <f t="shared" si="248"/>
        <v>42050.983182870375</v>
      </c>
      <c r="T3221" s="15">
        <f t="shared" si="249"/>
        <v>42085.941516203704</v>
      </c>
    </row>
    <row r="3222" spans="1:20" ht="15.75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6"/>
        <v>101</v>
      </c>
      <c r="P3222">
        <f t="shared" si="247"/>
        <v>256.37</v>
      </c>
      <c r="Q3222" t="s">
        <v>8315</v>
      </c>
      <c r="R3222" t="s">
        <v>8316</v>
      </c>
      <c r="S3222" s="14">
        <f t="shared" si="248"/>
        <v>42772.833379629628</v>
      </c>
      <c r="T3222" s="15">
        <f t="shared" si="249"/>
        <v>42806.875</v>
      </c>
    </row>
    <row r="3223" spans="1:20" ht="45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6"/>
        <v>103</v>
      </c>
      <c r="P3223">
        <f t="shared" si="247"/>
        <v>36.61</v>
      </c>
      <c r="Q3223" t="s">
        <v>8315</v>
      </c>
      <c r="R3223" t="s">
        <v>8316</v>
      </c>
      <c r="S3223" s="14">
        <f t="shared" si="248"/>
        <v>42155.696793981479</v>
      </c>
      <c r="T3223" s="15">
        <f t="shared" si="249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6"/>
        <v>125</v>
      </c>
      <c r="P3224">
        <f t="shared" si="247"/>
        <v>37.14</v>
      </c>
      <c r="Q3224" t="s">
        <v>8315</v>
      </c>
      <c r="R3224" t="s">
        <v>8316</v>
      </c>
      <c r="S3224" s="14">
        <f t="shared" si="248"/>
        <v>42270.582141203704</v>
      </c>
      <c r="T3224" s="15">
        <f t="shared" si="249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6"/>
        <v>110</v>
      </c>
      <c r="P3225">
        <f t="shared" si="247"/>
        <v>45.88</v>
      </c>
      <c r="Q3225" t="s">
        <v>8315</v>
      </c>
      <c r="R3225" t="s">
        <v>8316</v>
      </c>
      <c r="S3225" s="14">
        <f t="shared" si="248"/>
        <v>42206.835370370376</v>
      </c>
      <c r="T3225" s="15">
        <f t="shared" si="249"/>
        <v>42236.835370370376</v>
      </c>
    </row>
    <row r="3226" spans="1:20" ht="3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6"/>
        <v>102</v>
      </c>
      <c r="P3226">
        <f t="shared" si="247"/>
        <v>141.71</v>
      </c>
      <c r="Q3226" t="s">
        <v>8315</v>
      </c>
      <c r="R3226" t="s">
        <v>8316</v>
      </c>
      <c r="S3226" s="14">
        <f t="shared" si="248"/>
        <v>42697.850844907407</v>
      </c>
      <c r="T3226" s="15">
        <f t="shared" si="249"/>
        <v>42745.208333333328</v>
      </c>
    </row>
    <row r="3227" spans="1:20" ht="30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6"/>
        <v>102</v>
      </c>
      <c r="P3227">
        <f t="shared" si="247"/>
        <v>52.49</v>
      </c>
      <c r="Q3227" t="s">
        <v>8315</v>
      </c>
      <c r="R3227" t="s">
        <v>8316</v>
      </c>
      <c r="S3227" s="14">
        <f t="shared" si="248"/>
        <v>42503.559467592597</v>
      </c>
      <c r="T3227" s="15">
        <f t="shared" si="249"/>
        <v>42524.875</v>
      </c>
    </row>
    <row r="3228" spans="1:20" ht="30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6"/>
        <v>104</v>
      </c>
      <c r="P3228">
        <f t="shared" si="247"/>
        <v>59.52</v>
      </c>
      <c r="Q3228" t="s">
        <v>8315</v>
      </c>
      <c r="R3228" t="s">
        <v>8316</v>
      </c>
      <c r="S3228" s="14">
        <f t="shared" si="248"/>
        <v>42277.583472222221</v>
      </c>
      <c r="T3228" s="15">
        <f t="shared" si="249"/>
        <v>42307.583472222221</v>
      </c>
    </row>
    <row r="3229" spans="1:20" ht="3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6"/>
        <v>125</v>
      </c>
      <c r="P3229">
        <f t="shared" si="247"/>
        <v>50</v>
      </c>
      <c r="Q3229" t="s">
        <v>8315</v>
      </c>
      <c r="R3229" t="s">
        <v>8316</v>
      </c>
      <c r="S3229" s="14">
        <f t="shared" si="248"/>
        <v>42722.882361111115</v>
      </c>
      <c r="T3229" s="15">
        <f t="shared" si="249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6"/>
        <v>102</v>
      </c>
      <c r="P3230">
        <f t="shared" si="247"/>
        <v>193.62</v>
      </c>
      <c r="Q3230" t="s">
        <v>8315</v>
      </c>
      <c r="R3230" t="s">
        <v>8316</v>
      </c>
      <c r="S3230" s="14">
        <f t="shared" si="248"/>
        <v>42323.70930555556</v>
      </c>
      <c r="T3230" s="15">
        <f t="shared" si="249"/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6"/>
        <v>108</v>
      </c>
      <c r="P3231">
        <f t="shared" si="247"/>
        <v>106.8</v>
      </c>
      <c r="Q3231" t="s">
        <v>8315</v>
      </c>
      <c r="R3231" t="s">
        <v>8316</v>
      </c>
      <c r="S3231" s="14">
        <f t="shared" si="248"/>
        <v>41933.291643518518</v>
      </c>
      <c r="T3231" s="15">
        <f t="shared" si="249"/>
        <v>41963.333310185189</v>
      </c>
    </row>
    <row r="3232" spans="1:20" ht="3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6"/>
        <v>110</v>
      </c>
      <c r="P3232">
        <f t="shared" si="247"/>
        <v>77.22</v>
      </c>
      <c r="Q3232" t="s">
        <v>8315</v>
      </c>
      <c r="R3232" t="s">
        <v>8316</v>
      </c>
      <c r="S3232" s="14">
        <f t="shared" si="248"/>
        <v>41898.168125000004</v>
      </c>
      <c r="T3232" s="15">
        <f t="shared" si="249"/>
        <v>41913.165972222225</v>
      </c>
    </row>
    <row r="3233" spans="1:20" ht="30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6"/>
        <v>161</v>
      </c>
      <c r="P3233">
        <f t="shared" si="247"/>
        <v>57.5</v>
      </c>
      <c r="Q3233" t="s">
        <v>8315</v>
      </c>
      <c r="R3233" t="s">
        <v>8316</v>
      </c>
      <c r="S3233" s="14">
        <f t="shared" si="248"/>
        <v>42446.943831018521</v>
      </c>
      <c r="T3233" s="15">
        <f t="shared" si="249"/>
        <v>42476.943831018521</v>
      </c>
    </row>
    <row r="3234" spans="1:20" ht="30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6"/>
        <v>131</v>
      </c>
      <c r="P3234">
        <f t="shared" si="247"/>
        <v>50.46</v>
      </c>
      <c r="Q3234" t="s">
        <v>8315</v>
      </c>
      <c r="R3234" t="s">
        <v>8316</v>
      </c>
      <c r="S3234" s="14">
        <f t="shared" si="248"/>
        <v>42463.81385416667</v>
      </c>
      <c r="T3234" s="15">
        <f t="shared" si="249"/>
        <v>42494.165972222225</v>
      </c>
    </row>
    <row r="3235" spans="1:20" ht="30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6"/>
        <v>119</v>
      </c>
      <c r="P3235">
        <f t="shared" si="247"/>
        <v>97.38</v>
      </c>
      <c r="Q3235" t="s">
        <v>8315</v>
      </c>
      <c r="R3235" t="s">
        <v>8316</v>
      </c>
      <c r="S3235" s="14">
        <f t="shared" si="248"/>
        <v>42766.805034722223</v>
      </c>
      <c r="T3235" s="15">
        <f t="shared" si="249"/>
        <v>42796.805034722223</v>
      </c>
    </row>
    <row r="3236" spans="1:20" ht="3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6"/>
        <v>100</v>
      </c>
      <c r="P3236">
        <f t="shared" si="247"/>
        <v>34.92</v>
      </c>
      <c r="Q3236" t="s">
        <v>8315</v>
      </c>
      <c r="R3236" t="s">
        <v>8316</v>
      </c>
      <c r="S3236" s="14">
        <f t="shared" si="248"/>
        <v>42734.789444444439</v>
      </c>
      <c r="T3236" s="15">
        <f t="shared" si="249"/>
        <v>42767.979861111111</v>
      </c>
    </row>
    <row r="3237" spans="1:20" ht="3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6"/>
        <v>103</v>
      </c>
      <c r="P3237">
        <f t="shared" si="247"/>
        <v>85.53</v>
      </c>
      <c r="Q3237" t="s">
        <v>8315</v>
      </c>
      <c r="R3237" t="s">
        <v>8316</v>
      </c>
      <c r="S3237" s="14">
        <f t="shared" si="248"/>
        <v>42522.347812499997</v>
      </c>
      <c r="T3237" s="15">
        <f t="shared" si="249"/>
        <v>42552.347812499997</v>
      </c>
    </row>
    <row r="3238" spans="1:20" ht="3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6"/>
        <v>101</v>
      </c>
      <c r="P3238">
        <f t="shared" si="247"/>
        <v>182.91</v>
      </c>
      <c r="Q3238" t="s">
        <v>8315</v>
      </c>
      <c r="R3238" t="s">
        <v>8316</v>
      </c>
      <c r="S3238" s="14">
        <f t="shared" si="248"/>
        <v>42702.917048611111</v>
      </c>
      <c r="T3238" s="15">
        <f t="shared" si="249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6"/>
        <v>101</v>
      </c>
      <c r="P3239">
        <f t="shared" si="247"/>
        <v>131.13999999999999</v>
      </c>
      <c r="Q3239" t="s">
        <v>8315</v>
      </c>
      <c r="R3239" t="s">
        <v>8316</v>
      </c>
      <c r="S3239" s="14">
        <f t="shared" si="248"/>
        <v>42252.474351851852</v>
      </c>
      <c r="T3239" s="15">
        <f t="shared" si="249"/>
        <v>42276.165972222225</v>
      </c>
    </row>
    <row r="3240" spans="1:20" ht="3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6"/>
        <v>112</v>
      </c>
      <c r="P3240">
        <f t="shared" si="247"/>
        <v>39.81</v>
      </c>
      <c r="Q3240" t="s">
        <v>8315</v>
      </c>
      <c r="R3240" t="s">
        <v>8316</v>
      </c>
      <c r="S3240" s="14">
        <f t="shared" si="248"/>
        <v>42156.510393518518</v>
      </c>
      <c r="T3240" s="15">
        <f t="shared" si="249"/>
        <v>42186.510393518518</v>
      </c>
    </row>
    <row r="3241" spans="1:20" ht="3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6"/>
        <v>106</v>
      </c>
      <c r="P3241">
        <f t="shared" si="247"/>
        <v>59.7</v>
      </c>
      <c r="Q3241" t="s">
        <v>8315</v>
      </c>
      <c r="R3241" t="s">
        <v>8316</v>
      </c>
      <c r="S3241" s="14">
        <f t="shared" si="248"/>
        <v>42278.089039351849</v>
      </c>
      <c r="T3241" s="15">
        <f t="shared" si="249"/>
        <v>42302.999305555553</v>
      </c>
    </row>
    <row r="3242" spans="1:20" ht="3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6"/>
        <v>101</v>
      </c>
      <c r="P3242">
        <f t="shared" si="247"/>
        <v>88.74</v>
      </c>
      <c r="Q3242" t="s">
        <v>8315</v>
      </c>
      <c r="R3242" t="s">
        <v>8316</v>
      </c>
      <c r="S3242" s="14">
        <f t="shared" si="248"/>
        <v>42754.693842592591</v>
      </c>
      <c r="T3242" s="15">
        <f t="shared" si="249"/>
        <v>42782.958333333328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6"/>
        <v>115</v>
      </c>
      <c r="P3243">
        <f t="shared" si="247"/>
        <v>58.69</v>
      </c>
      <c r="Q3243" t="s">
        <v>8315</v>
      </c>
      <c r="R3243" t="s">
        <v>8316</v>
      </c>
      <c r="S3243" s="14">
        <f t="shared" si="248"/>
        <v>41893.324884259258</v>
      </c>
      <c r="T3243" s="15">
        <f t="shared" si="249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6"/>
        <v>127</v>
      </c>
      <c r="P3244">
        <f t="shared" si="247"/>
        <v>69.569999999999993</v>
      </c>
      <c r="Q3244" t="s">
        <v>8315</v>
      </c>
      <c r="R3244" t="s">
        <v>8316</v>
      </c>
      <c r="S3244" s="14">
        <f t="shared" si="248"/>
        <v>41871.755694444444</v>
      </c>
      <c r="T3244" s="15">
        <f t="shared" si="249"/>
        <v>41901.755694444444</v>
      </c>
    </row>
    <row r="3245" spans="1:20" ht="30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6"/>
        <v>103</v>
      </c>
      <c r="P3245">
        <f t="shared" si="247"/>
        <v>115.87</v>
      </c>
      <c r="Q3245" t="s">
        <v>8315</v>
      </c>
      <c r="R3245" t="s">
        <v>8316</v>
      </c>
      <c r="S3245" s="14">
        <f t="shared" si="248"/>
        <v>42262.096782407403</v>
      </c>
      <c r="T3245" s="15">
        <f t="shared" si="249"/>
        <v>42286</v>
      </c>
    </row>
    <row r="3246" spans="1:20" ht="30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6"/>
        <v>103</v>
      </c>
      <c r="P3246">
        <f t="shared" si="247"/>
        <v>23.87</v>
      </c>
      <c r="Q3246" t="s">
        <v>8315</v>
      </c>
      <c r="R3246" t="s">
        <v>8316</v>
      </c>
      <c r="S3246" s="14">
        <f t="shared" si="248"/>
        <v>42675.694236111114</v>
      </c>
      <c r="T3246" s="15">
        <f t="shared" si="249"/>
        <v>42705.735902777778</v>
      </c>
    </row>
    <row r="3247" spans="1:20" ht="30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6"/>
        <v>104</v>
      </c>
      <c r="P3247">
        <f t="shared" si="247"/>
        <v>81.13</v>
      </c>
      <c r="Q3247" t="s">
        <v>8315</v>
      </c>
      <c r="R3247" t="s">
        <v>8316</v>
      </c>
      <c r="S3247" s="14">
        <f t="shared" si="248"/>
        <v>42135.60020833333</v>
      </c>
      <c r="T3247" s="15">
        <f t="shared" si="249"/>
        <v>42167.083333333328</v>
      </c>
    </row>
    <row r="3248" spans="1:20" ht="30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6"/>
        <v>111</v>
      </c>
      <c r="P3248">
        <f t="shared" si="247"/>
        <v>57.63</v>
      </c>
      <c r="Q3248" t="s">
        <v>8315</v>
      </c>
      <c r="R3248" t="s">
        <v>8316</v>
      </c>
      <c r="S3248" s="14">
        <f t="shared" si="248"/>
        <v>42230.472222222219</v>
      </c>
      <c r="T3248" s="15">
        <f t="shared" si="249"/>
        <v>42259.165972222225</v>
      </c>
    </row>
    <row r="3249" spans="1:20" ht="3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6"/>
        <v>106</v>
      </c>
      <c r="P3249">
        <f t="shared" si="247"/>
        <v>46.43</v>
      </c>
      <c r="Q3249" t="s">
        <v>8315</v>
      </c>
      <c r="R3249" t="s">
        <v>8316</v>
      </c>
      <c r="S3249" s="14">
        <f t="shared" si="248"/>
        <v>42167.434166666666</v>
      </c>
      <c r="T3249" s="15">
        <f t="shared" si="249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6"/>
        <v>101</v>
      </c>
      <c r="P3250">
        <f t="shared" si="247"/>
        <v>60.48</v>
      </c>
      <c r="Q3250" t="s">
        <v>8315</v>
      </c>
      <c r="R3250" t="s">
        <v>8316</v>
      </c>
      <c r="S3250" s="14">
        <f t="shared" si="248"/>
        <v>42068.888391203705</v>
      </c>
      <c r="T3250" s="15">
        <f t="shared" si="249"/>
        <v>42098.846724537041</v>
      </c>
    </row>
    <row r="3251" spans="1:20" ht="3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6"/>
        <v>105</v>
      </c>
      <c r="P3251">
        <f t="shared" si="247"/>
        <v>65.58</v>
      </c>
      <c r="Q3251" t="s">
        <v>8315</v>
      </c>
      <c r="R3251" t="s">
        <v>8316</v>
      </c>
      <c r="S3251" s="14">
        <f t="shared" si="248"/>
        <v>42145.746689814812</v>
      </c>
      <c r="T3251" s="15">
        <f t="shared" si="249"/>
        <v>42175.746689814812</v>
      </c>
    </row>
    <row r="3252" spans="1:20" ht="3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6"/>
        <v>102</v>
      </c>
      <c r="P3252">
        <f t="shared" si="247"/>
        <v>119.19</v>
      </c>
      <c r="Q3252" t="s">
        <v>8315</v>
      </c>
      <c r="R3252" t="s">
        <v>8316</v>
      </c>
      <c r="S3252" s="14">
        <f t="shared" si="248"/>
        <v>41918.742175925923</v>
      </c>
      <c r="T3252" s="15">
        <f t="shared" si="249"/>
        <v>41948.783842592595</v>
      </c>
    </row>
    <row r="3253" spans="1:20" ht="3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6"/>
        <v>111</v>
      </c>
      <c r="P3253">
        <f t="shared" si="247"/>
        <v>83.05</v>
      </c>
      <c r="Q3253" t="s">
        <v>8315</v>
      </c>
      <c r="R3253" t="s">
        <v>8316</v>
      </c>
      <c r="S3253" s="14">
        <f t="shared" si="248"/>
        <v>42146.731087962966</v>
      </c>
      <c r="T3253" s="15">
        <f t="shared" si="249"/>
        <v>42176.731087962966</v>
      </c>
    </row>
    <row r="3254" spans="1:20" ht="30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6"/>
        <v>128</v>
      </c>
      <c r="P3254">
        <f t="shared" si="247"/>
        <v>57.52</v>
      </c>
      <c r="Q3254" t="s">
        <v>8315</v>
      </c>
      <c r="R3254" t="s">
        <v>8316</v>
      </c>
      <c r="S3254" s="14">
        <f t="shared" si="248"/>
        <v>42590.472685185188</v>
      </c>
      <c r="T3254" s="15">
        <f t="shared" si="249"/>
        <v>42620.472685185188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6"/>
        <v>102</v>
      </c>
      <c r="P3255">
        <f t="shared" si="247"/>
        <v>177.09</v>
      </c>
      <c r="Q3255" t="s">
        <v>8315</v>
      </c>
      <c r="R3255" t="s">
        <v>8316</v>
      </c>
      <c r="S3255" s="14">
        <f t="shared" si="248"/>
        <v>42602.576712962968</v>
      </c>
      <c r="T3255" s="15">
        <f t="shared" si="249"/>
        <v>42621.15625</v>
      </c>
    </row>
    <row r="3256" spans="1:20" ht="3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6"/>
        <v>101</v>
      </c>
      <c r="P3256">
        <f t="shared" si="247"/>
        <v>70.77</v>
      </c>
      <c r="Q3256" t="s">
        <v>8315</v>
      </c>
      <c r="R3256" t="s">
        <v>8316</v>
      </c>
      <c r="S3256" s="14">
        <f t="shared" si="248"/>
        <v>42059.085752314815</v>
      </c>
      <c r="T3256" s="15">
        <f t="shared" si="249"/>
        <v>42089.044085648144</v>
      </c>
    </row>
    <row r="3257" spans="1:20" ht="45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6"/>
        <v>175</v>
      </c>
      <c r="P3257">
        <f t="shared" si="247"/>
        <v>29.17</v>
      </c>
      <c r="Q3257" t="s">
        <v>8315</v>
      </c>
      <c r="R3257" t="s">
        <v>8316</v>
      </c>
      <c r="S3257" s="14">
        <f t="shared" si="248"/>
        <v>41889.768229166664</v>
      </c>
      <c r="T3257" s="15">
        <f t="shared" si="249"/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6"/>
        <v>128</v>
      </c>
      <c r="P3258">
        <f t="shared" si="247"/>
        <v>72.760000000000005</v>
      </c>
      <c r="Q3258" t="s">
        <v>8315</v>
      </c>
      <c r="R3258" t="s">
        <v>8316</v>
      </c>
      <c r="S3258" s="14">
        <f t="shared" si="248"/>
        <v>42144.573807870373</v>
      </c>
      <c r="T3258" s="15">
        <f t="shared" si="249"/>
        <v>42166.165972222225</v>
      </c>
    </row>
    <row r="3259" spans="1:20" ht="3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6"/>
        <v>106</v>
      </c>
      <c r="P3259">
        <f t="shared" si="247"/>
        <v>51.85</v>
      </c>
      <c r="Q3259" t="s">
        <v>8315</v>
      </c>
      <c r="R3259" t="s">
        <v>8316</v>
      </c>
      <c r="S3259" s="14">
        <f t="shared" si="248"/>
        <v>42758.559629629628</v>
      </c>
      <c r="T3259" s="15">
        <f t="shared" si="249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6"/>
        <v>105</v>
      </c>
      <c r="P3260">
        <f t="shared" si="247"/>
        <v>98.2</v>
      </c>
      <c r="Q3260" t="s">
        <v>8315</v>
      </c>
      <c r="R3260" t="s">
        <v>8316</v>
      </c>
      <c r="S3260" s="14">
        <f t="shared" si="248"/>
        <v>41982.887280092589</v>
      </c>
      <c r="T3260" s="15">
        <f t="shared" si="249"/>
        <v>42012.887280092589</v>
      </c>
    </row>
    <row r="3261" spans="1:20" ht="3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6"/>
        <v>106</v>
      </c>
      <c r="P3261">
        <f t="shared" si="247"/>
        <v>251.74</v>
      </c>
      <c r="Q3261" t="s">
        <v>8315</v>
      </c>
      <c r="R3261" t="s">
        <v>8316</v>
      </c>
      <c r="S3261" s="14">
        <f t="shared" si="248"/>
        <v>42614.760937500003</v>
      </c>
      <c r="T3261" s="15">
        <f t="shared" si="249"/>
        <v>42644.165972222225</v>
      </c>
    </row>
    <row r="3262" spans="1:20" ht="30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6"/>
        <v>109</v>
      </c>
      <c r="P3262">
        <f t="shared" si="247"/>
        <v>74.819999999999993</v>
      </c>
      <c r="Q3262" t="s">
        <v>8315</v>
      </c>
      <c r="R3262" t="s">
        <v>8316</v>
      </c>
      <c r="S3262" s="14">
        <f t="shared" si="248"/>
        <v>42303.672662037032</v>
      </c>
      <c r="T3262" s="15">
        <f t="shared" si="249"/>
        <v>42338.714328703703</v>
      </c>
    </row>
    <row r="3263" spans="1:20" ht="30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6"/>
        <v>100</v>
      </c>
      <c r="P3263">
        <f t="shared" si="247"/>
        <v>67.650000000000006</v>
      </c>
      <c r="Q3263" t="s">
        <v>8315</v>
      </c>
      <c r="R3263" t="s">
        <v>8316</v>
      </c>
      <c r="S3263" s="14">
        <f t="shared" si="248"/>
        <v>42171.725416666668</v>
      </c>
      <c r="T3263" s="15">
        <f t="shared" si="249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6"/>
        <v>103</v>
      </c>
      <c r="P3264">
        <f t="shared" si="247"/>
        <v>93.81</v>
      </c>
      <c r="Q3264" t="s">
        <v>8315</v>
      </c>
      <c r="R3264" t="s">
        <v>8316</v>
      </c>
      <c r="S3264" s="14">
        <f t="shared" si="248"/>
        <v>41964.315532407403</v>
      </c>
      <c r="T3264" s="15">
        <f t="shared" si="249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6"/>
        <v>112</v>
      </c>
      <c r="P3265">
        <f t="shared" si="247"/>
        <v>41.24</v>
      </c>
      <c r="Q3265" t="s">
        <v>8315</v>
      </c>
      <c r="R3265" t="s">
        <v>8316</v>
      </c>
      <c r="S3265" s="14">
        <f t="shared" si="248"/>
        <v>42284.516064814816</v>
      </c>
      <c r="T3265" s="15">
        <f t="shared" si="249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0">ROUND(E3266/D3266*100,0)</f>
        <v>103</v>
      </c>
      <c r="P3266">
        <f t="shared" si="247"/>
        <v>52.55</v>
      </c>
      <c r="Q3266" t="s">
        <v>8315</v>
      </c>
      <c r="R3266" t="s">
        <v>8316</v>
      </c>
      <c r="S3266" s="14">
        <f t="shared" si="248"/>
        <v>42016.800208333334</v>
      </c>
      <c r="T3266" s="15">
        <f t="shared" si="249"/>
        <v>42032.916666666672</v>
      </c>
    </row>
    <row r="3267" spans="1:20" ht="30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0"/>
        <v>164</v>
      </c>
      <c r="P3267">
        <f t="shared" ref="P3267:P3330" si="251">IFERROR(ROUND(E3267/L3267,2),0)</f>
        <v>70.290000000000006</v>
      </c>
      <c r="Q3267" t="s">
        <v>8315</v>
      </c>
      <c r="R3267" t="s">
        <v>8316</v>
      </c>
      <c r="S3267" s="14">
        <f t="shared" ref="S3267:S3330" si="252">(((J3267/60)/60)/24)+DATE(1970,1,1)</f>
        <v>42311.711979166663</v>
      </c>
      <c r="T3267" s="15">
        <f t="shared" ref="T3267:T3330" si="253">(((I3267/60)/60)/24)+DATE(1970,1,1)</f>
        <v>42341.708333333328</v>
      </c>
    </row>
    <row r="3268" spans="1:20" ht="30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0"/>
        <v>131</v>
      </c>
      <c r="P3268">
        <f t="shared" si="251"/>
        <v>48.33</v>
      </c>
      <c r="Q3268" t="s">
        <v>8315</v>
      </c>
      <c r="R3268" t="s">
        <v>8316</v>
      </c>
      <c r="S3268" s="14">
        <f t="shared" si="252"/>
        <v>42136.536134259266</v>
      </c>
      <c r="T3268" s="15">
        <f t="shared" si="253"/>
        <v>42167.875</v>
      </c>
    </row>
    <row r="3269" spans="1:20" ht="3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0"/>
        <v>102</v>
      </c>
      <c r="P3269">
        <f t="shared" si="251"/>
        <v>53.18</v>
      </c>
      <c r="Q3269" t="s">
        <v>8315</v>
      </c>
      <c r="R3269" t="s">
        <v>8316</v>
      </c>
      <c r="S3269" s="14">
        <f t="shared" si="252"/>
        <v>42172.757638888885</v>
      </c>
      <c r="T3269" s="15">
        <f t="shared" si="253"/>
        <v>42202.757638888885</v>
      </c>
    </row>
    <row r="3270" spans="1:20" ht="30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0"/>
        <v>128</v>
      </c>
      <c r="P3270">
        <f t="shared" si="251"/>
        <v>60.95</v>
      </c>
      <c r="Q3270" t="s">
        <v>8315</v>
      </c>
      <c r="R3270" t="s">
        <v>8316</v>
      </c>
      <c r="S3270" s="14">
        <f t="shared" si="252"/>
        <v>42590.90425925926</v>
      </c>
      <c r="T3270" s="15">
        <f t="shared" si="253"/>
        <v>42606.90425925926</v>
      </c>
    </row>
    <row r="3271" spans="1:20" ht="30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0"/>
        <v>102</v>
      </c>
      <c r="P3271">
        <f t="shared" si="251"/>
        <v>116</v>
      </c>
      <c r="Q3271" t="s">
        <v>8315</v>
      </c>
      <c r="R3271" t="s">
        <v>8316</v>
      </c>
      <c r="S3271" s="14">
        <f t="shared" si="252"/>
        <v>42137.395798611105</v>
      </c>
      <c r="T3271" s="15">
        <f t="shared" si="253"/>
        <v>42171.458333333328</v>
      </c>
    </row>
    <row r="3272" spans="1:20" ht="3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0"/>
        <v>102</v>
      </c>
      <c r="P3272">
        <f t="shared" si="251"/>
        <v>61</v>
      </c>
      <c r="Q3272" t="s">
        <v>8315</v>
      </c>
      <c r="R3272" t="s">
        <v>8316</v>
      </c>
      <c r="S3272" s="14">
        <f t="shared" si="252"/>
        <v>42167.533159722225</v>
      </c>
      <c r="T3272" s="15">
        <f t="shared" si="253"/>
        <v>42197.533159722225</v>
      </c>
    </row>
    <row r="3273" spans="1:20" ht="15.75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0"/>
        <v>130</v>
      </c>
      <c r="P3273">
        <f t="shared" si="251"/>
        <v>38.24</v>
      </c>
      <c r="Q3273" t="s">
        <v>8315</v>
      </c>
      <c r="R3273" t="s">
        <v>8316</v>
      </c>
      <c r="S3273" s="14">
        <f t="shared" si="252"/>
        <v>41915.437210648146</v>
      </c>
      <c r="T3273" s="15">
        <f t="shared" si="253"/>
        <v>41945.478877314818</v>
      </c>
    </row>
    <row r="3274" spans="1:20" ht="30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0"/>
        <v>154</v>
      </c>
      <c r="P3274">
        <f t="shared" si="251"/>
        <v>106.5</v>
      </c>
      <c r="Q3274" t="s">
        <v>8315</v>
      </c>
      <c r="R3274" t="s">
        <v>8316</v>
      </c>
      <c r="S3274" s="14">
        <f t="shared" si="252"/>
        <v>42284.500104166669</v>
      </c>
      <c r="T3274" s="15">
        <f t="shared" si="253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0"/>
        <v>107</v>
      </c>
      <c r="P3275">
        <f t="shared" si="251"/>
        <v>204.57</v>
      </c>
      <c r="Q3275" t="s">
        <v>8315</v>
      </c>
      <c r="R3275" t="s">
        <v>8316</v>
      </c>
      <c r="S3275" s="14">
        <f t="shared" si="252"/>
        <v>42611.801412037035</v>
      </c>
      <c r="T3275" s="15">
        <f t="shared" si="253"/>
        <v>42627.791666666672</v>
      </c>
    </row>
    <row r="3276" spans="1:20" ht="30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0"/>
        <v>101</v>
      </c>
      <c r="P3276">
        <f t="shared" si="251"/>
        <v>54.91</v>
      </c>
      <c r="Q3276" t="s">
        <v>8315</v>
      </c>
      <c r="R3276" t="s">
        <v>8316</v>
      </c>
      <c r="S3276" s="14">
        <f t="shared" si="252"/>
        <v>42400.704537037032</v>
      </c>
      <c r="T3276" s="15">
        <f t="shared" si="253"/>
        <v>42444.875</v>
      </c>
    </row>
    <row r="3277" spans="1:20" ht="3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0"/>
        <v>100</v>
      </c>
      <c r="P3277">
        <f t="shared" si="251"/>
        <v>150.41999999999999</v>
      </c>
      <c r="Q3277" t="s">
        <v>8315</v>
      </c>
      <c r="R3277" t="s">
        <v>8316</v>
      </c>
      <c r="S3277" s="14">
        <f t="shared" si="252"/>
        <v>42017.88045138889</v>
      </c>
      <c r="T3277" s="15">
        <f t="shared" si="253"/>
        <v>42044.1875</v>
      </c>
    </row>
    <row r="3278" spans="1:20" ht="3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0"/>
        <v>117</v>
      </c>
      <c r="P3278">
        <f t="shared" si="251"/>
        <v>52.58</v>
      </c>
      <c r="Q3278" t="s">
        <v>8315</v>
      </c>
      <c r="R3278" t="s">
        <v>8316</v>
      </c>
      <c r="S3278" s="14">
        <f t="shared" si="252"/>
        <v>42426.949988425928</v>
      </c>
      <c r="T3278" s="15">
        <f t="shared" si="253"/>
        <v>42461.165972222225</v>
      </c>
    </row>
    <row r="3279" spans="1:20" ht="3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0"/>
        <v>109</v>
      </c>
      <c r="P3279">
        <f t="shared" si="251"/>
        <v>54.3</v>
      </c>
      <c r="Q3279" t="s">
        <v>8315</v>
      </c>
      <c r="R3279" t="s">
        <v>8316</v>
      </c>
      <c r="S3279" s="14">
        <f t="shared" si="252"/>
        <v>41931.682939814818</v>
      </c>
      <c r="T3279" s="15">
        <f t="shared" si="253"/>
        <v>41961.724606481483</v>
      </c>
    </row>
    <row r="3280" spans="1:20" ht="3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0"/>
        <v>103</v>
      </c>
      <c r="P3280">
        <f t="shared" si="251"/>
        <v>76.03</v>
      </c>
      <c r="Q3280" t="s">
        <v>8315</v>
      </c>
      <c r="R3280" t="s">
        <v>8316</v>
      </c>
      <c r="S3280" s="14">
        <f t="shared" si="252"/>
        <v>42124.848414351851</v>
      </c>
      <c r="T3280" s="15">
        <f t="shared" si="253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0"/>
        <v>114</v>
      </c>
      <c r="P3281">
        <f t="shared" si="251"/>
        <v>105.21</v>
      </c>
      <c r="Q3281" t="s">
        <v>8315</v>
      </c>
      <c r="R3281" t="s">
        <v>8316</v>
      </c>
      <c r="S3281" s="14">
        <f t="shared" si="252"/>
        <v>42431.102534722217</v>
      </c>
      <c r="T3281" s="15">
        <f t="shared" si="253"/>
        <v>42461.06086805556</v>
      </c>
    </row>
    <row r="3282" spans="1:20" ht="3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0"/>
        <v>103</v>
      </c>
      <c r="P3282">
        <f t="shared" si="251"/>
        <v>68.67</v>
      </c>
      <c r="Q3282" t="s">
        <v>8315</v>
      </c>
      <c r="R3282" t="s">
        <v>8316</v>
      </c>
      <c r="S3282" s="14">
        <f t="shared" si="252"/>
        <v>42121.756921296299</v>
      </c>
      <c r="T3282" s="15">
        <f t="shared" si="253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0"/>
        <v>122</v>
      </c>
      <c r="P3283">
        <f t="shared" si="251"/>
        <v>129.36000000000001</v>
      </c>
      <c r="Q3283" t="s">
        <v>8315</v>
      </c>
      <c r="R3283" t="s">
        <v>8316</v>
      </c>
      <c r="S3283" s="14">
        <f t="shared" si="252"/>
        <v>42219.019733796296</v>
      </c>
      <c r="T3283" s="15">
        <f t="shared" si="253"/>
        <v>42249.019733796296</v>
      </c>
    </row>
    <row r="3284" spans="1:20" ht="3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0"/>
        <v>103</v>
      </c>
      <c r="P3284">
        <f t="shared" si="251"/>
        <v>134.26</v>
      </c>
      <c r="Q3284" t="s">
        <v>8315</v>
      </c>
      <c r="R3284" t="s">
        <v>8316</v>
      </c>
      <c r="S3284" s="14">
        <f t="shared" si="252"/>
        <v>42445.19430555556</v>
      </c>
      <c r="T3284" s="15">
        <f t="shared" si="253"/>
        <v>42489.19430555556</v>
      </c>
    </row>
    <row r="3285" spans="1:20" ht="3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0"/>
        <v>105</v>
      </c>
      <c r="P3285">
        <f t="shared" si="251"/>
        <v>17.829999999999998</v>
      </c>
      <c r="Q3285" t="s">
        <v>8315</v>
      </c>
      <c r="R3285" t="s">
        <v>8316</v>
      </c>
      <c r="S3285" s="14">
        <f t="shared" si="252"/>
        <v>42379.74418981481</v>
      </c>
      <c r="T3285" s="15">
        <f t="shared" si="253"/>
        <v>42410.875</v>
      </c>
    </row>
    <row r="3286" spans="1:20" ht="30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0"/>
        <v>102</v>
      </c>
      <c r="P3286">
        <f t="shared" si="251"/>
        <v>203.2</v>
      </c>
      <c r="Q3286" t="s">
        <v>8315</v>
      </c>
      <c r="R3286" t="s">
        <v>8316</v>
      </c>
      <c r="S3286" s="14">
        <f t="shared" si="252"/>
        <v>42380.884872685187</v>
      </c>
      <c r="T3286" s="15">
        <f t="shared" si="253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0"/>
        <v>112</v>
      </c>
      <c r="P3287">
        <f t="shared" si="251"/>
        <v>69.19</v>
      </c>
      <c r="Q3287" t="s">
        <v>8315</v>
      </c>
      <c r="R3287" t="s">
        <v>8316</v>
      </c>
      <c r="S3287" s="14">
        <f t="shared" si="252"/>
        <v>42762.942430555559</v>
      </c>
      <c r="T3287" s="15">
        <f t="shared" si="253"/>
        <v>42794.208333333328</v>
      </c>
    </row>
    <row r="3288" spans="1:20" ht="3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0"/>
        <v>102</v>
      </c>
      <c r="P3288">
        <f t="shared" si="251"/>
        <v>125.12</v>
      </c>
      <c r="Q3288" t="s">
        <v>8315</v>
      </c>
      <c r="R3288" t="s">
        <v>8316</v>
      </c>
      <c r="S3288" s="14">
        <f t="shared" si="252"/>
        <v>42567.840069444443</v>
      </c>
      <c r="T3288" s="15">
        <f t="shared" si="253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0"/>
        <v>100</v>
      </c>
      <c r="P3289">
        <f t="shared" si="251"/>
        <v>73.53</v>
      </c>
      <c r="Q3289" t="s">
        <v>8315</v>
      </c>
      <c r="R3289" t="s">
        <v>8316</v>
      </c>
      <c r="S3289" s="14">
        <f t="shared" si="252"/>
        <v>42311.750324074077</v>
      </c>
      <c r="T3289" s="15">
        <f t="shared" si="253"/>
        <v>42336.750324074077</v>
      </c>
    </row>
    <row r="3290" spans="1:20" ht="3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0"/>
        <v>100</v>
      </c>
      <c r="P3290">
        <f t="shared" si="251"/>
        <v>48.44</v>
      </c>
      <c r="Q3290" t="s">
        <v>8315</v>
      </c>
      <c r="R3290" t="s">
        <v>8316</v>
      </c>
      <c r="S3290" s="14">
        <f t="shared" si="252"/>
        <v>42505.774479166663</v>
      </c>
      <c r="T3290" s="15">
        <f t="shared" si="253"/>
        <v>42541.958333333328</v>
      </c>
    </row>
    <row r="3291" spans="1:20" ht="3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0"/>
        <v>133</v>
      </c>
      <c r="P3291">
        <f t="shared" si="251"/>
        <v>26.61</v>
      </c>
      <c r="Q3291" t="s">
        <v>8315</v>
      </c>
      <c r="R3291" t="s">
        <v>8316</v>
      </c>
      <c r="S3291" s="14">
        <f t="shared" si="252"/>
        <v>42758.368078703701</v>
      </c>
      <c r="T3291" s="15">
        <f t="shared" si="253"/>
        <v>42786.368078703701</v>
      </c>
    </row>
    <row r="3292" spans="1:20" ht="4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0"/>
        <v>121</v>
      </c>
      <c r="P3292">
        <f t="shared" si="251"/>
        <v>33.67</v>
      </c>
      <c r="Q3292" t="s">
        <v>8315</v>
      </c>
      <c r="R3292" t="s">
        <v>8316</v>
      </c>
      <c r="S3292" s="14">
        <f t="shared" si="252"/>
        <v>42775.51494212963</v>
      </c>
      <c r="T3292" s="15">
        <f t="shared" si="253"/>
        <v>42805.51494212963</v>
      </c>
    </row>
    <row r="3293" spans="1:20" ht="3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0"/>
        <v>114</v>
      </c>
      <c r="P3293">
        <f t="shared" si="251"/>
        <v>40.71</v>
      </c>
      <c r="Q3293" t="s">
        <v>8315</v>
      </c>
      <c r="R3293" t="s">
        <v>8316</v>
      </c>
      <c r="S3293" s="14">
        <f t="shared" si="252"/>
        <v>42232.702546296292</v>
      </c>
      <c r="T3293" s="15">
        <f t="shared" si="253"/>
        <v>42264.165972222225</v>
      </c>
    </row>
    <row r="3294" spans="1:20" ht="30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0"/>
        <v>286</v>
      </c>
      <c r="P3294">
        <f t="shared" si="251"/>
        <v>19.27</v>
      </c>
      <c r="Q3294" t="s">
        <v>8315</v>
      </c>
      <c r="R3294" t="s">
        <v>8316</v>
      </c>
      <c r="S3294" s="14">
        <f t="shared" si="252"/>
        <v>42282.770231481481</v>
      </c>
      <c r="T3294" s="15">
        <f t="shared" si="253"/>
        <v>42342.811898148153</v>
      </c>
    </row>
    <row r="3295" spans="1:20" ht="3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0"/>
        <v>170</v>
      </c>
      <c r="P3295">
        <f t="shared" si="251"/>
        <v>84.29</v>
      </c>
      <c r="Q3295" t="s">
        <v>8315</v>
      </c>
      <c r="R3295" t="s">
        <v>8316</v>
      </c>
      <c r="S3295" s="14">
        <f t="shared" si="252"/>
        <v>42768.425370370373</v>
      </c>
      <c r="T3295" s="15">
        <f t="shared" si="253"/>
        <v>42798.425370370373</v>
      </c>
    </row>
    <row r="3296" spans="1:20" ht="3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0"/>
        <v>118</v>
      </c>
      <c r="P3296">
        <f t="shared" si="251"/>
        <v>29.58</v>
      </c>
      <c r="Q3296" t="s">
        <v>8315</v>
      </c>
      <c r="R3296" t="s">
        <v>8316</v>
      </c>
      <c r="S3296" s="14">
        <f t="shared" si="252"/>
        <v>42141.541134259256</v>
      </c>
      <c r="T3296" s="15">
        <f t="shared" si="253"/>
        <v>42171.541134259256</v>
      </c>
    </row>
    <row r="3297" spans="1:20" ht="3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0"/>
        <v>103</v>
      </c>
      <c r="P3297">
        <f t="shared" si="251"/>
        <v>26.67</v>
      </c>
      <c r="Q3297" t="s">
        <v>8315</v>
      </c>
      <c r="R3297" t="s">
        <v>8316</v>
      </c>
      <c r="S3297" s="14">
        <f t="shared" si="252"/>
        <v>42609.442465277782</v>
      </c>
      <c r="T3297" s="15">
        <f t="shared" si="253"/>
        <v>42639.442465277782</v>
      </c>
    </row>
    <row r="3298" spans="1:20" ht="3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0"/>
        <v>144</v>
      </c>
      <c r="P3298">
        <f t="shared" si="251"/>
        <v>45.98</v>
      </c>
      <c r="Q3298" t="s">
        <v>8315</v>
      </c>
      <c r="R3298" t="s">
        <v>8316</v>
      </c>
      <c r="S3298" s="14">
        <f t="shared" si="252"/>
        <v>42309.756620370375</v>
      </c>
      <c r="T3298" s="15">
        <f t="shared" si="253"/>
        <v>42330.916666666672</v>
      </c>
    </row>
    <row r="3299" spans="1:20" ht="30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0"/>
        <v>100</v>
      </c>
      <c r="P3299">
        <f t="shared" si="251"/>
        <v>125.09</v>
      </c>
      <c r="Q3299" t="s">
        <v>8315</v>
      </c>
      <c r="R3299" t="s">
        <v>8316</v>
      </c>
      <c r="S3299" s="14">
        <f t="shared" si="252"/>
        <v>42193.771481481483</v>
      </c>
      <c r="T3299" s="15">
        <f t="shared" si="253"/>
        <v>42212.957638888889</v>
      </c>
    </row>
    <row r="3300" spans="1:20" ht="3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0"/>
        <v>102</v>
      </c>
      <c r="P3300">
        <f t="shared" si="251"/>
        <v>141.29</v>
      </c>
      <c r="Q3300" t="s">
        <v>8315</v>
      </c>
      <c r="R3300" t="s">
        <v>8316</v>
      </c>
      <c r="S3300" s="14">
        <f t="shared" si="252"/>
        <v>42239.957962962959</v>
      </c>
      <c r="T3300" s="15">
        <f t="shared" si="253"/>
        <v>42260</v>
      </c>
    </row>
    <row r="3301" spans="1:20" ht="3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0"/>
        <v>116</v>
      </c>
      <c r="P3301">
        <f t="shared" si="251"/>
        <v>55.33</v>
      </c>
      <c r="Q3301" t="s">
        <v>8315</v>
      </c>
      <c r="R3301" t="s">
        <v>8316</v>
      </c>
      <c r="S3301" s="14">
        <f t="shared" si="252"/>
        <v>42261.917395833334</v>
      </c>
      <c r="T3301" s="15">
        <f t="shared" si="253"/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0"/>
        <v>136</v>
      </c>
      <c r="P3302">
        <f t="shared" si="251"/>
        <v>46.42</v>
      </c>
      <c r="Q3302" t="s">
        <v>8315</v>
      </c>
      <c r="R3302" t="s">
        <v>8316</v>
      </c>
      <c r="S3302" s="14">
        <f t="shared" si="252"/>
        <v>42102.743773148148</v>
      </c>
      <c r="T3302" s="15">
        <f t="shared" si="253"/>
        <v>42123.743773148148</v>
      </c>
    </row>
    <row r="3303" spans="1:20" ht="3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0"/>
        <v>133</v>
      </c>
      <c r="P3303">
        <f t="shared" si="251"/>
        <v>57.2</v>
      </c>
      <c r="Q3303" t="s">
        <v>8315</v>
      </c>
      <c r="R3303" t="s">
        <v>8316</v>
      </c>
      <c r="S3303" s="14">
        <f t="shared" si="252"/>
        <v>42538.73583333334</v>
      </c>
      <c r="T3303" s="15">
        <f t="shared" si="253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0"/>
        <v>103</v>
      </c>
      <c r="P3304">
        <f t="shared" si="251"/>
        <v>173.7</v>
      </c>
      <c r="Q3304" t="s">
        <v>8315</v>
      </c>
      <c r="R3304" t="s">
        <v>8316</v>
      </c>
      <c r="S3304" s="14">
        <f t="shared" si="252"/>
        <v>42681.35157407407</v>
      </c>
      <c r="T3304" s="15">
        <f t="shared" si="253"/>
        <v>42711.35157407407</v>
      </c>
    </row>
    <row r="3305" spans="1:20" ht="3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0"/>
        <v>116</v>
      </c>
      <c r="P3305">
        <f t="shared" si="251"/>
        <v>59.6</v>
      </c>
      <c r="Q3305" t="s">
        <v>8315</v>
      </c>
      <c r="R3305" t="s">
        <v>8316</v>
      </c>
      <c r="S3305" s="14">
        <f t="shared" si="252"/>
        <v>42056.65143518518</v>
      </c>
      <c r="T3305" s="15">
        <f t="shared" si="253"/>
        <v>42091.609768518523</v>
      </c>
    </row>
    <row r="3306" spans="1:20" ht="30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0"/>
        <v>105</v>
      </c>
      <c r="P3306">
        <f t="shared" si="251"/>
        <v>89.59</v>
      </c>
      <c r="Q3306" t="s">
        <v>8315</v>
      </c>
      <c r="R3306" t="s">
        <v>8316</v>
      </c>
      <c r="S3306" s="14">
        <f t="shared" si="252"/>
        <v>42696.624444444446</v>
      </c>
      <c r="T3306" s="15">
        <f t="shared" si="253"/>
        <v>42726.624444444446</v>
      </c>
    </row>
    <row r="3307" spans="1:20" ht="3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0"/>
        <v>102</v>
      </c>
      <c r="P3307">
        <f t="shared" si="251"/>
        <v>204.05</v>
      </c>
      <c r="Q3307" t="s">
        <v>8315</v>
      </c>
      <c r="R3307" t="s">
        <v>8316</v>
      </c>
      <c r="S3307" s="14">
        <f t="shared" si="252"/>
        <v>42186.855879629627</v>
      </c>
      <c r="T3307" s="15">
        <f t="shared" si="253"/>
        <v>42216.855879629627</v>
      </c>
    </row>
    <row r="3308" spans="1:20" ht="3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0"/>
        <v>175</v>
      </c>
      <c r="P3308">
        <f t="shared" si="251"/>
        <v>48.7</v>
      </c>
      <c r="Q3308" t="s">
        <v>8315</v>
      </c>
      <c r="R3308" t="s">
        <v>8316</v>
      </c>
      <c r="S3308" s="14">
        <f t="shared" si="252"/>
        <v>42493.219236111108</v>
      </c>
      <c r="T3308" s="15">
        <f t="shared" si="253"/>
        <v>42531.125</v>
      </c>
    </row>
    <row r="3309" spans="1:20" ht="3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0"/>
        <v>107</v>
      </c>
      <c r="P3309">
        <f t="shared" si="251"/>
        <v>53.34</v>
      </c>
      <c r="Q3309" t="s">
        <v>8315</v>
      </c>
      <c r="R3309" t="s">
        <v>8316</v>
      </c>
      <c r="S3309" s="14">
        <f t="shared" si="252"/>
        <v>42475.057164351849</v>
      </c>
      <c r="T3309" s="15">
        <f t="shared" si="253"/>
        <v>42505.057164351849</v>
      </c>
    </row>
    <row r="3310" spans="1:20" ht="30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0"/>
        <v>122</v>
      </c>
      <c r="P3310">
        <f t="shared" si="251"/>
        <v>75.09</v>
      </c>
      <c r="Q3310" t="s">
        <v>8315</v>
      </c>
      <c r="R3310" t="s">
        <v>8316</v>
      </c>
      <c r="S3310" s="14">
        <f t="shared" si="252"/>
        <v>42452.876909722225</v>
      </c>
      <c r="T3310" s="15">
        <f t="shared" si="253"/>
        <v>42473.876909722225</v>
      </c>
    </row>
    <row r="3311" spans="1:20" ht="15.75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0"/>
        <v>159</v>
      </c>
      <c r="P3311">
        <f t="shared" si="251"/>
        <v>18</v>
      </c>
      <c r="Q3311" t="s">
        <v>8315</v>
      </c>
      <c r="R3311" t="s">
        <v>8316</v>
      </c>
      <c r="S3311" s="14">
        <f t="shared" si="252"/>
        <v>42628.650208333333</v>
      </c>
      <c r="T3311" s="15">
        <f t="shared" si="253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0"/>
        <v>100</v>
      </c>
      <c r="P3312">
        <f t="shared" si="251"/>
        <v>209.84</v>
      </c>
      <c r="Q3312" t="s">
        <v>8315</v>
      </c>
      <c r="R3312" t="s">
        <v>8316</v>
      </c>
      <c r="S3312" s="14">
        <f t="shared" si="252"/>
        <v>42253.928530092591</v>
      </c>
      <c r="T3312" s="15">
        <f t="shared" si="253"/>
        <v>42283.928530092591</v>
      </c>
    </row>
    <row r="3313" spans="1:20" ht="30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0"/>
        <v>110</v>
      </c>
      <c r="P3313">
        <f t="shared" si="251"/>
        <v>61.02</v>
      </c>
      <c r="Q3313" t="s">
        <v>8315</v>
      </c>
      <c r="R3313" t="s">
        <v>8316</v>
      </c>
      <c r="S3313" s="14">
        <f t="shared" si="252"/>
        <v>42264.29178240741</v>
      </c>
      <c r="T3313" s="15">
        <f t="shared" si="253"/>
        <v>42294.29178240741</v>
      </c>
    </row>
    <row r="3314" spans="1:20" ht="3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0"/>
        <v>100</v>
      </c>
      <c r="P3314">
        <f t="shared" si="251"/>
        <v>61</v>
      </c>
      <c r="Q3314" t="s">
        <v>8315</v>
      </c>
      <c r="R3314" t="s">
        <v>8316</v>
      </c>
      <c r="S3314" s="14">
        <f t="shared" si="252"/>
        <v>42664.809560185182</v>
      </c>
      <c r="T3314" s="15">
        <f t="shared" si="253"/>
        <v>42685.916666666672</v>
      </c>
    </row>
    <row r="3315" spans="1:20" ht="30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0"/>
        <v>116</v>
      </c>
      <c r="P3315">
        <f t="shared" si="251"/>
        <v>80.03</v>
      </c>
      <c r="Q3315" t="s">
        <v>8315</v>
      </c>
      <c r="R3315" t="s">
        <v>8316</v>
      </c>
      <c r="S3315" s="14">
        <f t="shared" si="252"/>
        <v>42382.244409722218</v>
      </c>
      <c r="T3315" s="15">
        <f t="shared" si="253"/>
        <v>42396.041666666672</v>
      </c>
    </row>
    <row r="3316" spans="1:20" ht="3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0"/>
        <v>211</v>
      </c>
      <c r="P3316">
        <f t="shared" si="251"/>
        <v>29.07</v>
      </c>
      <c r="Q3316" t="s">
        <v>8315</v>
      </c>
      <c r="R3316" t="s">
        <v>8316</v>
      </c>
      <c r="S3316" s="14">
        <f t="shared" si="252"/>
        <v>42105.267488425925</v>
      </c>
      <c r="T3316" s="15">
        <f t="shared" si="253"/>
        <v>42132.836805555555</v>
      </c>
    </row>
    <row r="3317" spans="1:20" ht="30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0"/>
        <v>110</v>
      </c>
      <c r="P3317">
        <f t="shared" si="251"/>
        <v>49.44</v>
      </c>
      <c r="Q3317" t="s">
        <v>8315</v>
      </c>
      <c r="R3317" t="s">
        <v>8316</v>
      </c>
      <c r="S3317" s="14">
        <f t="shared" si="252"/>
        <v>42466.303715277783</v>
      </c>
      <c r="T3317" s="15">
        <f t="shared" si="253"/>
        <v>42496.303715277783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0"/>
        <v>100</v>
      </c>
      <c r="P3318">
        <f t="shared" si="251"/>
        <v>93.98</v>
      </c>
      <c r="Q3318" t="s">
        <v>8315</v>
      </c>
      <c r="R3318" t="s">
        <v>8316</v>
      </c>
      <c r="S3318" s="14">
        <f t="shared" si="252"/>
        <v>41826.871238425927</v>
      </c>
      <c r="T3318" s="15">
        <f t="shared" si="253"/>
        <v>41859.57916666667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0"/>
        <v>106</v>
      </c>
      <c r="P3319">
        <f t="shared" si="251"/>
        <v>61.94</v>
      </c>
      <c r="Q3319" t="s">
        <v>8315</v>
      </c>
      <c r="R3319" t="s">
        <v>8316</v>
      </c>
      <c r="S3319" s="14">
        <f t="shared" si="252"/>
        <v>42499.039629629624</v>
      </c>
      <c r="T3319" s="15">
        <f t="shared" si="253"/>
        <v>42529.039629629624</v>
      </c>
    </row>
    <row r="3320" spans="1:20" ht="15.75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0"/>
        <v>126</v>
      </c>
      <c r="P3320">
        <f t="shared" si="251"/>
        <v>78.5</v>
      </c>
      <c r="Q3320" t="s">
        <v>8315</v>
      </c>
      <c r="R3320" t="s">
        <v>8316</v>
      </c>
      <c r="S3320" s="14">
        <f t="shared" si="252"/>
        <v>42431.302002314813</v>
      </c>
      <c r="T3320" s="15">
        <f t="shared" si="253"/>
        <v>42471.104166666672</v>
      </c>
    </row>
    <row r="3321" spans="1:20" ht="3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0"/>
        <v>108</v>
      </c>
      <c r="P3321">
        <f t="shared" si="251"/>
        <v>33.75</v>
      </c>
      <c r="Q3321" t="s">
        <v>8315</v>
      </c>
      <c r="R3321" t="s">
        <v>8316</v>
      </c>
      <c r="S3321" s="14">
        <f t="shared" si="252"/>
        <v>41990.585486111115</v>
      </c>
      <c r="T3321" s="15">
        <f t="shared" si="253"/>
        <v>42035.585486111115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0"/>
        <v>101</v>
      </c>
      <c r="P3322">
        <f t="shared" si="251"/>
        <v>66.45</v>
      </c>
      <c r="Q3322" t="s">
        <v>8315</v>
      </c>
      <c r="R3322" t="s">
        <v>8316</v>
      </c>
      <c r="S3322" s="14">
        <f t="shared" si="252"/>
        <v>42513.045798611114</v>
      </c>
      <c r="T3322" s="15">
        <f t="shared" si="253"/>
        <v>42543.045798611114</v>
      </c>
    </row>
    <row r="3323" spans="1:20" ht="3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0"/>
        <v>107</v>
      </c>
      <c r="P3323">
        <f t="shared" si="251"/>
        <v>35.799999999999997</v>
      </c>
      <c r="Q3323" t="s">
        <v>8315</v>
      </c>
      <c r="R3323" t="s">
        <v>8316</v>
      </c>
      <c r="S3323" s="14">
        <f t="shared" si="252"/>
        <v>41914.100289351853</v>
      </c>
      <c r="T3323" s="15">
        <f t="shared" si="253"/>
        <v>41928.165972222225</v>
      </c>
    </row>
    <row r="3324" spans="1:20" ht="3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0"/>
        <v>102</v>
      </c>
      <c r="P3324">
        <f t="shared" si="251"/>
        <v>145.65</v>
      </c>
      <c r="Q3324" t="s">
        <v>8315</v>
      </c>
      <c r="R3324" t="s">
        <v>8316</v>
      </c>
      <c r="S3324" s="14">
        <f t="shared" si="252"/>
        <v>42521.010370370372</v>
      </c>
      <c r="T3324" s="15">
        <f t="shared" si="253"/>
        <v>42543.163194444445</v>
      </c>
    </row>
    <row r="3325" spans="1:20" ht="3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0"/>
        <v>126</v>
      </c>
      <c r="P3325">
        <f t="shared" si="251"/>
        <v>25.69</v>
      </c>
      <c r="Q3325" t="s">
        <v>8315</v>
      </c>
      <c r="R3325" t="s">
        <v>8316</v>
      </c>
      <c r="S3325" s="14">
        <f t="shared" si="252"/>
        <v>42608.36583333333</v>
      </c>
      <c r="T3325" s="15">
        <f t="shared" si="253"/>
        <v>42638.36583333333</v>
      </c>
    </row>
    <row r="3326" spans="1:20" ht="30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0"/>
        <v>102</v>
      </c>
      <c r="P3326">
        <f t="shared" si="251"/>
        <v>152.5</v>
      </c>
      <c r="Q3326" t="s">
        <v>8315</v>
      </c>
      <c r="R3326" t="s">
        <v>8316</v>
      </c>
      <c r="S3326" s="14">
        <f t="shared" si="252"/>
        <v>42512.58321759259</v>
      </c>
      <c r="T3326" s="15">
        <f t="shared" si="253"/>
        <v>42526.58321759259</v>
      </c>
    </row>
    <row r="3327" spans="1:20" ht="45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0"/>
        <v>113</v>
      </c>
      <c r="P3327">
        <f t="shared" si="251"/>
        <v>30</v>
      </c>
      <c r="Q3327" t="s">
        <v>8315</v>
      </c>
      <c r="R3327" t="s">
        <v>8316</v>
      </c>
      <c r="S3327" s="14">
        <f t="shared" si="252"/>
        <v>42064.785613425927</v>
      </c>
      <c r="T3327" s="15">
        <f t="shared" si="253"/>
        <v>42099.743946759263</v>
      </c>
    </row>
    <row r="3328" spans="1:20" ht="3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0"/>
        <v>101</v>
      </c>
      <c r="P3328">
        <f t="shared" si="251"/>
        <v>142.28</v>
      </c>
      <c r="Q3328" t="s">
        <v>8315</v>
      </c>
      <c r="R3328" t="s">
        <v>8316</v>
      </c>
      <c r="S3328" s="14">
        <f t="shared" si="252"/>
        <v>42041.714178240742</v>
      </c>
      <c r="T3328" s="15">
        <f t="shared" si="253"/>
        <v>42071.67251157407</v>
      </c>
    </row>
    <row r="3329" spans="1:20" ht="3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0"/>
        <v>101</v>
      </c>
      <c r="P3329">
        <f t="shared" si="251"/>
        <v>24.55</v>
      </c>
      <c r="Q3329" t="s">
        <v>8315</v>
      </c>
      <c r="R3329" t="s">
        <v>8316</v>
      </c>
      <c r="S3329" s="14">
        <f t="shared" si="252"/>
        <v>42468.374606481477</v>
      </c>
      <c r="T3329" s="15">
        <f t="shared" si="253"/>
        <v>42498.374606481477</v>
      </c>
    </row>
    <row r="3330" spans="1:20" ht="30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4">ROUND(E3330/D3330*100,0)</f>
        <v>146</v>
      </c>
      <c r="P3330">
        <f t="shared" si="251"/>
        <v>292.77999999999997</v>
      </c>
      <c r="Q3330" t="s">
        <v>8315</v>
      </c>
      <c r="R3330" t="s">
        <v>8316</v>
      </c>
      <c r="S3330" s="14">
        <f t="shared" si="252"/>
        <v>41822.57503472222</v>
      </c>
      <c r="T3330" s="15">
        <f t="shared" si="253"/>
        <v>41825.041666666664</v>
      </c>
    </row>
    <row r="3331" spans="1:20" ht="30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4"/>
        <v>117</v>
      </c>
      <c r="P3331">
        <f t="shared" ref="P3331:P3394" si="255">IFERROR(ROUND(E3331/L3331,2),0)</f>
        <v>44.92</v>
      </c>
      <c r="Q3331" t="s">
        <v>8315</v>
      </c>
      <c r="R3331" t="s">
        <v>8316</v>
      </c>
      <c r="S3331" s="14">
        <f t="shared" ref="S3331:S3394" si="256">(((J3331/60)/60)/24)+DATE(1970,1,1)</f>
        <v>41837.323009259257</v>
      </c>
      <c r="T3331" s="15">
        <f t="shared" ref="T3331:T3394" si="257">(((I3331/60)/60)/24)+DATE(1970,1,1)</f>
        <v>41847.958333333336</v>
      </c>
    </row>
    <row r="3332" spans="1:20" ht="30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4"/>
        <v>106</v>
      </c>
      <c r="P3332">
        <f t="shared" si="255"/>
        <v>23.1</v>
      </c>
      <c r="Q3332" t="s">
        <v>8315</v>
      </c>
      <c r="R3332" t="s">
        <v>8316</v>
      </c>
      <c r="S3332" s="14">
        <f t="shared" si="256"/>
        <v>42065.887361111112</v>
      </c>
      <c r="T3332" s="15">
        <f t="shared" si="257"/>
        <v>42095.845694444448</v>
      </c>
    </row>
    <row r="3333" spans="1:20" ht="3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4"/>
        <v>105</v>
      </c>
      <c r="P3333">
        <f t="shared" si="255"/>
        <v>80.400000000000006</v>
      </c>
      <c r="Q3333" t="s">
        <v>8315</v>
      </c>
      <c r="R3333" t="s">
        <v>8316</v>
      </c>
      <c r="S3333" s="14">
        <f t="shared" si="256"/>
        <v>42248.697754629626</v>
      </c>
      <c r="T3333" s="15">
        <f t="shared" si="257"/>
        <v>42283.697754629626</v>
      </c>
    </row>
    <row r="3334" spans="1:20" ht="30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4"/>
        <v>100</v>
      </c>
      <c r="P3334">
        <f t="shared" si="255"/>
        <v>72.290000000000006</v>
      </c>
      <c r="Q3334" t="s">
        <v>8315</v>
      </c>
      <c r="R3334" t="s">
        <v>8316</v>
      </c>
      <c r="S3334" s="14">
        <f t="shared" si="256"/>
        <v>41809.860300925924</v>
      </c>
      <c r="T3334" s="15">
        <f t="shared" si="257"/>
        <v>41839.860300925924</v>
      </c>
    </row>
    <row r="3335" spans="1:20" ht="3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4"/>
        <v>105</v>
      </c>
      <c r="P3335">
        <f t="shared" si="255"/>
        <v>32.97</v>
      </c>
      <c r="Q3335" t="s">
        <v>8315</v>
      </c>
      <c r="R3335" t="s">
        <v>8316</v>
      </c>
      <c r="S3335" s="14">
        <f t="shared" si="256"/>
        <v>42148.676851851851</v>
      </c>
      <c r="T3335" s="15">
        <f t="shared" si="257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4"/>
        <v>139</v>
      </c>
      <c r="P3336">
        <f t="shared" si="255"/>
        <v>116.65</v>
      </c>
      <c r="Q3336" t="s">
        <v>8315</v>
      </c>
      <c r="R3336" t="s">
        <v>8316</v>
      </c>
      <c r="S3336" s="14">
        <f t="shared" si="256"/>
        <v>42185.521087962959</v>
      </c>
      <c r="T3336" s="15">
        <f t="shared" si="257"/>
        <v>42215.521087962959</v>
      </c>
    </row>
    <row r="3337" spans="1:20" ht="3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4"/>
        <v>100</v>
      </c>
      <c r="P3337">
        <f t="shared" si="255"/>
        <v>79.62</v>
      </c>
      <c r="Q3337" t="s">
        <v>8315</v>
      </c>
      <c r="R3337" t="s">
        <v>8316</v>
      </c>
      <c r="S3337" s="14">
        <f t="shared" si="256"/>
        <v>41827.674143518518</v>
      </c>
      <c r="T3337" s="15">
        <f t="shared" si="257"/>
        <v>41854.958333333336</v>
      </c>
    </row>
    <row r="3338" spans="1:20" ht="30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4"/>
        <v>100</v>
      </c>
      <c r="P3338">
        <f t="shared" si="255"/>
        <v>27.78</v>
      </c>
      <c r="Q3338" t="s">
        <v>8315</v>
      </c>
      <c r="R3338" t="s">
        <v>8316</v>
      </c>
      <c r="S3338" s="14">
        <f t="shared" si="256"/>
        <v>42437.398680555561</v>
      </c>
      <c r="T3338" s="15">
        <f t="shared" si="257"/>
        <v>42465.35701388889</v>
      </c>
    </row>
    <row r="3339" spans="1:20" ht="30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4"/>
        <v>110</v>
      </c>
      <c r="P3339">
        <f t="shared" si="255"/>
        <v>81.03</v>
      </c>
      <c r="Q3339" t="s">
        <v>8315</v>
      </c>
      <c r="R3339" t="s">
        <v>8316</v>
      </c>
      <c r="S3339" s="14">
        <f t="shared" si="256"/>
        <v>41901.282025462962</v>
      </c>
      <c r="T3339" s="15">
        <f t="shared" si="25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4"/>
        <v>102</v>
      </c>
      <c r="P3340">
        <f t="shared" si="255"/>
        <v>136.85</v>
      </c>
      <c r="Q3340" t="s">
        <v>8315</v>
      </c>
      <c r="R3340" t="s">
        <v>8316</v>
      </c>
      <c r="S3340" s="14">
        <f t="shared" si="256"/>
        <v>42769.574999999997</v>
      </c>
      <c r="T3340" s="15">
        <f t="shared" si="257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4"/>
        <v>104</v>
      </c>
      <c r="P3341">
        <f t="shared" si="255"/>
        <v>177.62</v>
      </c>
      <c r="Q3341" t="s">
        <v>8315</v>
      </c>
      <c r="R3341" t="s">
        <v>8316</v>
      </c>
      <c r="S3341" s="14">
        <f t="shared" si="256"/>
        <v>42549.665717592594</v>
      </c>
      <c r="T3341" s="15">
        <f t="shared" si="257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4"/>
        <v>138</v>
      </c>
      <c r="P3342">
        <f t="shared" si="255"/>
        <v>109.08</v>
      </c>
      <c r="Q3342" t="s">
        <v>8315</v>
      </c>
      <c r="R3342" t="s">
        <v>8316</v>
      </c>
      <c r="S3342" s="14">
        <f t="shared" si="256"/>
        <v>42685.974004629628</v>
      </c>
      <c r="T3342" s="15">
        <f t="shared" si="257"/>
        <v>42710.974004629628</v>
      </c>
    </row>
    <row r="3343" spans="1:20" ht="3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4"/>
        <v>100</v>
      </c>
      <c r="P3343">
        <f t="shared" si="255"/>
        <v>119.64</v>
      </c>
      <c r="Q3343" t="s">
        <v>8315</v>
      </c>
      <c r="R3343" t="s">
        <v>8316</v>
      </c>
      <c r="S3343" s="14">
        <f t="shared" si="256"/>
        <v>42510.798854166671</v>
      </c>
      <c r="T3343" s="15">
        <f t="shared" si="257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4"/>
        <v>102</v>
      </c>
      <c r="P3344">
        <f t="shared" si="255"/>
        <v>78.209999999999994</v>
      </c>
      <c r="Q3344" t="s">
        <v>8315</v>
      </c>
      <c r="R3344" t="s">
        <v>8316</v>
      </c>
      <c r="S3344" s="14">
        <f t="shared" si="256"/>
        <v>42062.296412037031</v>
      </c>
      <c r="T3344" s="15">
        <f t="shared" si="257"/>
        <v>42095.207638888889</v>
      </c>
    </row>
    <row r="3345" spans="1:20" ht="30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4"/>
        <v>171</v>
      </c>
      <c r="P3345">
        <f t="shared" si="255"/>
        <v>52.17</v>
      </c>
      <c r="Q3345" t="s">
        <v>8315</v>
      </c>
      <c r="R3345" t="s">
        <v>8316</v>
      </c>
      <c r="S3345" s="14">
        <f t="shared" si="256"/>
        <v>42452.916481481487</v>
      </c>
      <c r="T3345" s="15">
        <f t="shared" si="257"/>
        <v>42473.554166666669</v>
      </c>
    </row>
    <row r="3346" spans="1:20" ht="3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4"/>
        <v>101</v>
      </c>
      <c r="P3346">
        <f t="shared" si="255"/>
        <v>114.13</v>
      </c>
      <c r="Q3346" t="s">
        <v>8315</v>
      </c>
      <c r="R3346" t="s">
        <v>8316</v>
      </c>
      <c r="S3346" s="14">
        <f t="shared" si="256"/>
        <v>41851.200150462959</v>
      </c>
      <c r="T3346" s="15">
        <f t="shared" si="257"/>
        <v>41881.200150462959</v>
      </c>
    </row>
    <row r="3347" spans="1:20" ht="3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4"/>
        <v>130</v>
      </c>
      <c r="P3347">
        <f t="shared" si="255"/>
        <v>50</v>
      </c>
      <c r="Q3347" t="s">
        <v>8315</v>
      </c>
      <c r="R3347" t="s">
        <v>8316</v>
      </c>
      <c r="S3347" s="14">
        <f t="shared" si="256"/>
        <v>42053.106111111112</v>
      </c>
      <c r="T3347" s="15">
        <f t="shared" si="257"/>
        <v>42112.025694444441</v>
      </c>
    </row>
    <row r="3348" spans="1:20" ht="3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4"/>
        <v>110</v>
      </c>
      <c r="P3348">
        <f t="shared" si="255"/>
        <v>91.67</v>
      </c>
      <c r="Q3348" t="s">
        <v>8315</v>
      </c>
      <c r="R3348" t="s">
        <v>8316</v>
      </c>
      <c r="S3348" s="14">
        <f t="shared" si="256"/>
        <v>42054.024421296301</v>
      </c>
      <c r="T3348" s="15">
        <f t="shared" si="257"/>
        <v>42061.024421296301</v>
      </c>
    </row>
    <row r="3349" spans="1:20" ht="3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4"/>
        <v>119</v>
      </c>
      <c r="P3349">
        <f t="shared" si="255"/>
        <v>108.59</v>
      </c>
      <c r="Q3349" t="s">
        <v>8315</v>
      </c>
      <c r="R3349" t="s">
        <v>8316</v>
      </c>
      <c r="S3349" s="14">
        <f t="shared" si="256"/>
        <v>42484.551550925928</v>
      </c>
      <c r="T3349" s="15">
        <f t="shared" si="257"/>
        <v>42498.875</v>
      </c>
    </row>
    <row r="3350" spans="1:20" ht="3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4"/>
        <v>100</v>
      </c>
      <c r="P3350">
        <f t="shared" si="255"/>
        <v>69.819999999999993</v>
      </c>
      <c r="Q3350" t="s">
        <v>8315</v>
      </c>
      <c r="R3350" t="s">
        <v>8316</v>
      </c>
      <c r="S3350" s="14">
        <f t="shared" si="256"/>
        <v>42466.558796296296</v>
      </c>
      <c r="T3350" s="15">
        <f t="shared" si="257"/>
        <v>42490.165972222225</v>
      </c>
    </row>
    <row r="3351" spans="1:20" ht="3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4"/>
        <v>153</v>
      </c>
      <c r="P3351">
        <f t="shared" si="255"/>
        <v>109.57</v>
      </c>
      <c r="Q3351" t="s">
        <v>8315</v>
      </c>
      <c r="R3351" t="s">
        <v>8316</v>
      </c>
      <c r="S3351" s="14">
        <f t="shared" si="256"/>
        <v>42513.110787037032</v>
      </c>
      <c r="T3351" s="15">
        <f t="shared" si="257"/>
        <v>42534.708333333328</v>
      </c>
    </row>
    <row r="3352" spans="1:20" ht="45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4"/>
        <v>104</v>
      </c>
      <c r="P3352">
        <f t="shared" si="255"/>
        <v>71.67</v>
      </c>
      <c r="Q3352" t="s">
        <v>8315</v>
      </c>
      <c r="R3352" t="s">
        <v>8316</v>
      </c>
      <c r="S3352" s="14">
        <f t="shared" si="256"/>
        <v>42302.701516203699</v>
      </c>
      <c r="T3352" s="15">
        <f t="shared" si="257"/>
        <v>42337.958333333328</v>
      </c>
    </row>
    <row r="3353" spans="1:20" ht="3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4"/>
        <v>101</v>
      </c>
      <c r="P3353">
        <f t="shared" si="255"/>
        <v>93.61</v>
      </c>
      <c r="Q3353" t="s">
        <v>8315</v>
      </c>
      <c r="R3353" t="s">
        <v>8316</v>
      </c>
      <c r="S3353" s="14">
        <f t="shared" si="256"/>
        <v>41806.395428240743</v>
      </c>
      <c r="T3353" s="15">
        <f t="shared" si="257"/>
        <v>41843.458333333336</v>
      </c>
    </row>
    <row r="3354" spans="1:20" ht="45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4"/>
        <v>108</v>
      </c>
      <c r="P3354">
        <f t="shared" si="255"/>
        <v>76.8</v>
      </c>
      <c r="Q3354" t="s">
        <v>8315</v>
      </c>
      <c r="R3354" t="s">
        <v>8316</v>
      </c>
      <c r="S3354" s="14">
        <f t="shared" si="256"/>
        <v>42495.992800925931</v>
      </c>
      <c r="T3354" s="15">
        <f t="shared" si="257"/>
        <v>42552.958333333328</v>
      </c>
    </row>
    <row r="3355" spans="1:20" ht="3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4"/>
        <v>315</v>
      </c>
      <c r="P3355">
        <f t="shared" si="255"/>
        <v>35.799999999999997</v>
      </c>
      <c r="Q3355" t="s">
        <v>8315</v>
      </c>
      <c r="R3355" t="s">
        <v>8316</v>
      </c>
      <c r="S3355" s="14">
        <f t="shared" si="256"/>
        <v>42479.432291666672</v>
      </c>
      <c r="T3355" s="15">
        <f t="shared" si="257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4"/>
        <v>102</v>
      </c>
      <c r="P3356">
        <f t="shared" si="255"/>
        <v>55.6</v>
      </c>
      <c r="Q3356" t="s">
        <v>8315</v>
      </c>
      <c r="R3356" t="s">
        <v>8316</v>
      </c>
      <c r="S3356" s="14">
        <f t="shared" si="256"/>
        <v>42270.7269212963</v>
      </c>
      <c r="T3356" s="15">
        <f t="shared" si="257"/>
        <v>42306.167361111111</v>
      </c>
    </row>
    <row r="3357" spans="1:20" ht="30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4"/>
        <v>126</v>
      </c>
      <c r="P3357">
        <f t="shared" si="255"/>
        <v>147.33000000000001</v>
      </c>
      <c r="Q3357" t="s">
        <v>8315</v>
      </c>
      <c r="R3357" t="s">
        <v>8316</v>
      </c>
      <c r="S3357" s="14">
        <f t="shared" si="256"/>
        <v>42489.619525462964</v>
      </c>
      <c r="T3357" s="15">
        <f t="shared" si="257"/>
        <v>42500.470138888893</v>
      </c>
    </row>
    <row r="3358" spans="1:20" ht="3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4"/>
        <v>101</v>
      </c>
      <c r="P3358">
        <f t="shared" si="255"/>
        <v>56.33</v>
      </c>
      <c r="Q3358" t="s">
        <v>8315</v>
      </c>
      <c r="R3358" t="s">
        <v>8316</v>
      </c>
      <c r="S3358" s="14">
        <f t="shared" si="256"/>
        <v>42536.815648148149</v>
      </c>
      <c r="T3358" s="15">
        <f t="shared" si="257"/>
        <v>42566.815648148149</v>
      </c>
    </row>
    <row r="3359" spans="1:20" ht="3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4"/>
        <v>101</v>
      </c>
      <c r="P3359">
        <f t="shared" si="255"/>
        <v>96.19</v>
      </c>
      <c r="Q3359" t="s">
        <v>8315</v>
      </c>
      <c r="R3359" t="s">
        <v>8316</v>
      </c>
      <c r="S3359" s="14">
        <f t="shared" si="256"/>
        <v>41822.417939814812</v>
      </c>
      <c r="T3359" s="15">
        <f t="shared" si="257"/>
        <v>41852.417939814812</v>
      </c>
    </row>
    <row r="3360" spans="1:20" ht="30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4"/>
        <v>103</v>
      </c>
      <c r="P3360">
        <f t="shared" si="255"/>
        <v>63.57</v>
      </c>
      <c r="Q3360" t="s">
        <v>8315</v>
      </c>
      <c r="R3360" t="s">
        <v>8316</v>
      </c>
      <c r="S3360" s="14">
        <f t="shared" si="256"/>
        <v>41932.311099537037</v>
      </c>
      <c r="T3360" s="15">
        <f t="shared" si="257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4"/>
        <v>106</v>
      </c>
      <c r="P3361">
        <f t="shared" si="255"/>
        <v>184.78</v>
      </c>
      <c r="Q3361" t="s">
        <v>8315</v>
      </c>
      <c r="R3361" t="s">
        <v>8316</v>
      </c>
      <c r="S3361" s="14">
        <f t="shared" si="256"/>
        <v>42746.057106481487</v>
      </c>
      <c r="T3361" s="15">
        <f t="shared" si="257"/>
        <v>42791.057106481487</v>
      </c>
    </row>
    <row r="3362" spans="1:20" ht="15.75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4"/>
        <v>101</v>
      </c>
      <c r="P3362">
        <f t="shared" si="255"/>
        <v>126.72</v>
      </c>
      <c r="Q3362" t="s">
        <v>8315</v>
      </c>
      <c r="R3362" t="s">
        <v>8316</v>
      </c>
      <c r="S3362" s="14">
        <f t="shared" si="256"/>
        <v>42697.082673611112</v>
      </c>
      <c r="T3362" s="15">
        <f t="shared" si="257"/>
        <v>42718.665972222225</v>
      </c>
    </row>
    <row r="3363" spans="1:20" ht="3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4"/>
        <v>113</v>
      </c>
      <c r="P3363">
        <f t="shared" si="255"/>
        <v>83.43</v>
      </c>
      <c r="Q3363" t="s">
        <v>8315</v>
      </c>
      <c r="R3363" t="s">
        <v>8316</v>
      </c>
      <c r="S3363" s="14">
        <f t="shared" si="256"/>
        <v>41866.025347222225</v>
      </c>
      <c r="T3363" s="15">
        <f t="shared" si="257"/>
        <v>41883.665972222225</v>
      </c>
    </row>
    <row r="3364" spans="1:20" ht="30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4"/>
        <v>218</v>
      </c>
      <c r="P3364">
        <f t="shared" si="255"/>
        <v>54.5</v>
      </c>
      <c r="Q3364" t="s">
        <v>8315</v>
      </c>
      <c r="R3364" t="s">
        <v>8316</v>
      </c>
      <c r="S3364" s="14">
        <f t="shared" si="256"/>
        <v>42056.091631944444</v>
      </c>
      <c r="T3364" s="15">
        <f t="shared" si="257"/>
        <v>42070.204861111109</v>
      </c>
    </row>
    <row r="3365" spans="1:20" ht="3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4"/>
        <v>101</v>
      </c>
      <c r="P3365">
        <f t="shared" si="255"/>
        <v>302.31</v>
      </c>
      <c r="Q3365" t="s">
        <v>8315</v>
      </c>
      <c r="R3365" t="s">
        <v>8316</v>
      </c>
      <c r="S3365" s="14">
        <f t="shared" si="256"/>
        <v>41851.771354166667</v>
      </c>
      <c r="T3365" s="15">
        <f t="shared" si="257"/>
        <v>41870.666666666664</v>
      </c>
    </row>
    <row r="3366" spans="1:20" ht="3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4"/>
        <v>106</v>
      </c>
      <c r="P3366">
        <f t="shared" si="255"/>
        <v>44.14</v>
      </c>
      <c r="Q3366" t="s">
        <v>8315</v>
      </c>
      <c r="R3366" t="s">
        <v>8316</v>
      </c>
      <c r="S3366" s="14">
        <f t="shared" si="256"/>
        <v>42422.977418981478</v>
      </c>
      <c r="T3366" s="15">
        <f t="shared" si="257"/>
        <v>42444.875</v>
      </c>
    </row>
    <row r="3367" spans="1:20" ht="3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4"/>
        <v>104</v>
      </c>
      <c r="P3367">
        <f t="shared" si="255"/>
        <v>866.67</v>
      </c>
      <c r="Q3367" t="s">
        <v>8315</v>
      </c>
      <c r="R3367" t="s">
        <v>8316</v>
      </c>
      <c r="S3367" s="14">
        <f t="shared" si="256"/>
        <v>42321.101759259262</v>
      </c>
      <c r="T3367" s="15">
        <f t="shared" si="257"/>
        <v>42351.101759259262</v>
      </c>
    </row>
    <row r="3368" spans="1:20" ht="30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4"/>
        <v>221</v>
      </c>
      <c r="P3368">
        <f t="shared" si="255"/>
        <v>61.39</v>
      </c>
      <c r="Q3368" t="s">
        <v>8315</v>
      </c>
      <c r="R3368" t="s">
        <v>8316</v>
      </c>
      <c r="S3368" s="14">
        <f t="shared" si="256"/>
        <v>42107.067557870367</v>
      </c>
      <c r="T3368" s="15">
        <f t="shared" si="257"/>
        <v>42137.067557870367</v>
      </c>
    </row>
    <row r="3369" spans="1:20" ht="3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4"/>
        <v>119</v>
      </c>
      <c r="P3369">
        <f t="shared" si="255"/>
        <v>29.67</v>
      </c>
      <c r="Q3369" t="s">
        <v>8315</v>
      </c>
      <c r="R3369" t="s">
        <v>8316</v>
      </c>
      <c r="S3369" s="14">
        <f t="shared" si="256"/>
        <v>42192.933958333335</v>
      </c>
      <c r="T3369" s="15">
        <f t="shared" si="257"/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4"/>
        <v>105</v>
      </c>
      <c r="P3370">
        <f t="shared" si="255"/>
        <v>45.48</v>
      </c>
      <c r="Q3370" t="s">
        <v>8315</v>
      </c>
      <c r="R3370" t="s">
        <v>8316</v>
      </c>
      <c r="S3370" s="14">
        <f t="shared" si="256"/>
        <v>41969.199756944443</v>
      </c>
      <c r="T3370" s="15">
        <f t="shared" si="257"/>
        <v>42005.208333333328</v>
      </c>
    </row>
    <row r="3371" spans="1:20" ht="30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4"/>
        <v>104</v>
      </c>
      <c r="P3371">
        <f t="shared" si="255"/>
        <v>96.2</v>
      </c>
      <c r="Q3371" t="s">
        <v>8315</v>
      </c>
      <c r="R3371" t="s">
        <v>8316</v>
      </c>
      <c r="S3371" s="14">
        <f t="shared" si="256"/>
        <v>42690.041435185187</v>
      </c>
      <c r="T3371" s="15">
        <f t="shared" si="25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4"/>
        <v>118</v>
      </c>
      <c r="P3372">
        <f t="shared" si="255"/>
        <v>67.92</v>
      </c>
      <c r="Q3372" t="s">
        <v>8315</v>
      </c>
      <c r="R3372" t="s">
        <v>8316</v>
      </c>
      <c r="S3372" s="14">
        <f t="shared" si="256"/>
        <v>42690.334317129629</v>
      </c>
      <c r="T3372" s="15">
        <f t="shared" si="257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4"/>
        <v>139</v>
      </c>
      <c r="P3373">
        <f t="shared" si="255"/>
        <v>30.78</v>
      </c>
      <c r="Q3373" t="s">
        <v>8315</v>
      </c>
      <c r="R3373" t="s">
        <v>8316</v>
      </c>
      <c r="S3373" s="14">
        <f t="shared" si="256"/>
        <v>42312.874594907407</v>
      </c>
      <c r="T3373" s="15">
        <f t="shared" si="257"/>
        <v>42340.874594907407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4"/>
        <v>104</v>
      </c>
      <c r="P3374">
        <f t="shared" si="255"/>
        <v>38.33</v>
      </c>
      <c r="Q3374" t="s">
        <v>8315</v>
      </c>
      <c r="R3374" t="s">
        <v>8316</v>
      </c>
      <c r="S3374" s="14">
        <f t="shared" si="256"/>
        <v>41855.548101851848</v>
      </c>
      <c r="T3374" s="15">
        <f t="shared" si="257"/>
        <v>41876.207638888889</v>
      </c>
    </row>
    <row r="3375" spans="1:20" ht="3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4"/>
        <v>100</v>
      </c>
      <c r="P3375">
        <f t="shared" si="255"/>
        <v>66.83</v>
      </c>
      <c r="Q3375" t="s">
        <v>8315</v>
      </c>
      <c r="R3375" t="s">
        <v>8316</v>
      </c>
      <c r="S3375" s="14">
        <f t="shared" si="256"/>
        <v>42179.854629629626</v>
      </c>
      <c r="T3375" s="15">
        <f t="shared" si="257"/>
        <v>42203.666666666672</v>
      </c>
    </row>
    <row r="3376" spans="1:20" ht="30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4"/>
        <v>107</v>
      </c>
      <c r="P3376">
        <f t="shared" si="255"/>
        <v>71.73</v>
      </c>
      <c r="Q3376" t="s">
        <v>8315</v>
      </c>
      <c r="R3376" t="s">
        <v>8316</v>
      </c>
      <c r="S3376" s="14">
        <f t="shared" si="256"/>
        <v>42275.731666666667</v>
      </c>
      <c r="T3376" s="15">
        <f t="shared" si="257"/>
        <v>42305.731666666667</v>
      </c>
    </row>
    <row r="3377" spans="1:20" ht="30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4"/>
        <v>100</v>
      </c>
      <c r="P3377">
        <f t="shared" si="255"/>
        <v>176.47</v>
      </c>
      <c r="Q3377" t="s">
        <v>8315</v>
      </c>
      <c r="R3377" t="s">
        <v>8316</v>
      </c>
      <c r="S3377" s="14">
        <f t="shared" si="256"/>
        <v>41765.610798611109</v>
      </c>
      <c r="T3377" s="15">
        <f t="shared" si="257"/>
        <v>41777.610798611109</v>
      </c>
    </row>
    <row r="3378" spans="1:20" ht="3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4"/>
        <v>100</v>
      </c>
      <c r="P3378">
        <f t="shared" si="255"/>
        <v>421.11</v>
      </c>
      <c r="Q3378" t="s">
        <v>8315</v>
      </c>
      <c r="R3378" t="s">
        <v>8316</v>
      </c>
      <c r="S3378" s="14">
        <f t="shared" si="256"/>
        <v>42059.701319444444</v>
      </c>
      <c r="T3378" s="15">
        <f t="shared" si="257"/>
        <v>42119.659652777773</v>
      </c>
    </row>
    <row r="3379" spans="1:20" ht="3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4"/>
        <v>101</v>
      </c>
      <c r="P3379">
        <f t="shared" si="255"/>
        <v>104.99</v>
      </c>
      <c r="Q3379" t="s">
        <v>8315</v>
      </c>
      <c r="R3379" t="s">
        <v>8316</v>
      </c>
      <c r="S3379" s="14">
        <f t="shared" si="256"/>
        <v>42053.732627314821</v>
      </c>
      <c r="T3379" s="15">
        <f t="shared" si="257"/>
        <v>42083.705555555556</v>
      </c>
    </row>
    <row r="3380" spans="1:20" ht="45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4"/>
        <v>108</v>
      </c>
      <c r="P3380">
        <f t="shared" si="255"/>
        <v>28.19</v>
      </c>
      <c r="Q3380" t="s">
        <v>8315</v>
      </c>
      <c r="R3380" t="s">
        <v>8316</v>
      </c>
      <c r="S3380" s="14">
        <f t="shared" si="256"/>
        <v>41858.355393518519</v>
      </c>
      <c r="T3380" s="15">
        <f t="shared" si="257"/>
        <v>41882.547222222223</v>
      </c>
    </row>
    <row r="3381" spans="1:20" ht="3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4"/>
        <v>104</v>
      </c>
      <c r="P3381">
        <f t="shared" si="255"/>
        <v>54.55</v>
      </c>
      <c r="Q3381" t="s">
        <v>8315</v>
      </c>
      <c r="R3381" t="s">
        <v>8316</v>
      </c>
      <c r="S3381" s="14">
        <f t="shared" si="256"/>
        <v>42225.513888888891</v>
      </c>
      <c r="T3381" s="15">
        <f t="shared" si="257"/>
        <v>42242.958333333328</v>
      </c>
    </row>
    <row r="3382" spans="1:20" ht="3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4"/>
        <v>104</v>
      </c>
      <c r="P3382">
        <f t="shared" si="255"/>
        <v>111.89</v>
      </c>
      <c r="Q3382" t="s">
        <v>8315</v>
      </c>
      <c r="R3382" t="s">
        <v>8316</v>
      </c>
      <c r="S3382" s="14">
        <f t="shared" si="256"/>
        <v>41937.95344907407</v>
      </c>
      <c r="T3382" s="15">
        <f t="shared" si="257"/>
        <v>41972.995115740734</v>
      </c>
    </row>
    <row r="3383" spans="1:20" ht="3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4"/>
        <v>102</v>
      </c>
      <c r="P3383">
        <f t="shared" si="255"/>
        <v>85.21</v>
      </c>
      <c r="Q3383" t="s">
        <v>8315</v>
      </c>
      <c r="R3383" t="s">
        <v>8316</v>
      </c>
      <c r="S3383" s="14">
        <f t="shared" si="256"/>
        <v>42044.184988425928</v>
      </c>
      <c r="T3383" s="15">
        <f t="shared" si="257"/>
        <v>42074.143321759257</v>
      </c>
    </row>
    <row r="3384" spans="1:20" ht="3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4"/>
        <v>101</v>
      </c>
      <c r="P3384">
        <f t="shared" si="255"/>
        <v>76.650000000000006</v>
      </c>
      <c r="Q3384" t="s">
        <v>8315</v>
      </c>
      <c r="R3384" t="s">
        <v>8316</v>
      </c>
      <c r="S3384" s="14">
        <f t="shared" si="256"/>
        <v>42559.431203703702</v>
      </c>
      <c r="T3384" s="15">
        <f t="shared" si="257"/>
        <v>42583.957638888889</v>
      </c>
    </row>
    <row r="3385" spans="1:20" ht="3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4"/>
        <v>112</v>
      </c>
      <c r="P3385">
        <f t="shared" si="255"/>
        <v>65.17</v>
      </c>
      <c r="Q3385" t="s">
        <v>8315</v>
      </c>
      <c r="R3385" t="s">
        <v>8316</v>
      </c>
      <c r="S3385" s="14">
        <f t="shared" si="256"/>
        <v>42524.782638888893</v>
      </c>
      <c r="T3385" s="15">
        <f t="shared" si="257"/>
        <v>42544.782638888893</v>
      </c>
    </row>
    <row r="3386" spans="1:20" ht="3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4"/>
        <v>100</v>
      </c>
      <c r="P3386">
        <f t="shared" si="255"/>
        <v>93.76</v>
      </c>
      <c r="Q3386" t="s">
        <v>8315</v>
      </c>
      <c r="R3386" t="s">
        <v>8316</v>
      </c>
      <c r="S3386" s="14">
        <f t="shared" si="256"/>
        <v>42292.087592592594</v>
      </c>
      <c r="T3386" s="15">
        <f t="shared" si="257"/>
        <v>42329.125</v>
      </c>
    </row>
    <row r="3387" spans="1:20" ht="3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4"/>
        <v>100</v>
      </c>
      <c r="P3387">
        <f t="shared" si="255"/>
        <v>133.33000000000001</v>
      </c>
      <c r="Q3387" t="s">
        <v>8315</v>
      </c>
      <c r="R3387" t="s">
        <v>8316</v>
      </c>
      <c r="S3387" s="14">
        <f t="shared" si="256"/>
        <v>41953.8675</v>
      </c>
      <c r="T3387" s="15">
        <f t="shared" si="257"/>
        <v>41983.8675</v>
      </c>
    </row>
    <row r="3388" spans="1:20" ht="3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4"/>
        <v>105</v>
      </c>
      <c r="P3388">
        <f t="shared" si="255"/>
        <v>51.22</v>
      </c>
      <c r="Q3388" t="s">
        <v>8315</v>
      </c>
      <c r="R3388" t="s">
        <v>8316</v>
      </c>
      <c r="S3388" s="14">
        <f t="shared" si="256"/>
        <v>41946.644745370373</v>
      </c>
      <c r="T3388" s="15">
        <f t="shared" si="257"/>
        <v>41976.644745370373</v>
      </c>
    </row>
    <row r="3389" spans="1:20" ht="3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4"/>
        <v>117</v>
      </c>
      <c r="P3389">
        <f t="shared" si="255"/>
        <v>100.17</v>
      </c>
      <c r="Q3389" t="s">
        <v>8315</v>
      </c>
      <c r="R3389" t="s">
        <v>8316</v>
      </c>
      <c r="S3389" s="14">
        <f t="shared" si="256"/>
        <v>41947.762592592589</v>
      </c>
      <c r="T3389" s="15">
        <f t="shared" si="257"/>
        <v>41987.762592592597</v>
      </c>
    </row>
    <row r="3390" spans="1:20" ht="45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4"/>
        <v>104</v>
      </c>
      <c r="P3390">
        <f t="shared" si="255"/>
        <v>34.6</v>
      </c>
      <c r="Q3390" t="s">
        <v>8315</v>
      </c>
      <c r="R3390" t="s">
        <v>8316</v>
      </c>
      <c r="S3390" s="14">
        <f t="shared" si="256"/>
        <v>42143.461122685185</v>
      </c>
      <c r="T3390" s="15">
        <f t="shared" si="257"/>
        <v>42173.461122685185</v>
      </c>
    </row>
    <row r="3391" spans="1:20" ht="30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4"/>
        <v>115</v>
      </c>
      <c r="P3391">
        <f t="shared" si="255"/>
        <v>184.68</v>
      </c>
      <c r="Q3391" t="s">
        <v>8315</v>
      </c>
      <c r="R3391" t="s">
        <v>8316</v>
      </c>
      <c r="S3391" s="14">
        <f t="shared" si="256"/>
        <v>42494.563449074078</v>
      </c>
      <c r="T3391" s="15">
        <f t="shared" si="257"/>
        <v>42524.563449074078</v>
      </c>
    </row>
    <row r="3392" spans="1:20" ht="3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4"/>
        <v>102</v>
      </c>
      <c r="P3392">
        <f t="shared" si="255"/>
        <v>69.819999999999993</v>
      </c>
      <c r="Q3392" t="s">
        <v>8315</v>
      </c>
      <c r="R3392" t="s">
        <v>8316</v>
      </c>
      <c r="S3392" s="14">
        <f t="shared" si="256"/>
        <v>41815.774826388886</v>
      </c>
      <c r="T3392" s="15">
        <f t="shared" si="257"/>
        <v>41830.774826388886</v>
      </c>
    </row>
    <row r="3393" spans="1:20" ht="3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4"/>
        <v>223</v>
      </c>
      <c r="P3393">
        <f t="shared" si="255"/>
        <v>61.94</v>
      </c>
      <c r="Q3393" t="s">
        <v>8315</v>
      </c>
      <c r="R3393" t="s">
        <v>8316</v>
      </c>
      <c r="S3393" s="14">
        <f t="shared" si="256"/>
        <v>41830.545694444445</v>
      </c>
      <c r="T3393" s="15">
        <f t="shared" si="257"/>
        <v>41859.936111111114</v>
      </c>
    </row>
    <row r="3394" spans="1:20" ht="3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8">ROUND(E3394/D3394*100,0)</f>
        <v>100</v>
      </c>
      <c r="P3394">
        <f t="shared" si="255"/>
        <v>41.67</v>
      </c>
      <c r="Q3394" t="s">
        <v>8315</v>
      </c>
      <c r="R3394" t="s">
        <v>8316</v>
      </c>
      <c r="S3394" s="14">
        <f t="shared" si="256"/>
        <v>42446.845543981486</v>
      </c>
      <c r="T3394" s="15">
        <f t="shared" si="257"/>
        <v>42496.845543981486</v>
      </c>
    </row>
    <row r="3395" spans="1:20" ht="30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8"/>
        <v>106</v>
      </c>
      <c r="P3395">
        <f t="shared" ref="P3395:P3458" si="259">IFERROR(ROUND(E3395/L3395,2),0)</f>
        <v>36.07</v>
      </c>
      <c r="Q3395" t="s">
        <v>8315</v>
      </c>
      <c r="R3395" t="s">
        <v>8316</v>
      </c>
      <c r="S3395" s="14">
        <f t="shared" ref="S3395:S3458" si="260">(((J3395/60)/60)/24)+DATE(1970,1,1)</f>
        <v>41923.921643518523</v>
      </c>
      <c r="T3395" s="15">
        <f t="shared" ref="T3395:T3458" si="261">(((I3395/60)/60)/24)+DATE(1970,1,1)</f>
        <v>41949.031944444447</v>
      </c>
    </row>
    <row r="3396" spans="1:20" ht="3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8"/>
        <v>142</v>
      </c>
      <c r="P3396">
        <f t="shared" si="259"/>
        <v>29</v>
      </c>
      <c r="Q3396" t="s">
        <v>8315</v>
      </c>
      <c r="R3396" t="s">
        <v>8316</v>
      </c>
      <c r="S3396" s="14">
        <f t="shared" si="260"/>
        <v>41817.59542824074</v>
      </c>
      <c r="T3396" s="15">
        <f t="shared" si="2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8"/>
        <v>184</v>
      </c>
      <c r="P3397">
        <f t="shared" si="259"/>
        <v>24.21</v>
      </c>
      <c r="Q3397" t="s">
        <v>8315</v>
      </c>
      <c r="R3397" t="s">
        <v>8316</v>
      </c>
      <c r="S3397" s="14">
        <f t="shared" si="260"/>
        <v>42140.712314814817</v>
      </c>
      <c r="T3397" s="15">
        <f t="shared" si="261"/>
        <v>42154.756944444445</v>
      </c>
    </row>
    <row r="3398" spans="1:20" ht="30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8"/>
        <v>104</v>
      </c>
      <c r="P3398">
        <f t="shared" si="259"/>
        <v>55.89</v>
      </c>
      <c r="Q3398" t="s">
        <v>8315</v>
      </c>
      <c r="R3398" t="s">
        <v>8316</v>
      </c>
      <c r="S3398" s="14">
        <f t="shared" si="260"/>
        <v>41764.44663194444</v>
      </c>
      <c r="T3398" s="15">
        <f t="shared" si="2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8"/>
        <v>112</v>
      </c>
      <c r="P3399">
        <f t="shared" si="259"/>
        <v>11.67</v>
      </c>
      <c r="Q3399" t="s">
        <v>8315</v>
      </c>
      <c r="R3399" t="s">
        <v>8316</v>
      </c>
      <c r="S3399" s="14">
        <f t="shared" si="260"/>
        <v>42378.478344907402</v>
      </c>
      <c r="T3399" s="15">
        <f t="shared" si="261"/>
        <v>42418.916666666672</v>
      </c>
    </row>
    <row r="3400" spans="1:20" ht="3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8"/>
        <v>111</v>
      </c>
      <c r="P3400">
        <f t="shared" si="259"/>
        <v>68.349999999999994</v>
      </c>
      <c r="Q3400" t="s">
        <v>8315</v>
      </c>
      <c r="R3400" t="s">
        <v>8316</v>
      </c>
      <c r="S3400" s="14">
        <f t="shared" si="260"/>
        <v>41941.75203703704</v>
      </c>
      <c r="T3400" s="15">
        <f t="shared" si="261"/>
        <v>41964.708333333328</v>
      </c>
    </row>
    <row r="3401" spans="1:20" ht="30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8"/>
        <v>104</v>
      </c>
      <c r="P3401">
        <f t="shared" si="259"/>
        <v>27.07</v>
      </c>
      <c r="Q3401" t="s">
        <v>8315</v>
      </c>
      <c r="R3401" t="s">
        <v>8316</v>
      </c>
      <c r="S3401" s="14">
        <f t="shared" si="260"/>
        <v>42026.920428240745</v>
      </c>
      <c r="T3401" s="15">
        <f t="shared" si="261"/>
        <v>42056.920428240745</v>
      </c>
    </row>
    <row r="3402" spans="1:20" ht="3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8"/>
        <v>100</v>
      </c>
      <c r="P3402">
        <f t="shared" si="259"/>
        <v>118.13</v>
      </c>
      <c r="Q3402" t="s">
        <v>8315</v>
      </c>
      <c r="R3402" t="s">
        <v>8316</v>
      </c>
      <c r="S3402" s="14">
        <f t="shared" si="260"/>
        <v>41834.953865740739</v>
      </c>
      <c r="T3402" s="15">
        <f t="shared" si="261"/>
        <v>41879.953865740739</v>
      </c>
    </row>
    <row r="3403" spans="1:20" ht="45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8"/>
        <v>102</v>
      </c>
      <c r="P3403">
        <f t="shared" si="259"/>
        <v>44.76</v>
      </c>
      <c r="Q3403" t="s">
        <v>8315</v>
      </c>
      <c r="R3403" t="s">
        <v>8316</v>
      </c>
      <c r="S3403" s="14">
        <f t="shared" si="260"/>
        <v>42193.723912037036</v>
      </c>
      <c r="T3403" s="15">
        <f t="shared" si="261"/>
        <v>42223.723912037036</v>
      </c>
    </row>
    <row r="3404" spans="1:20" ht="30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8"/>
        <v>110</v>
      </c>
      <c r="P3404">
        <f t="shared" si="259"/>
        <v>99.79</v>
      </c>
      <c r="Q3404" t="s">
        <v>8315</v>
      </c>
      <c r="R3404" t="s">
        <v>8316</v>
      </c>
      <c r="S3404" s="14">
        <f t="shared" si="260"/>
        <v>42290.61855324074</v>
      </c>
      <c r="T3404" s="15">
        <f t="shared" si="2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8"/>
        <v>100</v>
      </c>
      <c r="P3405">
        <f t="shared" si="259"/>
        <v>117.65</v>
      </c>
      <c r="Q3405" t="s">
        <v>8315</v>
      </c>
      <c r="R3405" t="s">
        <v>8316</v>
      </c>
      <c r="S3405" s="14">
        <f t="shared" si="260"/>
        <v>42150.462083333332</v>
      </c>
      <c r="T3405" s="15">
        <f t="shared" si="261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8"/>
        <v>122</v>
      </c>
      <c r="P3406">
        <f t="shared" si="259"/>
        <v>203.33</v>
      </c>
      <c r="Q3406" t="s">
        <v>8315</v>
      </c>
      <c r="R3406" t="s">
        <v>8316</v>
      </c>
      <c r="S3406" s="14">
        <f t="shared" si="260"/>
        <v>42152.503495370373</v>
      </c>
      <c r="T3406" s="15">
        <f t="shared" si="261"/>
        <v>42172.503495370373</v>
      </c>
    </row>
    <row r="3407" spans="1:20" ht="30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8"/>
        <v>138</v>
      </c>
      <c r="P3407">
        <f t="shared" si="259"/>
        <v>28.32</v>
      </c>
      <c r="Q3407" t="s">
        <v>8315</v>
      </c>
      <c r="R3407" t="s">
        <v>8316</v>
      </c>
      <c r="S3407" s="14">
        <f t="shared" si="260"/>
        <v>42410.017199074078</v>
      </c>
      <c r="T3407" s="15">
        <f t="shared" si="261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8"/>
        <v>100</v>
      </c>
      <c r="P3408">
        <f t="shared" si="259"/>
        <v>110.23</v>
      </c>
      <c r="Q3408" t="s">
        <v>8315</v>
      </c>
      <c r="R3408" t="s">
        <v>8316</v>
      </c>
      <c r="S3408" s="14">
        <f t="shared" si="260"/>
        <v>41791.492777777778</v>
      </c>
      <c r="T3408" s="15">
        <f t="shared" si="261"/>
        <v>41836.492777777778</v>
      </c>
    </row>
    <row r="3409" spans="1:20" ht="45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8"/>
        <v>107</v>
      </c>
      <c r="P3409">
        <f t="shared" si="259"/>
        <v>31.97</v>
      </c>
      <c r="Q3409" t="s">
        <v>8315</v>
      </c>
      <c r="R3409" t="s">
        <v>8316</v>
      </c>
      <c r="S3409" s="14">
        <f t="shared" si="260"/>
        <v>41796.422326388885</v>
      </c>
      <c r="T3409" s="15">
        <f t="shared" si="261"/>
        <v>41826.422326388885</v>
      </c>
    </row>
    <row r="3410" spans="1:20" ht="30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8"/>
        <v>211</v>
      </c>
      <c r="P3410">
        <f t="shared" si="259"/>
        <v>58.61</v>
      </c>
      <c r="Q3410" t="s">
        <v>8315</v>
      </c>
      <c r="R3410" t="s">
        <v>8316</v>
      </c>
      <c r="S3410" s="14">
        <f t="shared" si="260"/>
        <v>41808.991944444446</v>
      </c>
      <c r="T3410" s="15">
        <f t="shared" si="261"/>
        <v>41838.991944444446</v>
      </c>
    </row>
    <row r="3411" spans="1:20" ht="30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8"/>
        <v>124</v>
      </c>
      <c r="P3411">
        <f t="shared" si="259"/>
        <v>29.43</v>
      </c>
      <c r="Q3411" t="s">
        <v>8315</v>
      </c>
      <c r="R3411" t="s">
        <v>8316</v>
      </c>
      <c r="S3411" s="14">
        <f t="shared" si="260"/>
        <v>42544.814328703709</v>
      </c>
      <c r="T3411" s="15">
        <f t="shared" si="261"/>
        <v>42582.873611111107</v>
      </c>
    </row>
    <row r="3412" spans="1:20" ht="3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8"/>
        <v>109</v>
      </c>
      <c r="P3412">
        <f t="shared" si="259"/>
        <v>81.38</v>
      </c>
      <c r="Q3412" t="s">
        <v>8315</v>
      </c>
      <c r="R3412" t="s">
        <v>8316</v>
      </c>
      <c r="S3412" s="14">
        <f t="shared" si="260"/>
        <v>42500.041550925926</v>
      </c>
      <c r="T3412" s="15">
        <f t="shared" si="261"/>
        <v>42527.291666666672</v>
      </c>
    </row>
    <row r="3413" spans="1:20" ht="3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8"/>
        <v>104</v>
      </c>
      <c r="P3413">
        <f t="shared" si="259"/>
        <v>199.17</v>
      </c>
      <c r="Q3413" t="s">
        <v>8315</v>
      </c>
      <c r="R3413" t="s">
        <v>8316</v>
      </c>
      <c r="S3413" s="14">
        <f t="shared" si="260"/>
        <v>42265.022824074069</v>
      </c>
      <c r="T3413" s="15">
        <f t="shared" si="261"/>
        <v>42285.022824074069</v>
      </c>
    </row>
    <row r="3414" spans="1:20" ht="30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8"/>
        <v>100</v>
      </c>
      <c r="P3414">
        <f t="shared" si="259"/>
        <v>115.38</v>
      </c>
      <c r="Q3414" t="s">
        <v>8315</v>
      </c>
      <c r="R3414" t="s">
        <v>8316</v>
      </c>
      <c r="S3414" s="14">
        <f t="shared" si="260"/>
        <v>41879.959050925929</v>
      </c>
      <c r="T3414" s="15">
        <f t="shared" si="261"/>
        <v>41909.959050925929</v>
      </c>
    </row>
    <row r="3415" spans="1:20" ht="3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8"/>
        <v>130</v>
      </c>
      <c r="P3415">
        <f t="shared" si="259"/>
        <v>46.43</v>
      </c>
      <c r="Q3415" t="s">
        <v>8315</v>
      </c>
      <c r="R3415" t="s">
        <v>8316</v>
      </c>
      <c r="S3415" s="14">
        <f t="shared" si="260"/>
        <v>42053.733078703706</v>
      </c>
      <c r="T3415" s="15">
        <f t="shared" si="261"/>
        <v>42063.207638888889</v>
      </c>
    </row>
    <row r="3416" spans="1:20" ht="30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8"/>
        <v>104</v>
      </c>
      <c r="P3416">
        <f t="shared" si="259"/>
        <v>70.569999999999993</v>
      </c>
      <c r="Q3416" t="s">
        <v>8315</v>
      </c>
      <c r="R3416" t="s">
        <v>8316</v>
      </c>
      <c r="S3416" s="14">
        <f t="shared" si="260"/>
        <v>42675.832465277781</v>
      </c>
      <c r="T3416" s="15">
        <f t="shared" si="261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8"/>
        <v>100</v>
      </c>
      <c r="P3417">
        <f t="shared" si="259"/>
        <v>22.22</v>
      </c>
      <c r="Q3417" t="s">
        <v>8315</v>
      </c>
      <c r="R3417" t="s">
        <v>8316</v>
      </c>
      <c r="S3417" s="14">
        <f t="shared" si="260"/>
        <v>42467.144166666665</v>
      </c>
      <c r="T3417" s="15">
        <f t="shared" si="261"/>
        <v>42477.979166666672</v>
      </c>
    </row>
    <row r="3418" spans="1:20" ht="3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8"/>
        <v>120</v>
      </c>
      <c r="P3418">
        <f t="shared" si="259"/>
        <v>159.47</v>
      </c>
      <c r="Q3418" t="s">
        <v>8315</v>
      </c>
      <c r="R3418" t="s">
        <v>8316</v>
      </c>
      <c r="S3418" s="14">
        <f t="shared" si="260"/>
        <v>42089.412557870368</v>
      </c>
      <c r="T3418" s="15">
        <f t="shared" si="261"/>
        <v>42117.770833333328</v>
      </c>
    </row>
    <row r="3419" spans="1:20" ht="30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8"/>
        <v>100</v>
      </c>
      <c r="P3419">
        <f t="shared" si="259"/>
        <v>37.78</v>
      </c>
      <c r="Q3419" t="s">
        <v>8315</v>
      </c>
      <c r="R3419" t="s">
        <v>8316</v>
      </c>
      <c r="S3419" s="14">
        <f t="shared" si="260"/>
        <v>41894.91375</v>
      </c>
      <c r="T3419" s="15">
        <f t="shared" si="261"/>
        <v>41938.029861111114</v>
      </c>
    </row>
    <row r="3420" spans="1:20" ht="3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8"/>
        <v>101</v>
      </c>
      <c r="P3420">
        <f t="shared" si="259"/>
        <v>72.05</v>
      </c>
      <c r="Q3420" t="s">
        <v>8315</v>
      </c>
      <c r="R3420" t="s">
        <v>8316</v>
      </c>
      <c r="S3420" s="14">
        <f t="shared" si="260"/>
        <v>41752.83457175926</v>
      </c>
      <c r="T3420" s="15">
        <f t="shared" si="261"/>
        <v>41782.83457175926</v>
      </c>
    </row>
    <row r="3421" spans="1:20" ht="45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8"/>
        <v>107</v>
      </c>
      <c r="P3421">
        <f t="shared" si="259"/>
        <v>63.7</v>
      </c>
      <c r="Q3421" t="s">
        <v>8315</v>
      </c>
      <c r="R3421" t="s">
        <v>8316</v>
      </c>
      <c r="S3421" s="14">
        <f t="shared" si="260"/>
        <v>42448.821585648147</v>
      </c>
      <c r="T3421" s="15">
        <f t="shared" si="261"/>
        <v>42466.895833333328</v>
      </c>
    </row>
    <row r="3422" spans="1:20" ht="30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8"/>
        <v>138</v>
      </c>
      <c r="P3422">
        <f t="shared" si="259"/>
        <v>28.41</v>
      </c>
      <c r="Q3422" t="s">
        <v>8315</v>
      </c>
      <c r="R3422" t="s">
        <v>8316</v>
      </c>
      <c r="S3422" s="14">
        <f t="shared" si="260"/>
        <v>42405.090300925927</v>
      </c>
      <c r="T3422" s="15">
        <f t="shared" si="261"/>
        <v>42414</v>
      </c>
    </row>
    <row r="3423" spans="1:20" ht="30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8"/>
        <v>101</v>
      </c>
      <c r="P3423">
        <f t="shared" si="259"/>
        <v>103.21</v>
      </c>
      <c r="Q3423" t="s">
        <v>8315</v>
      </c>
      <c r="R3423" t="s">
        <v>8316</v>
      </c>
      <c r="S3423" s="14">
        <f t="shared" si="260"/>
        <v>42037.791238425925</v>
      </c>
      <c r="T3423" s="15">
        <f t="shared" si="261"/>
        <v>42067.791238425925</v>
      </c>
    </row>
    <row r="3424" spans="1:20" ht="3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8"/>
        <v>109</v>
      </c>
      <c r="P3424">
        <f t="shared" si="259"/>
        <v>71.150000000000006</v>
      </c>
      <c r="Q3424" t="s">
        <v>8315</v>
      </c>
      <c r="R3424" t="s">
        <v>8316</v>
      </c>
      <c r="S3424" s="14">
        <f t="shared" si="260"/>
        <v>42323.562222222223</v>
      </c>
      <c r="T3424" s="15">
        <f t="shared" si="261"/>
        <v>42352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8"/>
        <v>140</v>
      </c>
      <c r="P3425">
        <f t="shared" si="259"/>
        <v>35</v>
      </c>
      <c r="Q3425" t="s">
        <v>8315</v>
      </c>
      <c r="R3425" t="s">
        <v>8316</v>
      </c>
      <c r="S3425" s="14">
        <f t="shared" si="260"/>
        <v>42088.911354166667</v>
      </c>
      <c r="T3425" s="15">
        <f t="shared" si="261"/>
        <v>42118.911354166667</v>
      </c>
    </row>
    <row r="3426" spans="1:20" ht="3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8"/>
        <v>104</v>
      </c>
      <c r="P3426">
        <f t="shared" si="259"/>
        <v>81.78</v>
      </c>
      <c r="Q3426" t="s">
        <v>8315</v>
      </c>
      <c r="R3426" t="s">
        <v>8316</v>
      </c>
      <c r="S3426" s="14">
        <f t="shared" si="260"/>
        <v>42018.676898148144</v>
      </c>
      <c r="T3426" s="15">
        <f t="shared" si="261"/>
        <v>42040.290972222225</v>
      </c>
    </row>
    <row r="3427" spans="1:20" ht="3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8"/>
        <v>103</v>
      </c>
      <c r="P3427">
        <f t="shared" si="259"/>
        <v>297.02999999999997</v>
      </c>
      <c r="Q3427" t="s">
        <v>8315</v>
      </c>
      <c r="R3427" t="s">
        <v>8316</v>
      </c>
      <c r="S3427" s="14">
        <f t="shared" si="260"/>
        <v>41884.617314814815</v>
      </c>
      <c r="T3427" s="15">
        <f t="shared" si="261"/>
        <v>41916.617314814815</v>
      </c>
    </row>
    <row r="3428" spans="1:20" ht="30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8"/>
        <v>108</v>
      </c>
      <c r="P3428">
        <f t="shared" si="259"/>
        <v>46.61</v>
      </c>
      <c r="Q3428" t="s">
        <v>8315</v>
      </c>
      <c r="R3428" t="s">
        <v>8316</v>
      </c>
      <c r="S3428" s="14">
        <f t="shared" si="260"/>
        <v>41884.056747685187</v>
      </c>
      <c r="T3428" s="15">
        <f t="shared" si="261"/>
        <v>41903.083333333336</v>
      </c>
    </row>
    <row r="3429" spans="1:20" ht="3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8"/>
        <v>100</v>
      </c>
      <c r="P3429">
        <f t="shared" si="259"/>
        <v>51.72</v>
      </c>
      <c r="Q3429" t="s">
        <v>8315</v>
      </c>
      <c r="R3429" t="s">
        <v>8316</v>
      </c>
      <c r="S3429" s="14">
        <f t="shared" si="260"/>
        <v>41792.645277777774</v>
      </c>
      <c r="T3429" s="15">
        <f t="shared" si="261"/>
        <v>41822.645277777774</v>
      </c>
    </row>
    <row r="3430" spans="1:20" ht="3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8"/>
        <v>103</v>
      </c>
      <c r="P3430">
        <f t="shared" si="259"/>
        <v>40.29</v>
      </c>
      <c r="Q3430" t="s">
        <v>8315</v>
      </c>
      <c r="R3430" t="s">
        <v>8316</v>
      </c>
      <c r="S3430" s="14">
        <f t="shared" si="260"/>
        <v>42038.720451388886</v>
      </c>
      <c r="T3430" s="15">
        <f t="shared" si="261"/>
        <v>42063.708333333328</v>
      </c>
    </row>
    <row r="3431" spans="1:20" ht="3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8"/>
        <v>130</v>
      </c>
      <c r="P3431">
        <f t="shared" si="259"/>
        <v>16.25</v>
      </c>
      <c r="Q3431" t="s">
        <v>8315</v>
      </c>
      <c r="R3431" t="s">
        <v>8316</v>
      </c>
      <c r="S3431" s="14">
        <f t="shared" si="260"/>
        <v>42662.021539351852</v>
      </c>
      <c r="T3431" s="15">
        <f t="shared" si="261"/>
        <v>42676.021539351852</v>
      </c>
    </row>
    <row r="3432" spans="1:20" ht="3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8"/>
        <v>109</v>
      </c>
      <c r="P3432">
        <f t="shared" si="259"/>
        <v>30.15</v>
      </c>
      <c r="Q3432" t="s">
        <v>8315</v>
      </c>
      <c r="R3432" t="s">
        <v>8316</v>
      </c>
      <c r="S3432" s="14">
        <f t="shared" si="260"/>
        <v>41820.945613425924</v>
      </c>
      <c r="T3432" s="15">
        <f t="shared" si="261"/>
        <v>41850.945613425924</v>
      </c>
    </row>
    <row r="3433" spans="1:20" ht="30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8"/>
        <v>100</v>
      </c>
      <c r="P3433">
        <f t="shared" si="259"/>
        <v>95.24</v>
      </c>
      <c r="Q3433" t="s">
        <v>8315</v>
      </c>
      <c r="R3433" t="s">
        <v>8316</v>
      </c>
      <c r="S3433" s="14">
        <f t="shared" si="260"/>
        <v>41839.730937500004</v>
      </c>
      <c r="T3433" s="15">
        <f t="shared" si="261"/>
        <v>41869.730937500004</v>
      </c>
    </row>
    <row r="3434" spans="1:20" ht="30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8"/>
        <v>110</v>
      </c>
      <c r="P3434">
        <f t="shared" si="259"/>
        <v>52.21</v>
      </c>
      <c r="Q3434" t="s">
        <v>8315</v>
      </c>
      <c r="R3434" t="s">
        <v>8316</v>
      </c>
      <c r="S3434" s="14">
        <f t="shared" si="260"/>
        <v>42380.581180555557</v>
      </c>
      <c r="T3434" s="15">
        <f t="shared" si="261"/>
        <v>42405.916666666672</v>
      </c>
    </row>
    <row r="3435" spans="1:20" ht="30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8"/>
        <v>100</v>
      </c>
      <c r="P3435">
        <f t="shared" si="259"/>
        <v>134.15</v>
      </c>
      <c r="Q3435" t="s">
        <v>8315</v>
      </c>
      <c r="R3435" t="s">
        <v>8316</v>
      </c>
      <c r="S3435" s="14">
        <f t="shared" si="260"/>
        <v>41776.063136574077</v>
      </c>
      <c r="T3435" s="15">
        <f t="shared" si="261"/>
        <v>41807.125</v>
      </c>
    </row>
    <row r="3436" spans="1:20" ht="3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8"/>
        <v>106</v>
      </c>
      <c r="P3436">
        <f t="shared" si="259"/>
        <v>62.83</v>
      </c>
      <c r="Q3436" t="s">
        <v>8315</v>
      </c>
      <c r="R3436" t="s">
        <v>8316</v>
      </c>
      <c r="S3436" s="14">
        <f t="shared" si="260"/>
        <v>41800.380428240744</v>
      </c>
      <c r="T3436" s="15">
        <f t="shared" si="261"/>
        <v>41830.380428240744</v>
      </c>
    </row>
    <row r="3437" spans="1:20" ht="3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8"/>
        <v>112</v>
      </c>
      <c r="P3437">
        <f t="shared" si="259"/>
        <v>58.95</v>
      </c>
      <c r="Q3437" t="s">
        <v>8315</v>
      </c>
      <c r="R3437" t="s">
        <v>8316</v>
      </c>
      <c r="S3437" s="14">
        <f t="shared" si="260"/>
        <v>42572.61681712963</v>
      </c>
      <c r="T3437" s="15">
        <f t="shared" si="261"/>
        <v>42589.125</v>
      </c>
    </row>
    <row r="3438" spans="1:20" ht="3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8"/>
        <v>106</v>
      </c>
      <c r="P3438">
        <f t="shared" si="259"/>
        <v>143.11000000000001</v>
      </c>
      <c r="Q3438" t="s">
        <v>8315</v>
      </c>
      <c r="R3438" t="s">
        <v>8316</v>
      </c>
      <c r="S3438" s="14">
        <f t="shared" si="260"/>
        <v>41851.541585648149</v>
      </c>
      <c r="T3438" s="15">
        <f t="shared" si="261"/>
        <v>41872.686111111114</v>
      </c>
    </row>
    <row r="3439" spans="1:20" ht="3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8"/>
        <v>101</v>
      </c>
      <c r="P3439">
        <f t="shared" si="259"/>
        <v>84.17</v>
      </c>
      <c r="Q3439" t="s">
        <v>8315</v>
      </c>
      <c r="R3439" t="s">
        <v>8316</v>
      </c>
      <c r="S3439" s="14">
        <f t="shared" si="260"/>
        <v>42205.710879629631</v>
      </c>
      <c r="T3439" s="15">
        <f t="shared" si="261"/>
        <v>42235.710879629631</v>
      </c>
    </row>
    <row r="3440" spans="1:20" ht="3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8"/>
        <v>104</v>
      </c>
      <c r="P3440">
        <f t="shared" si="259"/>
        <v>186.07</v>
      </c>
      <c r="Q3440" t="s">
        <v>8315</v>
      </c>
      <c r="R3440" t="s">
        <v>8316</v>
      </c>
      <c r="S3440" s="14">
        <f t="shared" si="260"/>
        <v>42100.927858796291</v>
      </c>
      <c r="T3440" s="15">
        <f t="shared" si="26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8"/>
        <v>135</v>
      </c>
      <c r="P3441">
        <f t="shared" si="259"/>
        <v>89.79</v>
      </c>
      <c r="Q3441" t="s">
        <v>8315</v>
      </c>
      <c r="R3441" t="s">
        <v>8316</v>
      </c>
      <c r="S3441" s="14">
        <f t="shared" si="260"/>
        <v>42374.911226851851</v>
      </c>
      <c r="T3441" s="15">
        <f t="shared" si="261"/>
        <v>42388.207638888889</v>
      </c>
    </row>
    <row r="3442" spans="1:20" ht="3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8"/>
        <v>105</v>
      </c>
      <c r="P3442">
        <f t="shared" si="259"/>
        <v>64.16</v>
      </c>
      <c r="Q3442" t="s">
        <v>8315</v>
      </c>
      <c r="R3442" t="s">
        <v>8316</v>
      </c>
      <c r="S3442" s="14">
        <f t="shared" si="260"/>
        <v>41809.12300925926</v>
      </c>
      <c r="T3442" s="15">
        <f t="shared" si="261"/>
        <v>41831.677083333336</v>
      </c>
    </row>
    <row r="3443" spans="1:20" ht="3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8"/>
        <v>103</v>
      </c>
      <c r="P3443">
        <f t="shared" si="259"/>
        <v>59.65</v>
      </c>
      <c r="Q3443" t="s">
        <v>8315</v>
      </c>
      <c r="R3443" t="s">
        <v>8316</v>
      </c>
      <c r="S3443" s="14">
        <f t="shared" si="260"/>
        <v>42294.429641203707</v>
      </c>
      <c r="T3443" s="15">
        <f t="shared" si="261"/>
        <v>42321.845138888893</v>
      </c>
    </row>
    <row r="3444" spans="1:20" ht="3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8"/>
        <v>100</v>
      </c>
      <c r="P3444">
        <f t="shared" si="259"/>
        <v>31.25</v>
      </c>
      <c r="Q3444" t="s">
        <v>8315</v>
      </c>
      <c r="R3444" t="s">
        <v>8316</v>
      </c>
      <c r="S3444" s="14">
        <f t="shared" si="260"/>
        <v>42124.841111111105</v>
      </c>
      <c r="T3444" s="15">
        <f t="shared" si="261"/>
        <v>42154.841111111105</v>
      </c>
    </row>
    <row r="3445" spans="1:20" ht="3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8"/>
        <v>186</v>
      </c>
      <c r="P3445">
        <f t="shared" si="259"/>
        <v>41.22</v>
      </c>
      <c r="Q3445" t="s">
        <v>8315</v>
      </c>
      <c r="R3445" t="s">
        <v>8316</v>
      </c>
      <c r="S3445" s="14">
        <f t="shared" si="260"/>
        <v>41861.524837962963</v>
      </c>
      <c r="T3445" s="15">
        <f t="shared" si="261"/>
        <v>41891.524837962963</v>
      </c>
    </row>
    <row r="3446" spans="1:20" ht="3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8"/>
        <v>289</v>
      </c>
      <c r="P3446">
        <f t="shared" si="259"/>
        <v>43.35</v>
      </c>
      <c r="Q3446" t="s">
        <v>8315</v>
      </c>
      <c r="R3446" t="s">
        <v>8316</v>
      </c>
      <c r="S3446" s="14">
        <f t="shared" si="260"/>
        <v>42521.291504629626</v>
      </c>
      <c r="T3446" s="15">
        <f t="shared" si="261"/>
        <v>42529.582638888889</v>
      </c>
    </row>
    <row r="3447" spans="1:20" ht="30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8"/>
        <v>100</v>
      </c>
      <c r="P3447">
        <f t="shared" si="259"/>
        <v>64.52</v>
      </c>
      <c r="Q3447" t="s">
        <v>8315</v>
      </c>
      <c r="R3447" t="s">
        <v>8316</v>
      </c>
      <c r="S3447" s="14">
        <f t="shared" si="260"/>
        <v>42272.530509259261</v>
      </c>
      <c r="T3447" s="15">
        <f t="shared" si="261"/>
        <v>42300.530509259261</v>
      </c>
    </row>
    <row r="3448" spans="1:20" ht="3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8"/>
        <v>108</v>
      </c>
      <c r="P3448">
        <f t="shared" si="259"/>
        <v>43.28</v>
      </c>
      <c r="Q3448" t="s">
        <v>8315</v>
      </c>
      <c r="R3448" t="s">
        <v>8316</v>
      </c>
      <c r="S3448" s="14">
        <f t="shared" si="260"/>
        <v>42016.832465277781</v>
      </c>
      <c r="T3448" s="15">
        <f t="shared" si="26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8"/>
        <v>108</v>
      </c>
      <c r="P3449">
        <f t="shared" si="259"/>
        <v>77</v>
      </c>
      <c r="Q3449" t="s">
        <v>8315</v>
      </c>
      <c r="R3449" t="s">
        <v>8316</v>
      </c>
      <c r="S3449" s="14">
        <f t="shared" si="260"/>
        <v>42402.889027777783</v>
      </c>
      <c r="T3449" s="15">
        <f t="shared" si="261"/>
        <v>42447.847361111111</v>
      </c>
    </row>
    <row r="3450" spans="1:20" ht="30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8"/>
        <v>110</v>
      </c>
      <c r="P3450">
        <f t="shared" si="259"/>
        <v>51.22</v>
      </c>
      <c r="Q3450" t="s">
        <v>8315</v>
      </c>
      <c r="R3450" t="s">
        <v>8316</v>
      </c>
      <c r="S3450" s="14">
        <f t="shared" si="260"/>
        <v>41960.119085648148</v>
      </c>
      <c r="T3450" s="15">
        <f t="shared" si="261"/>
        <v>41990.119085648148</v>
      </c>
    </row>
    <row r="3451" spans="1:20" ht="30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8"/>
        <v>171</v>
      </c>
      <c r="P3451">
        <f t="shared" si="259"/>
        <v>68.25</v>
      </c>
      <c r="Q3451" t="s">
        <v>8315</v>
      </c>
      <c r="R3451" t="s">
        <v>8316</v>
      </c>
      <c r="S3451" s="14">
        <f t="shared" si="260"/>
        <v>42532.052523148144</v>
      </c>
      <c r="T3451" s="15">
        <f t="shared" si="261"/>
        <v>42560.166666666672</v>
      </c>
    </row>
    <row r="3452" spans="1:20" ht="3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8"/>
        <v>152</v>
      </c>
      <c r="P3452">
        <f t="shared" si="259"/>
        <v>19.489999999999998</v>
      </c>
      <c r="Q3452" t="s">
        <v>8315</v>
      </c>
      <c r="R3452" t="s">
        <v>8316</v>
      </c>
      <c r="S3452" s="14">
        <f t="shared" si="260"/>
        <v>42036.704525462963</v>
      </c>
      <c r="T3452" s="15">
        <f t="shared" si="261"/>
        <v>42096.662858796291</v>
      </c>
    </row>
    <row r="3453" spans="1:20" ht="3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8"/>
        <v>101</v>
      </c>
      <c r="P3453">
        <f t="shared" si="259"/>
        <v>41.13</v>
      </c>
      <c r="Q3453" t="s">
        <v>8315</v>
      </c>
      <c r="R3453" t="s">
        <v>8316</v>
      </c>
      <c r="S3453" s="14">
        <f t="shared" si="260"/>
        <v>42088.723692129628</v>
      </c>
      <c r="T3453" s="15">
        <f t="shared" si="261"/>
        <v>42115.723692129628</v>
      </c>
    </row>
    <row r="3454" spans="1:20" ht="3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8"/>
        <v>153</v>
      </c>
      <c r="P3454">
        <f t="shared" si="259"/>
        <v>41.41</v>
      </c>
      <c r="Q3454" t="s">
        <v>8315</v>
      </c>
      <c r="R3454" t="s">
        <v>8316</v>
      </c>
      <c r="S3454" s="14">
        <f t="shared" si="260"/>
        <v>41820.639189814814</v>
      </c>
      <c r="T3454" s="15">
        <f t="shared" si="261"/>
        <v>41843.165972222225</v>
      </c>
    </row>
    <row r="3455" spans="1:20" ht="30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8"/>
        <v>128</v>
      </c>
      <c r="P3455">
        <f t="shared" si="259"/>
        <v>27.5</v>
      </c>
      <c r="Q3455" t="s">
        <v>8315</v>
      </c>
      <c r="R3455" t="s">
        <v>8316</v>
      </c>
      <c r="S3455" s="14">
        <f t="shared" si="260"/>
        <v>42535.97865740741</v>
      </c>
      <c r="T3455" s="15">
        <f t="shared" si="261"/>
        <v>42595.97865740741</v>
      </c>
    </row>
    <row r="3456" spans="1:20" ht="45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8"/>
        <v>101</v>
      </c>
      <c r="P3456">
        <f t="shared" si="259"/>
        <v>33.57</v>
      </c>
      <c r="Q3456" t="s">
        <v>8315</v>
      </c>
      <c r="R3456" t="s">
        <v>8316</v>
      </c>
      <c r="S3456" s="14">
        <f t="shared" si="260"/>
        <v>41821.698599537034</v>
      </c>
      <c r="T3456" s="15">
        <f t="shared" si="261"/>
        <v>41851.698599537034</v>
      </c>
    </row>
    <row r="3457" spans="1:20" ht="3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8"/>
        <v>101</v>
      </c>
      <c r="P3457">
        <f t="shared" si="259"/>
        <v>145.87</v>
      </c>
      <c r="Q3457" t="s">
        <v>8315</v>
      </c>
      <c r="R3457" t="s">
        <v>8316</v>
      </c>
      <c r="S3457" s="14">
        <f t="shared" si="260"/>
        <v>42626.7503125</v>
      </c>
      <c r="T3457" s="15">
        <f t="shared" si="261"/>
        <v>42656.7503125</v>
      </c>
    </row>
    <row r="3458" spans="1:20" ht="3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2">ROUND(E3458/D3458*100,0)</f>
        <v>191</v>
      </c>
      <c r="P3458">
        <f t="shared" si="259"/>
        <v>358.69</v>
      </c>
      <c r="Q3458" t="s">
        <v>8315</v>
      </c>
      <c r="R3458" t="s">
        <v>8316</v>
      </c>
      <c r="S3458" s="14">
        <f t="shared" si="260"/>
        <v>41821.205636574072</v>
      </c>
      <c r="T3458" s="15">
        <f t="shared" si="261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2"/>
        <v>140</v>
      </c>
      <c r="P3459">
        <f t="shared" ref="P3459:P3522" si="263">IFERROR(ROUND(E3459/L3459,2),0)</f>
        <v>50.98</v>
      </c>
      <c r="Q3459" t="s">
        <v>8315</v>
      </c>
      <c r="R3459" t="s">
        <v>8316</v>
      </c>
      <c r="S3459" s="14">
        <f t="shared" ref="S3459:S3522" si="264">(((J3459/60)/60)/24)+DATE(1970,1,1)</f>
        <v>42016.706678240742</v>
      </c>
      <c r="T3459" s="15">
        <f t="shared" ref="T3459:T3522" si="265">(((I3459/60)/60)/24)+DATE(1970,1,1)</f>
        <v>42047.249305555553</v>
      </c>
    </row>
    <row r="3460" spans="1:20" ht="3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2"/>
        <v>124</v>
      </c>
      <c r="P3460">
        <f t="shared" si="263"/>
        <v>45.04</v>
      </c>
      <c r="Q3460" t="s">
        <v>8315</v>
      </c>
      <c r="R3460" t="s">
        <v>8316</v>
      </c>
      <c r="S3460" s="14">
        <f t="shared" si="264"/>
        <v>42011.202581018515</v>
      </c>
      <c r="T3460" s="15">
        <f t="shared" si="265"/>
        <v>42038.185416666667</v>
      </c>
    </row>
    <row r="3461" spans="1:20" ht="3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2"/>
        <v>126</v>
      </c>
      <c r="P3461">
        <f t="shared" si="263"/>
        <v>17.53</v>
      </c>
      <c r="Q3461" t="s">
        <v>8315</v>
      </c>
      <c r="R3461" t="s">
        <v>8316</v>
      </c>
      <c r="S3461" s="14">
        <f t="shared" si="264"/>
        <v>42480.479861111111</v>
      </c>
      <c r="T3461" s="15">
        <f t="shared" si="265"/>
        <v>42510.479861111111</v>
      </c>
    </row>
    <row r="3462" spans="1:20" ht="30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2"/>
        <v>190</v>
      </c>
      <c r="P3462">
        <f t="shared" si="263"/>
        <v>50</v>
      </c>
      <c r="Q3462" t="s">
        <v>8315</v>
      </c>
      <c r="R3462" t="s">
        <v>8316</v>
      </c>
      <c r="S3462" s="14">
        <f t="shared" si="264"/>
        <v>41852.527222222219</v>
      </c>
      <c r="T3462" s="15">
        <f t="shared" si="265"/>
        <v>41866.527222222219</v>
      </c>
    </row>
    <row r="3463" spans="1:20" ht="3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2"/>
        <v>139</v>
      </c>
      <c r="P3463">
        <f t="shared" si="263"/>
        <v>57.92</v>
      </c>
      <c r="Q3463" t="s">
        <v>8315</v>
      </c>
      <c r="R3463" t="s">
        <v>8316</v>
      </c>
      <c r="S3463" s="14">
        <f t="shared" si="264"/>
        <v>42643.632858796293</v>
      </c>
      <c r="T3463" s="15">
        <f t="shared" si="265"/>
        <v>42672.125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2"/>
        <v>202</v>
      </c>
      <c r="P3464">
        <f t="shared" si="263"/>
        <v>29.71</v>
      </c>
      <c r="Q3464" t="s">
        <v>8315</v>
      </c>
      <c r="R3464" t="s">
        <v>8316</v>
      </c>
      <c r="S3464" s="14">
        <f t="shared" si="264"/>
        <v>42179.898472222223</v>
      </c>
      <c r="T3464" s="15">
        <f t="shared" si="265"/>
        <v>42195.75</v>
      </c>
    </row>
    <row r="3465" spans="1:20" ht="30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2"/>
        <v>103</v>
      </c>
      <c r="P3465">
        <f t="shared" si="263"/>
        <v>90.68</v>
      </c>
      <c r="Q3465" t="s">
        <v>8315</v>
      </c>
      <c r="R3465" t="s">
        <v>8316</v>
      </c>
      <c r="S3465" s="14">
        <f t="shared" si="264"/>
        <v>42612.918807870374</v>
      </c>
      <c r="T3465" s="15">
        <f t="shared" si="265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2"/>
        <v>102</v>
      </c>
      <c r="P3466">
        <f t="shared" si="263"/>
        <v>55.01</v>
      </c>
      <c r="Q3466" t="s">
        <v>8315</v>
      </c>
      <c r="R3466" t="s">
        <v>8316</v>
      </c>
      <c r="S3466" s="14">
        <f t="shared" si="264"/>
        <v>42575.130057870367</v>
      </c>
      <c r="T3466" s="15">
        <f t="shared" si="265"/>
        <v>42605.130057870367</v>
      </c>
    </row>
    <row r="3467" spans="1:20" ht="30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2"/>
        <v>103</v>
      </c>
      <c r="P3467">
        <f t="shared" si="263"/>
        <v>57.22</v>
      </c>
      <c r="Q3467" t="s">
        <v>8315</v>
      </c>
      <c r="R3467" t="s">
        <v>8316</v>
      </c>
      <c r="S3467" s="14">
        <f t="shared" si="264"/>
        <v>42200.625833333332</v>
      </c>
      <c r="T3467" s="15">
        <f t="shared" si="265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2"/>
        <v>127</v>
      </c>
      <c r="P3468">
        <f t="shared" si="263"/>
        <v>72.95</v>
      </c>
      <c r="Q3468" t="s">
        <v>8315</v>
      </c>
      <c r="R3468" t="s">
        <v>8316</v>
      </c>
      <c r="S3468" s="14">
        <f t="shared" si="264"/>
        <v>42420.019097222219</v>
      </c>
      <c r="T3468" s="15">
        <f t="shared" si="265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2"/>
        <v>101</v>
      </c>
      <c r="P3469">
        <f t="shared" si="263"/>
        <v>64.47</v>
      </c>
      <c r="Q3469" t="s">
        <v>8315</v>
      </c>
      <c r="R3469" t="s">
        <v>8316</v>
      </c>
      <c r="S3469" s="14">
        <f t="shared" si="264"/>
        <v>42053.671666666662</v>
      </c>
      <c r="T3469" s="15">
        <f t="shared" si="265"/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2"/>
        <v>122</v>
      </c>
      <c r="P3470">
        <f t="shared" si="263"/>
        <v>716.35</v>
      </c>
      <c r="Q3470" t="s">
        <v>8315</v>
      </c>
      <c r="R3470" t="s">
        <v>8316</v>
      </c>
      <c r="S3470" s="14">
        <f t="shared" si="264"/>
        <v>42605.765381944439</v>
      </c>
      <c r="T3470" s="15">
        <f t="shared" si="265"/>
        <v>42634.125</v>
      </c>
    </row>
    <row r="3471" spans="1:20" ht="3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2"/>
        <v>113</v>
      </c>
      <c r="P3471">
        <f t="shared" si="263"/>
        <v>50.4</v>
      </c>
      <c r="Q3471" t="s">
        <v>8315</v>
      </c>
      <c r="R3471" t="s">
        <v>8316</v>
      </c>
      <c r="S3471" s="14">
        <f t="shared" si="264"/>
        <v>42458.641724537039</v>
      </c>
      <c r="T3471" s="15">
        <f t="shared" si="265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2"/>
        <v>150</v>
      </c>
      <c r="P3472">
        <f t="shared" si="263"/>
        <v>41.67</v>
      </c>
      <c r="Q3472" t="s">
        <v>8315</v>
      </c>
      <c r="R3472" t="s">
        <v>8316</v>
      </c>
      <c r="S3472" s="14">
        <f t="shared" si="264"/>
        <v>42529.022013888884</v>
      </c>
      <c r="T3472" s="15">
        <f t="shared" si="265"/>
        <v>42566.901388888888</v>
      </c>
    </row>
    <row r="3473" spans="1:20" ht="3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2"/>
        <v>215</v>
      </c>
      <c r="P3473">
        <f t="shared" si="263"/>
        <v>35.770000000000003</v>
      </c>
      <c r="Q3473" t="s">
        <v>8315</v>
      </c>
      <c r="R3473" t="s">
        <v>8316</v>
      </c>
      <c r="S3473" s="14">
        <f t="shared" si="264"/>
        <v>41841.820486111108</v>
      </c>
      <c r="T3473" s="15">
        <f t="shared" si="265"/>
        <v>41882.833333333336</v>
      </c>
    </row>
    <row r="3474" spans="1:20" ht="3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2"/>
        <v>102</v>
      </c>
      <c r="P3474">
        <f t="shared" si="263"/>
        <v>88.74</v>
      </c>
      <c r="Q3474" t="s">
        <v>8315</v>
      </c>
      <c r="R3474" t="s">
        <v>8316</v>
      </c>
      <c r="S3474" s="14">
        <f t="shared" si="264"/>
        <v>41928.170497685183</v>
      </c>
      <c r="T3474" s="15">
        <f t="shared" si="265"/>
        <v>41949.249305555553</v>
      </c>
    </row>
    <row r="3475" spans="1:20" ht="3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2"/>
        <v>100</v>
      </c>
      <c r="P3475">
        <f t="shared" si="263"/>
        <v>148.47999999999999</v>
      </c>
      <c r="Q3475" t="s">
        <v>8315</v>
      </c>
      <c r="R3475" t="s">
        <v>8316</v>
      </c>
      <c r="S3475" s="14">
        <f t="shared" si="264"/>
        <v>42062.834444444445</v>
      </c>
      <c r="T3475" s="15">
        <f t="shared" si="265"/>
        <v>42083.852083333331</v>
      </c>
    </row>
    <row r="3476" spans="1:20" ht="3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2"/>
        <v>101</v>
      </c>
      <c r="P3476">
        <f t="shared" si="263"/>
        <v>51.79</v>
      </c>
      <c r="Q3476" t="s">
        <v>8315</v>
      </c>
      <c r="R3476" t="s">
        <v>8316</v>
      </c>
      <c r="S3476" s="14">
        <f t="shared" si="264"/>
        <v>42541.501516203702</v>
      </c>
      <c r="T3476" s="15">
        <f t="shared" si="265"/>
        <v>42571.501516203702</v>
      </c>
    </row>
    <row r="3477" spans="1:20" ht="30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2"/>
        <v>113</v>
      </c>
      <c r="P3477">
        <f t="shared" si="263"/>
        <v>20</v>
      </c>
      <c r="Q3477" t="s">
        <v>8315</v>
      </c>
      <c r="R3477" t="s">
        <v>8316</v>
      </c>
      <c r="S3477" s="14">
        <f t="shared" si="264"/>
        <v>41918.880833333329</v>
      </c>
      <c r="T3477" s="15">
        <f t="shared" si="265"/>
        <v>41946</v>
      </c>
    </row>
    <row r="3478" spans="1:20" ht="3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2"/>
        <v>104</v>
      </c>
      <c r="P3478">
        <f t="shared" si="263"/>
        <v>52</v>
      </c>
      <c r="Q3478" t="s">
        <v>8315</v>
      </c>
      <c r="R3478" t="s">
        <v>8316</v>
      </c>
      <c r="S3478" s="14">
        <f t="shared" si="264"/>
        <v>41921.279976851853</v>
      </c>
      <c r="T3478" s="15">
        <f t="shared" si="265"/>
        <v>41939.125</v>
      </c>
    </row>
    <row r="3479" spans="1:20" ht="30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2"/>
        <v>115</v>
      </c>
      <c r="P3479">
        <f t="shared" si="263"/>
        <v>53.23</v>
      </c>
      <c r="Q3479" t="s">
        <v>8315</v>
      </c>
      <c r="R3479" t="s">
        <v>8316</v>
      </c>
      <c r="S3479" s="14">
        <f t="shared" si="264"/>
        <v>42128.736608796295</v>
      </c>
      <c r="T3479" s="15">
        <f t="shared" si="265"/>
        <v>42141.125</v>
      </c>
    </row>
    <row r="3480" spans="1:20" ht="30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2"/>
        <v>113</v>
      </c>
      <c r="P3480">
        <f t="shared" si="263"/>
        <v>39.6</v>
      </c>
      <c r="Q3480" t="s">
        <v>8315</v>
      </c>
      <c r="R3480" t="s">
        <v>8316</v>
      </c>
      <c r="S3480" s="14">
        <f t="shared" si="264"/>
        <v>42053.916921296302</v>
      </c>
      <c r="T3480" s="15">
        <f t="shared" si="265"/>
        <v>42079.875</v>
      </c>
    </row>
    <row r="3481" spans="1:20" ht="30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2"/>
        <v>128</v>
      </c>
      <c r="P3481">
        <f t="shared" si="263"/>
        <v>34.25</v>
      </c>
      <c r="Q3481" t="s">
        <v>8315</v>
      </c>
      <c r="R3481" t="s">
        <v>8316</v>
      </c>
      <c r="S3481" s="14">
        <f t="shared" si="264"/>
        <v>41781.855092592588</v>
      </c>
      <c r="T3481" s="15">
        <f t="shared" si="265"/>
        <v>41811.855092592588</v>
      </c>
    </row>
    <row r="3482" spans="1:20" ht="30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2"/>
        <v>143</v>
      </c>
      <c r="P3482">
        <f t="shared" si="263"/>
        <v>164.62</v>
      </c>
      <c r="Q3482" t="s">
        <v>8315</v>
      </c>
      <c r="R3482" t="s">
        <v>8316</v>
      </c>
      <c r="S3482" s="14">
        <f t="shared" si="264"/>
        <v>42171.317442129628</v>
      </c>
      <c r="T3482" s="15">
        <f t="shared" si="265"/>
        <v>42195.875</v>
      </c>
    </row>
    <row r="3483" spans="1:20" ht="3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2"/>
        <v>119</v>
      </c>
      <c r="P3483">
        <f t="shared" si="263"/>
        <v>125.05</v>
      </c>
      <c r="Q3483" t="s">
        <v>8315</v>
      </c>
      <c r="R3483" t="s">
        <v>8316</v>
      </c>
      <c r="S3483" s="14">
        <f t="shared" si="264"/>
        <v>41989.24754629629</v>
      </c>
      <c r="T3483" s="15">
        <f t="shared" si="265"/>
        <v>42006.24754629629</v>
      </c>
    </row>
    <row r="3484" spans="1:20" ht="30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2"/>
        <v>138</v>
      </c>
      <c r="P3484">
        <f t="shared" si="263"/>
        <v>51.88</v>
      </c>
      <c r="Q3484" t="s">
        <v>8315</v>
      </c>
      <c r="R3484" t="s">
        <v>8316</v>
      </c>
      <c r="S3484" s="14">
        <f t="shared" si="264"/>
        <v>41796.771597222221</v>
      </c>
      <c r="T3484" s="15">
        <f t="shared" si="265"/>
        <v>41826.771597222221</v>
      </c>
    </row>
    <row r="3485" spans="1:20" ht="30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2"/>
        <v>160</v>
      </c>
      <c r="P3485">
        <f t="shared" si="263"/>
        <v>40.29</v>
      </c>
      <c r="Q3485" t="s">
        <v>8315</v>
      </c>
      <c r="R3485" t="s">
        <v>8316</v>
      </c>
      <c r="S3485" s="14">
        <f t="shared" si="264"/>
        <v>41793.668761574074</v>
      </c>
      <c r="T3485" s="15">
        <f t="shared" si="265"/>
        <v>41823.668761574074</v>
      </c>
    </row>
    <row r="3486" spans="1:20" ht="3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2"/>
        <v>114</v>
      </c>
      <c r="P3486">
        <f t="shared" si="263"/>
        <v>64.91</v>
      </c>
      <c r="Q3486" t="s">
        <v>8315</v>
      </c>
      <c r="R3486" t="s">
        <v>8316</v>
      </c>
      <c r="S3486" s="14">
        <f t="shared" si="264"/>
        <v>42506.760405092587</v>
      </c>
      <c r="T3486" s="15">
        <f t="shared" si="265"/>
        <v>42536.760405092587</v>
      </c>
    </row>
    <row r="3487" spans="1:20" ht="3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2"/>
        <v>101</v>
      </c>
      <c r="P3487">
        <f t="shared" si="263"/>
        <v>55.33</v>
      </c>
      <c r="Q3487" t="s">
        <v>8315</v>
      </c>
      <c r="R3487" t="s">
        <v>8316</v>
      </c>
      <c r="S3487" s="14">
        <f t="shared" si="264"/>
        <v>42372.693055555559</v>
      </c>
      <c r="T3487" s="15">
        <f t="shared" si="265"/>
        <v>42402.693055555559</v>
      </c>
    </row>
    <row r="3488" spans="1:20" ht="30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2"/>
        <v>155</v>
      </c>
      <c r="P3488">
        <f t="shared" si="263"/>
        <v>83.14</v>
      </c>
      <c r="Q3488" t="s">
        <v>8315</v>
      </c>
      <c r="R3488" t="s">
        <v>8316</v>
      </c>
      <c r="S3488" s="14">
        <f t="shared" si="264"/>
        <v>42126.87501157407</v>
      </c>
      <c r="T3488" s="15">
        <f t="shared" si="265"/>
        <v>42158.290972222225</v>
      </c>
    </row>
    <row r="3489" spans="1:20" ht="3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2"/>
        <v>128</v>
      </c>
      <c r="P3489">
        <f t="shared" si="263"/>
        <v>38.71</v>
      </c>
      <c r="Q3489" t="s">
        <v>8315</v>
      </c>
      <c r="R3489" t="s">
        <v>8316</v>
      </c>
      <c r="S3489" s="14">
        <f t="shared" si="264"/>
        <v>42149.940416666665</v>
      </c>
      <c r="T3489" s="15">
        <f t="shared" si="265"/>
        <v>42179.940416666665</v>
      </c>
    </row>
    <row r="3490" spans="1:20" ht="3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2"/>
        <v>121</v>
      </c>
      <c r="P3490">
        <f t="shared" si="263"/>
        <v>125.38</v>
      </c>
      <c r="Q3490" t="s">
        <v>8315</v>
      </c>
      <c r="R3490" t="s">
        <v>8316</v>
      </c>
      <c r="S3490" s="14">
        <f t="shared" si="264"/>
        <v>42087.768055555556</v>
      </c>
      <c r="T3490" s="15">
        <f t="shared" si="265"/>
        <v>42111.666666666672</v>
      </c>
    </row>
    <row r="3491" spans="1:20" ht="3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2"/>
        <v>113</v>
      </c>
      <c r="P3491">
        <f t="shared" si="263"/>
        <v>78.260000000000005</v>
      </c>
      <c r="Q3491" t="s">
        <v>8315</v>
      </c>
      <c r="R3491" t="s">
        <v>8316</v>
      </c>
      <c r="S3491" s="14">
        <f t="shared" si="264"/>
        <v>41753.635775462964</v>
      </c>
      <c r="T3491" s="15">
        <f t="shared" si="265"/>
        <v>41783.875</v>
      </c>
    </row>
    <row r="3492" spans="1:20" ht="3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2"/>
        <v>128</v>
      </c>
      <c r="P3492">
        <f t="shared" si="263"/>
        <v>47.22</v>
      </c>
      <c r="Q3492" t="s">
        <v>8315</v>
      </c>
      <c r="R3492" t="s">
        <v>8316</v>
      </c>
      <c r="S3492" s="14">
        <f t="shared" si="264"/>
        <v>42443.802361111113</v>
      </c>
      <c r="T3492" s="15">
        <f t="shared" si="265"/>
        <v>42473.802361111113</v>
      </c>
    </row>
    <row r="3493" spans="1:20" ht="3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2"/>
        <v>158</v>
      </c>
      <c r="P3493">
        <f t="shared" si="263"/>
        <v>79.099999999999994</v>
      </c>
      <c r="Q3493" t="s">
        <v>8315</v>
      </c>
      <c r="R3493" t="s">
        <v>8316</v>
      </c>
      <c r="S3493" s="14">
        <f t="shared" si="264"/>
        <v>42121.249814814815</v>
      </c>
      <c r="T3493" s="15">
        <f t="shared" si="265"/>
        <v>42142.249814814815</v>
      </c>
    </row>
    <row r="3494" spans="1:20" ht="30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2"/>
        <v>105</v>
      </c>
      <c r="P3494">
        <f t="shared" si="263"/>
        <v>114.29</v>
      </c>
      <c r="Q3494" t="s">
        <v>8315</v>
      </c>
      <c r="R3494" t="s">
        <v>8316</v>
      </c>
      <c r="S3494" s="14">
        <f t="shared" si="264"/>
        <v>42268.009224537032</v>
      </c>
      <c r="T3494" s="15">
        <f t="shared" si="265"/>
        <v>42303.009224537032</v>
      </c>
    </row>
    <row r="3495" spans="1:20" ht="3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2"/>
        <v>100</v>
      </c>
      <c r="P3495">
        <f t="shared" si="263"/>
        <v>51.72</v>
      </c>
      <c r="Q3495" t="s">
        <v>8315</v>
      </c>
      <c r="R3495" t="s">
        <v>8316</v>
      </c>
      <c r="S3495" s="14">
        <f t="shared" si="264"/>
        <v>41848.866157407407</v>
      </c>
      <c r="T3495" s="15">
        <f t="shared" si="265"/>
        <v>41868.21597222222</v>
      </c>
    </row>
    <row r="3496" spans="1:20" ht="3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2"/>
        <v>100</v>
      </c>
      <c r="P3496">
        <f t="shared" si="263"/>
        <v>30.77</v>
      </c>
      <c r="Q3496" t="s">
        <v>8315</v>
      </c>
      <c r="R3496" t="s">
        <v>8316</v>
      </c>
      <c r="S3496" s="14">
        <f t="shared" si="264"/>
        <v>42689.214988425927</v>
      </c>
      <c r="T3496" s="15">
        <f t="shared" si="265"/>
        <v>42700.25</v>
      </c>
    </row>
    <row r="3497" spans="1:20" ht="3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2"/>
        <v>107</v>
      </c>
      <c r="P3497">
        <f t="shared" si="263"/>
        <v>74.209999999999994</v>
      </c>
      <c r="Q3497" t="s">
        <v>8315</v>
      </c>
      <c r="R3497" t="s">
        <v>8316</v>
      </c>
      <c r="S3497" s="14">
        <f t="shared" si="264"/>
        <v>41915.762835648151</v>
      </c>
      <c r="T3497" s="15">
        <f t="shared" si="265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2"/>
        <v>124</v>
      </c>
      <c r="P3498">
        <f t="shared" si="263"/>
        <v>47.85</v>
      </c>
      <c r="Q3498" t="s">
        <v>8315</v>
      </c>
      <c r="R3498" t="s">
        <v>8316</v>
      </c>
      <c r="S3498" s="14">
        <f t="shared" si="264"/>
        <v>42584.846828703703</v>
      </c>
      <c r="T3498" s="15">
        <f t="shared" si="265"/>
        <v>42624.846828703703</v>
      </c>
    </row>
    <row r="3499" spans="1:20" ht="3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2"/>
        <v>109</v>
      </c>
      <c r="P3499">
        <f t="shared" si="263"/>
        <v>34.409999999999997</v>
      </c>
      <c r="Q3499" t="s">
        <v>8315</v>
      </c>
      <c r="R3499" t="s">
        <v>8316</v>
      </c>
      <c r="S3499" s="14">
        <f t="shared" si="264"/>
        <v>42511.741944444439</v>
      </c>
      <c r="T3499" s="15">
        <f t="shared" si="265"/>
        <v>42523.916666666672</v>
      </c>
    </row>
    <row r="3500" spans="1:20" ht="3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2"/>
        <v>102</v>
      </c>
      <c r="P3500">
        <f t="shared" si="263"/>
        <v>40.24</v>
      </c>
      <c r="Q3500" t="s">
        <v>8315</v>
      </c>
      <c r="R3500" t="s">
        <v>8316</v>
      </c>
      <c r="S3500" s="14">
        <f t="shared" si="264"/>
        <v>42459.15861111111</v>
      </c>
      <c r="T3500" s="15">
        <f t="shared" si="265"/>
        <v>42518.905555555553</v>
      </c>
    </row>
    <row r="3501" spans="1:20" ht="3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2"/>
        <v>106</v>
      </c>
      <c r="P3501">
        <f t="shared" si="263"/>
        <v>60.29</v>
      </c>
      <c r="Q3501" t="s">
        <v>8315</v>
      </c>
      <c r="R3501" t="s">
        <v>8316</v>
      </c>
      <c r="S3501" s="14">
        <f t="shared" si="264"/>
        <v>42132.036168981482</v>
      </c>
      <c r="T3501" s="15">
        <f t="shared" si="265"/>
        <v>42186.290972222225</v>
      </c>
    </row>
    <row r="3502" spans="1:20" ht="3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2"/>
        <v>106</v>
      </c>
      <c r="P3502">
        <f t="shared" si="263"/>
        <v>25.31</v>
      </c>
      <c r="Q3502" t="s">
        <v>8315</v>
      </c>
      <c r="R3502" t="s">
        <v>8316</v>
      </c>
      <c r="S3502" s="14">
        <f t="shared" si="264"/>
        <v>42419.91942129629</v>
      </c>
      <c r="T3502" s="15">
        <f t="shared" si="265"/>
        <v>42436.207638888889</v>
      </c>
    </row>
    <row r="3503" spans="1:20" ht="30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2"/>
        <v>101</v>
      </c>
      <c r="P3503">
        <f t="shared" si="263"/>
        <v>35.950000000000003</v>
      </c>
      <c r="Q3503" t="s">
        <v>8315</v>
      </c>
      <c r="R3503" t="s">
        <v>8316</v>
      </c>
      <c r="S3503" s="14">
        <f t="shared" si="264"/>
        <v>42233.763831018514</v>
      </c>
      <c r="T3503" s="15">
        <f t="shared" si="265"/>
        <v>42258.763831018514</v>
      </c>
    </row>
    <row r="3504" spans="1:20" ht="3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2"/>
        <v>105</v>
      </c>
      <c r="P3504">
        <f t="shared" si="263"/>
        <v>136</v>
      </c>
      <c r="Q3504" t="s">
        <v>8315</v>
      </c>
      <c r="R3504" t="s">
        <v>8316</v>
      </c>
      <c r="S3504" s="14">
        <f t="shared" si="264"/>
        <v>42430.839398148149</v>
      </c>
      <c r="T3504" s="15">
        <f t="shared" si="265"/>
        <v>42445.165972222225</v>
      </c>
    </row>
    <row r="3505" spans="1:20" ht="30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2"/>
        <v>108</v>
      </c>
      <c r="P3505">
        <f t="shared" si="263"/>
        <v>70.760000000000005</v>
      </c>
      <c r="Q3505" t="s">
        <v>8315</v>
      </c>
      <c r="R3505" t="s">
        <v>8316</v>
      </c>
      <c r="S3505" s="14">
        <f t="shared" si="264"/>
        <v>42545.478333333333</v>
      </c>
      <c r="T3505" s="15">
        <f t="shared" si="265"/>
        <v>42575.478333333333</v>
      </c>
    </row>
    <row r="3506" spans="1:20" ht="3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2"/>
        <v>100</v>
      </c>
      <c r="P3506">
        <f t="shared" si="263"/>
        <v>125</v>
      </c>
      <c r="Q3506" t="s">
        <v>8315</v>
      </c>
      <c r="R3506" t="s">
        <v>8316</v>
      </c>
      <c r="S3506" s="14">
        <f t="shared" si="264"/>
        <v>42297.748738425929</v>
      </c>
      <c r="T3506" s="15">
        <f t="shared" si="265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2"/>
        <v>104</v>
      </c>
      <c r="P3507">
        <f t="shared" si="263"/>
        <v>66.510000000000005</v>
      </c>
      <c r="Q3507" t="s">
        <v>8315</v>
      </c>
      <c r="R3507" t="s">
        <v>8316</v>
      </c>
      <c r="S3507" s="14">
        <f t="shared" si="264"/>
        <v>41760.935706018521</v>
      </c>
      <c r="T3507" s="15">
        <f t="shared" si="265"/>
        <v>41772.166666666664</v>
      </c>
    </row>
    <row r="3508" spans="1:20" ht="3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2"/>
        <v>102</v>
      </c>
      <c r="P3508">
        <f t="shared" si="263"/>
        <v>105</v>
      </c>
      <c r="Q3508" t="s">
        <v>8315</v>
      </c>
      <c r="R3508" t="s">
        <v>8316</v>
      </c>
      <c r="S3508" s="14">
        <f t="shared" si="264"/>
        <v>41829.734259259261</v>
      </c>
      <c r="T3508" s="15">
        <f t="shared" si="265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2"/>
        <v>104</v>
      </c>
      <c r="P3509">
        <f t="shared" si="263"/>
        <v>145</v>
      </c>
      <c r="Q3509" t="s">
        <v>8315</v>
      </c>
      <c r="R3509" t="s">
        <v>8316</v>
      </c>
      <c r="S3509" s="14">
        <f t="shared" si="264"/>
        <v>42491.92288194444</v>
      </c>
      <c r="T3509" s="15">
        <f t="shared" si="265"/>
        <v>42521.92288194444</v>
      </c>
    </row>
    <row r="3510" spans="1:20" ht="3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2"/>
        <v>180</v>
      </c>
      <c r="P3510">
        <f t="shared" si="263"/>
        <v>12</v>
      </c>
      <c r="Q3510" t="s">
        <v>8315</v>
      </c>
      <c r="R3510" t="s">
        <v>8316</v>
      </c>
      <c r="S3510" s="14">
        <f t="shared" si="264"/>
        <v>42477.729780092588</v>
      </c>
      <c r="T3510" s="15">
        <f t="shared" si="265"/>
        <v>42500.875</v>
      </c>
    </row>
    <row r="3511" spans="1:20" ht="3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2"/>
        <v>106</v>
      </c>
      <c r="P3511">
        <f t="shared" si="263"/>
        <v>96.67</v>
      </c>
      <c r="Q3511" t="s">
        <v>8315</v>
      </c>
      <c r="R3511" t="s">
        <v>8316</v>
      </c>
      <c r="S3511" s="14">
        <f t="shared" si="264"/>
        <v>41950.859560185185</v>
      </c>
      <c r="T3511" s="15">
        <f t="shared" si="265"/>
        <v>41964.204861111109</v>
      </c>
    </row>
    <row r="3512" spans="1:20" ht="3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2"/>
        <v>101</v>
      </c>
      <c r="P3512">
        <f t="shared" si="263"/>
        <v>60.33</v>
      </c>
      <c r="Q3512" t="s">
        <v>8315</v>
      </c>
      <c r="R3512" t="s">
        <v>8316</v>
      </c>
      <c r="S3512" s="14">
        <f t="shared" si="264"/>
        <v>41802.62090277778</v>
      </c>
      <c r="T3512" s="15">
        <f t="shared" si="265"/>
        <v>41822.62090277778</v>
      </c>
    </row>
    <row r="3513" spans="1:20" ht="30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2"/>
        <v>101</v>
      </c>
      <c r="P3513">
        <f t="shared" si="263"/>
        <v>79.89</v>
      </c>
      <c r="Q3513" t="s">
        <v>8315</v>
      </c>
      <c r="R3513" t="s">
        <v>8316</v>
      </c>
      <c r="S3513" s="14">
        <f t="shared" si="264"/>
        <v>41927.873784722222</v>
      </c>
      <c r="T3513" s="15">
        <f t="shared" si="265"/>
        <v>41950.770833333336</v>
      </c>
    </row>
    <row r="3514" spans="1:20" ht="3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2"/>
        <v>100</v>
      </c>
      <c r="P3514">
        <f t="shared" si="263"/>
        <v>58.82</v>
      </c>
      <c r="Q3514" t="s">
        <v>8315</v>
      </c>
      <c r="R3514" t="s">
        <v>8316</v>
      </c>
      <c r="S3514" s="14">
        <f t="shared" si="264"/>
        <v>42057.536944444444</v>
      </c>
      <c r="T3514" s="15">
        <f t="shared" si="265"/>
        <v>42117.49527777778</v>
      </c>
    </row>
    <row r="3515" spans="1:20" ht="3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2"/>
        <v>118</v>
      </c>
      <c r="P3515">
        <f t="shared" si="263"/>
        <v>75.34</v>
      </c>
      <c r="Q3515" t="s">
        <v>8315</v>
      </c>
      <c r="R3515" t="s">
        <v>8316</v>
      </c>
      <c r="S3515" s="14">
        <f t="shared" si="264"/>
        <v>41781.096203703702</v>
      </c>
      <c r="T3515" s="15">
        <f t="shared" si="265"/>
        <v>41794.207638888889</v>
      </c>
    </row>
    <row r="3516" spans="1:20" ht="30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2"/>
        <v>110</v>
      </c>
      <c r="P3516">
        <f t="shared" si="263"/>
        <v>55</v>
      </c>
      <c r="Q3516" t="s">
        <v>8315</v>
      </c>
      <c r="R3516" t="s">
        <v>8316</v>
      </c>
      <c r="S3516" s="14">
        <f t="shared" si="264"/>
        <v>42020.846666666665</v>
      </c>
      <c r="T3516" s="15">
        <f t="shared" si="265"/>
        <v>42037.207638888889</v>
      </c>
    </row>
    <row r="3517" spans="1:20" ht="30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2"/>
        <v>103</v>
      </c>
      <c r="P3517">
        <f t="shared" si="263"/>
        <v>66.959999999999994</v>
      </c>
      <c r="Q3517" t="s">
        <v>8315</v>
      </c>
      <c r="R3517" t="s">
        <v>8316</v>
      </c>
      <c r="S3517" s="14">
        <f t="shared" si="264"/>
        <v>42125.772812499999</v>
      </c>
      <c r="T3517" s="15">
        <f t="shared" si="265"/>
        <v>42155.772812499999</v>
      </c>
    </row>
    <row r="3518" spans="1:20" ht="3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2"/>
        <v>100</v>
      </c>
      <c r="P3518">
        <f t="shared" si="263"/>
        <v>227.27</v>
      </c>
      <c r="Q3518" t="s">
        <v>8315</v>
      </c>
      <c r="R3518" t="s">
        <v>8316</v>
      </c>
      <c r="S3518" s="14">
        <f t="shared" si="264"/>
        <v>41856.010069444441</v>
      </c>
      <c r="T3518" s="15">
        <f t="shared" si="265"/>
        <v>41890.125</v>
      </c>
    </row>
    <row r="3519" spans="1:20" ht="30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2"/>
        <v>100</v>
      </c>
      <c r="P3519">
        <f t="shared" si="263"/>
        <v>307.69</v>
      </c>
      <c r="Q3519" t="s">
        <v>8315</v>
      </c>
      <c r="R3519" t="s">
        <v>8316</v>
      </c>
      <c r="S3519" s="14">
        <f t="shared" si="264"/>
        <v>41794.817523148151</v>
      </c>
      <c r="T3519" s="15">
        <f t="shared" si="265"/>
        <v>41824.458333333336</v>
      </c>
    </row>
    <row r="3520" spans="1:20" ht="3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2"/>
        <v>110</v>
      </c>
      <c r="P3520">
        <f t="shared" si="263"/>
        <v>50.02</v>
      </c>
      <c r="Q3520" t="s">
        <v>8315</v>
      </c>
      <c r="R3520" t="s">
        <v>8316</v>
      </c>
      <c r="S3520" s="14">
        <f t="shared" si="264"/>
        <v>41893.783553240741</v>
      </c>
      <c r="T3520" s="15">
        <f t="shared" si="265"/>
        <v>41914.597916666666</v>
      </c>
    </row>
    <row r="3521" spans="1:20" ht="30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2"/>
        <v>101</v>
      </c>
      <c r="P3521">
        <f t="shared" si="263"/>
        <v>72.39</v>
      </c>
      <c r="Q3521" t="s">
        <v>8315</v>
      </c>
      <c r="R3521" t="s">
        <v>8316</v>
      </c>
      <c r="S3521" s="14">
        <f t="shared" si="264"/>
        <v>42037.598958333328</v>
      </c>
      <c r="T3521" s="15">
        <f t="shared" si="265"/>
        <v>42067.598958333328</v>
      </c>
    </row>
    <row r="3522" spans="1:20" ht="30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6">ROUND(E3522/D3522*100,0)</f>
        <v>101</v>
      </c>
      <c r="P3522">
        <f t="shared" si="263"/>
        <v>95.95</v>
      </c>
      <c r="Q3522" t="s">
        <v>8315</v>
      </c>
      <c r="R3522" t="s">
        <v>8316</v>
      </c>
      <c r="S3522" s="14">
        <f t="shared" si="264"/>
        <v>42227.824212962965</v>
      </c>
      <c r="T3522" s="15">
        <f t="shared" si="265"/>
        <v>42253.57430555555</v>
      </c>
    </row>
    <row r="3523" spans="1:20" ht="3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6"/>
        <v>169</v>
      </c>
      <c r="P3523">
        <f t="shared" ref="P3523:P3586" si="267">IFERROR(ROUND(E3523/L3523,2),0)</f>
        <v>45.62</v>
      </c>
      <c r="Q3523" t="s">
        <v>8315</v>
      </c>
      <c r="R3523" t="s">
        <v>8316</v>
      </c>
      <c r="S3523" s="14">
        <f t="shared" ref="S3523:S3586" si="268">(((J3523/60)/60)/24)+DATE(1970,1,1)</f>
        <v>41881.361342592594</v>
      </c>
      <c r="T3523" s="15">
        <f t="shared" ref="T3523:T3586" si="269">(((I3523/60)/60)/24)+DATE(1970,1,1)</f>
        <v>41911.361342592594</v>
      </c>
    </row>
    <row r="3524" spans="1:20" ht="3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6"/>
        <v>100</v>
      </c>
      <c r="P3524">
        <f t="shared" si="267"/>
        <v>41.03</v>
      </c>
      <c r="Q3524" t="s">
        <v>8315</v>
      </c>
      <c r="R3524" t="s">
        <v>8316</v>
      </c>
      <c r="S3524" s="14">
        <f t="shared" si="268"/>
        <v>42234.789884259255</v>
      </c>
      <c r="T3524" s="15">
        <f t="shared" si="269"/>
        <v>42262.420833333337</v>
      </c>
    </row>
    <row r="3525" spans="1:20" ht="30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6"/>
        <v>114</v>
      </c>
      <c r="P3525">
        <f t="shared" si="267"/>
        <v>56.83</v>
      </c>
      <c r="Q3525" t="s">
        <v>8315</v>
      </c>
      <c r="R3525" t="s">
        <v>8316</v>
      </c>
      <c r="S3525" s="14">
        <f t="shared" si="268"/>
        <v>42581.397546296299</v>
      </c>
      <c r="T3525" s="15">
        <f t="shared" si="269"/>
        <v>42638.958333333328</v>
      </c>
    </row>
    <row r="3526" spans="1:20" ht="3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6"/>
        <v>102</v>
      </c>
      <c r="P3526">
        <f t="shared" si="267"/>
        <v>137.24</v>
      </c>
      <c r="Q3526" t="s">
        <v>8315</v>
      </c>
      <c r="R3526" t="s">
        <v>8316</v>
      </c>
      <c r="S3526" s="14">
        <f t="shared" si="268"/>
        <v>41880.76357638889</v>
      </c>
      <c r="T3526" s="15">
        <f t="shared" si="269"/>
        <v>41895.166666666664</v>
      </c>
    </row>
    <row r="3527" spans="1:20" ht="30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6"/>
        <v>106</v>
      </c>
      <c r="P3527">
        <f t="shared" si="267"/>
        <v>75.709999999999994</v>
      </c>
      <c r="Q3527" t="s">
        <v>8315</v>
      </c>
      <c r="R3527" t="s">
        <v>8316</v>
      </c>
      <c r="S3527" s="14">
        <f t="shared" si="268"/>
        <v>42214.6956712963</v>
      </c>
      <c r="T3527" s="15">
        <f t="shared" si="269"/>
        <v>42225.666666666672</v>
      </c>
    </row>
    <row r="3528" spans="1:20" ht="3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6"/>
        <v>102</v>
      </c>
      <c r="P3528">
        <f t="shared" si="267"/>
        <v>99</v>
      </c>
      <c r="Q3528" t="s">
        <v>8315</v>
      </c>
      <c r="R3528" t="s">
        <v>8316</v>
      </c>
      <c r="S3528" s="14">
        <f t="shared" si="268"/>
        <v>42460.335312499999</v>
      </c>
      <c r="T3528" s="15">
        <f t="shared" si="269"/>
        <v>42488.249305555553</v>
      </c>
    </row>
    <row r="3529" spans="1:20" ht="3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6"/>
        <v>117</v>
      </c>
      <c r="P3529">
        <f t="shared" si="267"/>
        <v>81.569999999999993</v>
      </c>
      <c r="Q3529" t="s">
        <v>8315</v>
      </c>
      <c r="R3529" t="s">
        <v>8316</v>
      </c>
      <c r="S3529" s="14">
        <f t="shared" si="268"/>
        <v>42167.023206018523</v>
      </c>
      <c r="T3529" s="15">
        <f t="shared" si="269"/>
        <v>42196.165972222225</v>
      </c>
    </row>
    <row r="3530" spans="1:20" ht="30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6"/>
        <v>101</v>
      </c>
      <c r="P3530">
        <f t="shared" si="267"/>
        <v>45.11</v>
      </c>
      <c r="Q3530" t="s">
        <v>8315</v>
      </c>
      <c r="R3530" t="s">
        <v>8316</v>
      </c>
      <c r="S3530" s="14">
        <f t="shared" si="268"/>
        <v>42733.50136574074</v>
      </c>
      <c r="T3530" s="15">
        <f t="shared" si="269"/>
        <v>42753.50136574074</v>
      </c>
    </row>
    <row r="3531" spans="1:20" ht="3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6"/>
        <v>132</v>
      </c>
      <c r="P3531">
        <f t="shared" si="267"/>
        <v>36.67</v>
      </c>
      <c r="Q3531" t="s">
        <v>8315</v>
      </c>
      <c r="R3531" t="s">
        <v>8316</v>
      </c>
      <c r="S3531" s="14">
        <f t="shared" si="268"/>
        <v>42177.761782407411</v>
      </c>
      <c r="T3531" s="15">
        <f t="shared" si="269"/>
        <v>42198.041666666672</v>
      </c>
    </row>
    <row r="3532" spans="1:20" ht="3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6"/>
        <v>100</v>
      </c>
      <c r="P3532">
        <f t="shared" si="267"/>
        <v>125</v>
      </c>
      <c r="Q3532" t="s">
        <v>8315</v>
      </c>
      <c r="R3532" t="s">
        <v>8316</v>
      </c>
      <c r="S3532" s="14">
        <f t="shared" si="268"/>
        <v>42442.623344907406</v>
      </c>
      <c r="T3532" s="15">
        <f t="shared" si="269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6"/>
        <v>128</v>
      </c>
      <c r="P3533">
        <f t="shared" si="267"/>
        <v>49.23</v>
      </c>
      <c r="Q3533" t="s">
        <v>8315</v>
      </c>
      <c r="R3533" t="s">
        <v>8316</v>
      </c>
      <c r="S3533" s="14">
        <f t="shared" si="268"/>
        <v>42521.654328703706</v>
      </c>
      <c r="T3533" s="15">
        <f t="shared" si="269"/>
        <v>42551.654328703706</v>
      </c>
    </row>
    <row r="3534" spans="1:20" ht="3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6"/>
        <v>119</v>
      </c>
      <c r="P3534">
        <f t="shared" si="267"/>
        <v>42.3</v>
      </c>
      <c r="Q3534" t="s">
        <v>8315</v>
      </c>
      <c r="R3534" t="s">
        <v>8316</v>
      </c>
      <c r="S3534" s="14">
        <f t="shared" si="268"/>
        <v>41884.599849537037</v>
      </c>
      <c r="T3534" s="15">
        <f t="shared" si="269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6"/>
        <v>126</v>
      </c>
      <c r="P3535">
        <f t="shared" si="267"/>
        <v>78.88</v>
      </c>
      <c r="Q3535" t="s">
        <v>8315</v>
      </c>
      <c r="R3535" t="s">
        <v>8316</v>
      </c>
      <c r="S3535" s="14">
        <f t="shared" si="268"/>
        <v>42289.761192129634</v>
      </c>
      <c r="T3535" s="15">
        <f t="shared" si="269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6"/>
        <v>156</v>
      </c>
      <c r="P3536">
        <f t="shared" si="267"/>
        <v>38.28</v>
      </c>
      <c r="Q3536" t="s">
        <v>8315</v>
      </c>
      <c r="R3536" t="s">
        <v>8316</v>
      </c>
      <c r="S3536" s="14">
        <f t="shared" si="268"/>
        <v>42243.6252662037</v>
      </c>
      <c r="T3536" s="15">
        <f t="shared" si="269"/>
        <v>42278.6252662037</v>
      </c>
    </row>
    <row r="3537" spans="1:20" ht="30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6"/>
        <v>103</v>
      </c>
      <c r="P3537">
        <f t="shared" si="267"/>
        <v>44.85</v>
      </c>
      <c r="Q3537" t="s">
        <v>8315</v>
      </c>
      <c r="R3537" t="s">
        <v>8316</v>
      </c>
      <c r="S3537" s="14">
        <f t="shared" si="268"/>
        <v>42248.640162037031</v>
      </c>
      <c r="T3537" s="15">
        <f t="shared" si="269"/>
        <v>42279.75</v>
      </c>
    </row>
    <row r="3538" spans="1:20" ht="3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6"/>
        <v>153</v>
      </c>
      <c r="P3538">
        <f t="shared" si="267"/>
        <v>13.53</v>
      </c>
      <c r="Q3538" t="s">
        <v>8315</v>
      </c>
      <c r="R3538" t="s">
        <v>8316</v>
      </c>
      <c r="S3538" s="14">
        <f t="shared" si="268"/>
        <v>42328.727141203708</v>
      </c>
      <c r="T3538" s="15">
        <f t="shared" si="269"/>
        <v>42358.499305555553</v>
      </c>
    </row>
    <row r="3539" spans="1:20" ht="3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6"/>
        <v>180</v>
      </c>
      <c r="P3539">
        <f t="shared" si="267"/>
        <v>43.5</v>
      </c>
      <c r="Q3539" t="s">
        <v>8315</v>
      </c>
      <c r="R3539" t="s">
        <v>8316</v>
      </c>
      <c r="S3539" s="14">
        <f t="shared" si="268"/>
        <v>41923.354351851849</v>
      </c>
      <c r="T3539" s="15">
        <f t="shared" si="269"/>
        <v>41960.332638888889</v>
      </c>
    </row>
    <row r="3540" spans="1:20" ht="3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6"/>
        <v>128</v>
      </c>
      <c r="P3540">
        <f t="shared" si="267"/>
        <v>30.95</v>
      </c>
      <c r="Q3540" t="s">
        <v>8315</v>
      </c>
      <c r="R3540" t="s">
        <v>8316</v>
      </c>
      <c r="S3540" s="14">
        <f t="shared" si="268"/>
        <v>42571.420601851853</v>
      </c>
      <c r="T3540" s="15">
        <f t="shared" si="269"/>
        <v>42599.420601851853</v>
      </c>
    </row>
    <row r="3541" spans="1:20" ht="3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6"/>
        <v>120</v>
      </c>
      <c r="P3541">
        <f t="shared" si="267"/>
        <v>55.23</v>
      </c>
      <c r="Q3541" t="s">
        <v>8315</v>
      </c>
      <c r="R3541" t="s">
        <v>8316</v>
      </c>
      <c r="S3541" s="14">
        <f t="shared" si="268"/>
        <v>42600.756041666667</v>
      </c>
      <c r="T3541" s="15">
        <f t="shared" si="269"/>
        <v>42621.756041666667</v>
      </c>
    </row>
    <row r="3542" spans="1:20" ht="3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6"/>
        <v>123</v>
      </c>
      <c r="P3542">
        <f t="shared" si="267"/>
        <v>46.13</v>
      </c>
      <c r="Q3542" t="s">
        <v>8315</v>
      </c>
      <c r="R3542" t="s">
        <v>8316</v>
      </c>
      <c r="S3542" s="14">
        <f t="shared" si="268"/>
        <v>42517.003368055557</v>
      </c>
      <c r="T3542" s="15">
        <f t="shared" si="269"/>
        <v>42547.003368055557</v>
      </c>
    </row>
    <row r="3543" spans="1:20" ht="3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6"/>
        <v>105</v>
      </c>
      <c r="P3543">
        <f t="shared" si="267"/>
        <v>39.380000000000003</v>
      </c>
      <c r="Q3543" t="s">
        <v>8315</v>
      </c>
      <c r="R3543" t="s">
        <v>8316</v>
      </c>
      <c r="S3543" s="14">
        <f t="shared" si="268"/>
        <v>42222.730034722219</v>
      </c>
      <c r="T3543" s="15">
        <f t="shared" si="269"/>
        <v>42247.730034722219</v>
      </c>
    </row>
    <row r="3544" spans="1:20" ht="3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6"/>
        <v>102</v>
      </c>
      <c r="P3544">
        <f t="shared" si="267"/>
        <v>66.150000000000006</v>
      </c>
      <c r="Q3544" t="s">
        <v>8315</v>
      </c>
      <c r="R3544" t="s">
        <v>8316</v>
      </c>
      <c r="S3544" s="14">
        <f t="shared" si="268"/>
        <v>41829.599791666667</v>
      </c>
      <c r="T3544" s="15">
        <f t="shared" si="269"/>
        <v>41889.599791666667</v>
      </c>
    </row>
    <row r="3545" spans="1:20" ht="30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6"/>
        <v>105</v>
      </c>
      <c r="P3545">
        <f t="shared" si="267"/>
        <v>54.14</v>
      </c>
      <c r="Q3545" t="s">
        <v>8315</v>
      </c>
      <c r="R3545" t="s">
        <v>8316</v>
      </c>
      <c r="S3545" s="14">
        <f t="shared" si="268"/>
        <v>42150.755312499998</v>
      </c>
      <c r="T3545" s="15">
        <f t="shared" si="269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6"/>
        <v>100</v>
      </c>
      <c r="P3546">
        <f t="shared" si="267"/>
        <v>104.17</v>
      </c>
      <c r="Q3546" t="s">
        <v>8315</v>
      </c>
      <c r="R3546" t="s">
        <v>8316</v>
      </c>
      <c r="S3546" s="14">
        <f t="shared" si="268"/>
        <v>42040.831678240742</v>
      </c>
      <c r="T3546" s="15">
        <f t="shared" si="269"/>
        <v>42070.831678240742</v>
      </c>
    </row>
    <row r="3547" spans="1:20" ht="3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6"/>
        <v>100</v>
      </c>
      <c r="P3547">
        <f t="shared" si="267"/>
        <v>31.38</v>
      </c>
      <c r="Q3547" t="s">
        <v>8315</v>
      </c>
      <c r="R3547" t="s">
        <v>8316</v>
      </c>
      <c r="S3547" s="14">
        <f t="shared" si="268"/>
        <v>42075.807395833333</v>
      </c>
      <c r="T3547" s="15">
        <f t="shared" si="269"/>
        <v>42105.807395833333</v>
      </c>
    </row>
    <row r="3548" spans="1:20" ht="3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6"/>
        <v>102</v>
      </c>
      <c r="P3548">
        <f t="shared" si="267"/>
        <v>59.21</v>
      </c>
      <c r="Q3548" t="s">
        <v>8315</v>
      </c>
      <c r="R3548" t="s">
        <v>8316</v>
      </c>
      <c r="S3548" s="14">
        <f t="shared" si="268"/>
        <v>42073.660694444443</v>
      </c>
      <c r="T3548" s="15">
        <f t="shared" si="269"/>
        <v>42095.165972222225</v>
      </c>
    </row>
    <row r="3549" spans="1:20" ht="30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6"/>
        <v>114</v>
      </c>
      <c r="P3549">
        <f t="shared" si="267"/>
        <v>119.18</v>
      </c>
      <c r="Q3549" t="s">
        <v>8315</v>
      </c>
      <c r="R3549" t="s">
        <v>8316</v>
      </c>
      <c r="S3549" s="14">
        <f t="shared" si="268"/>
        <v>42480.078715277778</v>
      </c>
      <c r="T3549" s="15">
        <f t="shared" si="269"/>
        <v>42504.165972222225</v>
      </c>
    </row>
    <row r="3550" spans="1:20" ht="30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6"/>
        <v>102</v>
      </c>
      <c r="P3550">
        <f t="shared" si="267"/>
        <v>164.62</v>
      </c>
      <c r="Q3550" t="s">
        <v>8315</v>
      </c>
      <c r="R3550" t="s">
        <v>8316</v>
      </c>
      <c r="S3550" s="14">
        <f t="shared" si="268"/>
        <v>42411.942291666666</v>
      </c>
      <c r="T3550" s="15">
        <f t="shared" si="269"/>
        <v>42434.041666666672</v>
      </c>
    </row>
    <row r="3551" spans="1:20" ht="3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6"/>
        <v>102</v>
      </c>
      <c r="P3551">
        <f t="shared" si="267"/>
        <v>24.29</v>
      </c>
      <c r="Q3551" t="s">
        <v>8315</v>
      </c>
      <c r="R3551" t="s">
        <v>8316</v>
      </c>
      <c r="S3551" s="14">
        <f t="shared" si="268"/>
        <v>42223.394363425927</v>
      </c>
      <c r="T3551" s="15">
        <f t="shared" si="269"/>
        <v>42251.394363425927</v>
      </c>
    </row>
    <row r="3552" spans="1:20" ht="3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6"/>
        <v>105</v>
      </c>
      <c r="P3552">
        <f t="shared" si="267"/>
        <v>40.94</v>
      </c>
      <c r="Q3552" t="s">
        <v>8315</v>
      </c>
      <c r="R3552" t="s">
        <v>8316</v>
      </c>
      <c r="S3552" s="14">
        <f t="shared" si="268"/>
        <v>42462.893495370372</v>
      </c>
      <c r="T3552" s="15">
        <f t="shared" si="269"/>
        <v>42492.893495370372</v>
      </c>
    </row>
    <row r="3553" spans="1:20" ht="3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6"/>
        <v>102</v>
      </c>
      <c r="P3553">
        <f t="shared" si="267"/>
        <v>61.1</v>
      </c>
      <c r="Q3553" t="s">
        <v>8315</v>
      </c>
      <c r="R3553" t="s">
        <v>8316</v>
      </c>
      <c r="S3553" s="14">
        <f t="shared" si="268"/>
        <v>41753.515856481477</v>
      </c>
      <c r="T3553" s="15">
        <f t="shared" si="269"/>
        <v>41781.921527777777</v>
      </c>
    </row>
    <row r="3554" spans="1:20" ht="3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6"/>
        <v>100</v>
      </c>
      <c r="P3554">
        <f t="shared" si="267"/>
        <v>38.65</v>
      </c>
      <c r="Q3554" t="s">
        <v>8315</v>
      </c>
      <c r="R3554" t="s">
        <v>8316</v>
      </c>
      <c r="S3554" s="14">
        <f t="shared" si="268"/>
        <v>41788.587083333332</v>
      </c>
      <c r="T3554" s="15">
        <f t="shared" si="269"/>
        <v>41818.587083333332</v>
      </c>
    </row>
    <row r="3555" spans="1:20" ht="3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6"/>
        <v>106</v>
      </c>
      <c r="P3555">
        <f t="shared" si="267"/>
        <v>56.2</v>
      </c>
      <c r="Q3555" t="s">
        <v>8315</v>
      </c>
      <c r="R3555" t="s">
        <v>8316</v>
      </c>
      <c r="S3555" s="14">
        <f t="shared" si="268"/>
        <v>42196.028703703705</v>
      </c>
      <c r="T3555" s="15">
        <f t="shared" si="269"/>
        <v>42228</v>
      </c>
    </row>
    <row r="3556" spans="1:20" ht="30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6"/>
        <v>113</v>
      </c>
      <c r="P3556">
        <f t="shared" si="267"/>
        <v>107</v>
      </c>
      <c r="Q3556" t="s">
        <v>8315</v>
      </c>
      <c r="R3556" t="s">
        <v>8316</v>
      </c>
      <c r="S3556" s="14">
        <f t="shared" si="268"/>
        <v>42016.050451388888</v>
      </c>
      <c r="T3556" s="15">
        <f t="shared" si="269"/>
        <v>42046.708333333328</v>
      </c>
    </row>
    <row r="3557" spans="1:20" ht="3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6"/>
        <v>100</v>
      </c>
      <c r="P3557">
        <f t="shared" si="267"/>
        <v>171.43</v>
      </c>
      <c r="Q3557" t="s">
        <v>8315</v>
      </c>
      <c r="R3557" t="s">
        <v>8316</v>
      </c>
      <c r="S3557" s="14">
        <f t="shared" si="268"/>
        <v>42661.442060185189</v>
      </c>
      <c r="T3557" s="15">
        <f t="shared" si="269"/>
        <v>42691.483726851846</v>
      </c>
    </row>
    <row r="3558" spans="1:20" ht="3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6"/>
        <v>100</v>
      </c>
      <c r="P3558">
        <f t="shared" si="267"/>
        <v>110.5</v>
      </c>
      <c r="Q3558" t="s">
        <v>8315</v>
      </c>
      <c r="R3558" t="s">
        <v>8316</v>
      </c>
      <c r="S3558" s="14">
        <f t="shared" si="268"/>
        <v>41808.649583333332</v>
      </c>
      <c r="T3558" s="15">
        <f t="shared" si="269"/>
        <v>41868.649583333332</v>
      </c>
    </row>
    <row r="3559" spans="1:20" ht="3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6"/>
        <v>100</v>
      </c>
      <c r="P3559">
        <f t="shared" si="267"/>
        <v>179.28</v>
      </c>
      <c r="Q3559" t="s">
        <v>8315</v>
      </c>
      <c r="R3559" t="s">
        <v>8316</v>
      </c>
      <c r="S3559" s="14">
        <f t="shared" si="268"/>
        <v>41730.276747685188</v>
      </c>
      <c r="T3559" s="15">
        <f t="shared" si="269"/>
        <v>41764.276747685188</v>
      </c>
    </row>
    <row r="3560" spans="1:20" ht="30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6"/>
        <v>144</v>
      </c>
      <c r="P3560">
        <f t="shared" si="267"/>
        <v>22.91</v>
      </c>
      <c r="Q3560" t="s">
        <v>8315</v>
      </c>
      <c r="R3560" t="s">
        <v>8316</v>
      </c>
      <c r="S3560" s="14">
        <f t="shared" si="268"/>
        <v>42139.816840277781</v>
      </c>
      <c r="T3560" s="15">
        <f t="shared" si="269"/>
        <v>42181.875</v>
      </c>
    </row>
    <row r="3561" spans="1:20" ht="3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6"/>
        <v>104</v>
      </c>
      <c r="P3561">
        <f t="shared" si="267"/>
        <v>43.13</v>
      </c>
      <c r="Q3561" t="s">
        <v>8315</v>
      </c>
      <c r="R3561" t="s">
        <v>8316</v>
      </c>
      <c r="S3561" s="14">
        <f t="shared" si="268"/>
        <v>42194.096157407403</v>
      </c>
      <c r="T3561" s="15">
        <f t="shared" si="269"/>
        <v>42216.373611111107</v>
      </c>
    </row>
    <row r="3562" spans="1:20" ht="3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6"/>
        <v>108</v>
      </c>
      <c r="P3562">
        <f t="shared" si="267"/>
        <v>46.89</v>
      </c>
      <c r="Q3562" t="s">
        <v>8315</v>
      </c>
      <c r="R3562" t="s">
        <v>8316</v>
      </c>
      <c r="S3562" s="14">
        <f t="shared" si="268"/>
        <v>42115.889652777783</v>
      </c>
      <c r="T3562" s="15">
        <f t="shared" si="269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6"/>
        <v>102</v>
      </c>
      <c r="P3563">
        <f t="shared" si="267"/>
        <v>47.41</v>
      </c>
      <c r="Q3563" t="s">
        <v>8315</v>
      </c>
      <c r="R3563" t="s">
        <v>8316</v>
      </c>
      <c r="S3563" s="14">
        <f t="shared" si="268"/>
        <v>42203.680300925931</v>
      </c>
      <c r="T3563" s="15">
        <f t="shared" si="269"/>
        <v>42221.774999999994</v>
      </c>
    </row>
    <row r="3564" spans="1:20" ht="3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6"/>
        <v>149</v>
      </c>
      <c r="P3564">
        <f t="shared" si="267"/>
        <v>15.13</v>
      </c>
      <c r="Q3564" t="s">
        <v>8315</v>
      </c>
      <c r="R3564" t="s">
        <v>8316</v>
      </c>
      <c r="S3564" s="14">
        <f t="shared" si="268"/>
        <v>42433.761886574073</v>
      </c>
      <c r="T3564" s="15">
        <f t="shared" si="269"/>
        <v>42442.916666666672</v>
      </c>
    </row>
    <row r="3565" spans="1:20" ht="3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6"/>
        <v>105</v>
      </c>
      <c r="P3565">
        <f t="shared" si="267"/>
        <v>21.1</v>
      </c>
      <c r="Q3565" t="s">
        <v>8315</v>
      </c>
      <c r="R3565" t="s">
        <v>8316</v>
      </c>
      <c r="S3565" s="14">
        <f t="shared" si="268"/>
        <v>42555.671944444446</v>
      </c>
      <c r="T3565" s="15">
        <f t="shared" si="269"/>
        <v>42583.791666666672</v>
      </c>
    </row>
    <row r="3566" spans="1:20" ht="30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6"/>
        <v>101</v>
      </c>
      <c r="P3566">
        <f t="shared" si="267"/>
        <v>59.12</v>
      </c>
      <c r="Q3566" t="s">
        <v>8315</v>
      </c>
      <c r="R3566" t="s">
        <v>8316</v>
      </c>
      <c r="S3566" s="14">
        <f t="shared" si="268"/>
        <v>42236.623252314821</v>
      </c>
      <c r="T3566" s="15">
        <f t="shared" si="269"/>
        <v>42282.666666666672</v>
      </c>
    </row>
    <row r="3567" spans="1:20" ht="3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6"/>
        <v>131</v>
      </c>
      <c r="P3567">
        <f t="shared" si="267"/>
        <v>97.92</v>
      </c>
      <c r="Q3567" t="s">
        <v>8315</v>
      </c>
      <c r="R3567" t="s">
        <v>8316</v>
      </c>
      <c r="S3567" s="14">
        <f t="shared" si="268"/>
        <v>41974.743148148147</v>
      </c>
      <c r="T3567" s="15">
        <f t="shared" si="269"/>
        <v>42004.743148148147</v>
      </c>
    </row>
    <row r="3568" spans="1:20" ht="3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6"/>
        <v>105</v>
      </c>
      <c r="P3568">
        <f t="shared" si="267"/>
        <v>55.13</v>
      </c>
      <c r="Q3568" t="s">
        <v>8315</v>
      </c>
      <c r="R3568" t="s">
        <v>8316</v>
      </c>
      <c r="S3568" s="14">
        <f t="shared" si="268"/>
        <v>41997.507905092592</v>
      </c>
      <c r="T3568" s="15">
        <f t="shared" si="269"/>
        <v>42027.507905092592</v>
      </c>
    </row>
    <row r="3569" spans="1:20" ht="3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6"/>
        <v>109</v>
      </c>
      <c r="P3569">
        <f t="shared" si="267"/>
        <v>26.54</v>
      </c>
      <c r="Q3569" t="s">
        <v>8315</v>
      </c>
      <c r="R3569" t="s">
        <v>8316</v>
      </c>
      <c r="S3569" s="14">
        <f t="shared" si="268"/>
        <v>42135.810694444444</v>
      </c>
      <c r="T3569" s="15">
        <f t="shared" si="269"/>
        <v>42165.810694444444</v>
      </c>
    </row>
    <row r="3570" spans="1:20" ht="30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6"/>
        <v>111</v>
      </c>
      <c r="P3570">
        <f t="shared" si="267"/>
        <v>58.42</v>
      </c>
      <c r="Q3570" t="s">
        <v>8315</v>
      </c>
      <c r="R3570" t="s">
        <v>8316</v>
      </c>
      <c r="S3570" s="14">
        <f t="shared" si="268"/>
        <v>41869.740671296298</v>
      </c>
      <c r="T3570" s="15">
        <f t="shared" si="269"/>
        <v>41899.740671296298</v>
      </c>
    </row>
    <row r="3571" spans="1:20" ht="30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6"/>
        <v>100</v>
      </c>
      <c r="P3571">
        <f t="shared" si="267"/>
        <v>122.54</v>
      </c>
      <c r="Q3571" t="s">
        <v>8315</v>
      </c>
      <c r="R3571" t="s">
        <v>8316</v>
      </c>
      <c r="S3571" s="14">
        <f t="shared" si="268"/>
        <v>41982.688611111109</v>
      </c>
      <c r="T3571" s="15">
        <f t="shared" si="269"/>
        <v>42012.688611111109</v>
      </c>
    </row>
    <row r="3572" spans="1:20" ht="30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6"/>
        <v>114</v>
      </c>
      <c r="P3572">
        <f t="shared" si="267"/>
        <v>87.96</v>
      </c>
      <c r="Q3572" t="s">
        <v>8315</v>
      </c>
      <c r="R3572" t="s">
        <v>8316</v>
      </c>
      <c r="S3572" s="14">
        <f t="shared" si="268"/>
        <v>41976.331979166673</v>
      </c>
      <c r="T3572" s="15">
        <f t="shared" si="269"/>
        <v>42004.291666666672</v>
      </c>
    </row>
    <row r="3573" spans="1:20" ht="30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6"/>
        <v>122</v>
      </c>
      <c r="P3573">
        <f t="shared" si="267"/>
        <v>73.239999999999995</v>
      </c>
      <c r="Q3573" t="s">
        <v>8315</v>
      </c>
      <c r="R3573" t="s">
        <v>8316</v>
      </c>
      <c r="S3573" s="14">
        <f t="shared" si="268"/>
        <v>41912.858946759261</v>
      </c>
      <c r="T3573" s="15">
        <f t="shared" si="269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6"/>
        <v>100</v>
      </c>
      <c r="P3574">
        <f t="shared" si="267"/>
        <v>55.56</v>
      </c>
      <c r="Q3574" t="s">
        <v>8315</v>
      </c>
      <c r="R3574" t="s">
        <v>8316</v>
      </c>
      <c r="S3574" s="14">
        <f t="shared" si="268"/>
        <v>42146.570393518516</v>
      </c>
      <c r="T3574" s="15">
        <f t="shared" si="269"/>
        <v>42176.570393518516</v>
      </c>
    </row>
    <row r="3575" spans="1:20" ht="30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6"/>
        <v>103</v>
      </c>
      <c r="P3575">
        <f t="shared" si="267"/>
        <v>39.54</v>
      </c>
      <c r="Q3575" t="s">
        <v>8315</v>
      </c>
      <c r="R3575" t="s">
        <v>8316</v>
      </c>
      <c r="S3575" s="14">
        <f t="shared" si="268"/>
        <v>41921.375532407408</v>
      </c>
      <c r="T3575" s="15">
        <f t="shared" si="269"/>
        <v>41951.417199074072</v>
      </c>
    </row>
    <row r="3576" spans="1:20" ht="3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6"/>
        <v>106</v>
      </c>
      <c r="P3576">
        <f t="shared" si="267"/>
        <v>136.78</v>
      </c>
      <c r="Q3576" t="s">
        <v>8315</v>
      </c>
      <c r="R3576" t="s">
        <v>8316</v>
      </c>
      <c r="S3576" s="14">
        <f t="shared" si="268"/>
        <v>41926.942685185182</v>
      </c>
      <c r="T3576" s="15">
        <f t="shared" si="269"/>
        <v>41956.984351851846</v>
      </c>
    </row>
    <row r="3577" spans="1:20" ht="3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6"/>
        <v>101</v>
      </c>
      <c r="P3577">
        <f t="shared" si="267"/>
        <v>99.34</v>
      </c>
      <c r="Q3577" t="s">
        <v>8315</v>
      </c>
      <c r="R3577" t="s">
        <v>8316</v>
      </c>
      <c r="S3577" s="14">
        <f t="shared" si="268"/>
        <v>42561.783877314811</v>
      </c>
      <c r="T3577" s="15">
        <f t="shared" si="269"/>
        <v>42593.165972222225</v>
      </c>
    </row>
    <row r="3578" spans="1:20" ht="30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6"/>
        <v>100</v>
      </c>
      <c r="P3578">
        <f t="shared" si="267"/>
        <v>20</v>
      </c>
      <c r="Q3578" t="s">
        <v>8315</v>
      </c>
      <c r="R3578" t="s">
        <v>8316</v>
      </c>
      <c r="S3578" s="14">
        <f t="shared" si="268"/>
        <v>42649.54923611111</v>
      </c>
      <c r="T3578" s="15">
        <f t="shared" si="269"/>
        <v>42709.590902777782</v>
      </c>
    </row>
    <row r="3579" spans="1:20" ht="30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6"/>
        <v>130</v>
      </c>
      <c r="P3579">
        <f t="shared" si="267"/>
        <v>28.89</v>
      </c>
      <c r="Q3579" t="s">
        <v>8315</v>
      </c>
      <c r="R3579" t="s">
        <v>8316</v>
      </c>
      <c r="S3579" s="14">
        <f t="shared" si="268"/>
        <v>42093.786840277782</v>
      </c>
      <c r="T3579" s="15">
        <f t="shared" si="269"/>
        <v>42120.26944444445</v>
      </c>
    </row>
    <row r="3580" spans="1:20" ht="30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6"/>
        <v>100</v>
      </c>
      <c r="P3580">
        <f t="shared" si="267"/>
        <v>40.549999999999997</v>
      </c>
      <c r="Q3580" t="s">
        <v>8315</v>
      </c>
      <c r="R3580" t="s">
        <v>8316</v>
      </c>
      <c r="S3580" s="14">
        <f t="shared" si="268"/>
        <v>42460.733530092592</v>
      </c>
      <c r="T3580" s="15">
        <f t="shared" si="269"/>
        <v>42490.733530092592</v>
      </c>
    </row>
    <row r="3581" spans="1:20" ht="3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6"/>
        <v>100</v>
      </c>
      <c r="P3581">
        <f t="shared" si="267"/>
        <v>35.71</v>
      </c>
      <c r="Q3581" t="s">
        <v>8315</v>
      </c>
      <c r="R3581" t="s">
        <v>8316</v>
      </c>
      <c r="S3581" s="14">
        <f t="shared" si="268"/>
        <v>42430.762222222227</v>
      </c>
      <c r="T3581" s="15">
        <f t="shared" si="269"/>
        <v>42460.720555555556</v>
      </c>
    </row>
    <row r="3582" spans="1:20" ht="30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6"/>
        <v>114</v>
      </c>
      <c r="P3582">
        <f t="shared" si="267"/>
        <v>37.96</v>
      </c>
      <c r="Q3582" t="s">
        <v>8315</v>
      </c>
      <c r="R3582" t="s">
        <v>8316</v>
      </c>
      <c r="S3582" s="14">
        <f t="shared" si="268"/>
        <v>42026.176180555558</v>
      </c>
      <c r="T3582" s="15">
        <f t="shared" si="269"/>
        <v>42064.207638888889</v>
      </c>
    </row>
    <row r="3583" spans="1:20" ht="3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6"/>
        <v>100</v>
      </c>
      <c r="P3583">
        <f t="shared" si="267"/>
        <v>33.33</v>
      </c>
      <c r="Q3583" t="s">
        <v>8315</v>
      </c>
      <c r="R3583" t="s">
        <v>8316</v>
      </c>
      <c r="S3583" s="14">
        <f t="shared" si="268"/>
        <v>41836.471180555556</v>
      </c>
      <c r="T3583" s="15">
        <f t="shared" si="269"/>
        <v>41850.471180555556</v>
      </c>
    </row>
    <row r="3584" spans="1:20" ht="30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6"/>
        <v>287</v>
      </c>
      <c r="P3584">
        <f t="shared" si="267"/>
        <v>58.57</v>
      </c>
      <c r="Q3584" t="s">
        <v>8315</v>
      </c>
      <c r="R3584" t="s">
        <v>8316</v>
      </c>
      <c r="S3584" s="14">
        <f t="shared" si="268"/>
        <v>42451.095856481479</v>
      </c>
      <c r="T3584" s="15">
        <f t="shared" si="269"/>
        <v>42465.095856481479</v>
      </c>
    </row>
    <row r="3585" spans="1:20" ht="3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6"/>
        <v>109</v>
      </c>
      <c r="P3585">
        <f t="shared" si="267"/>
        <v>135.63</v>
      </c>
      <c r="Q3585" t="s">
        <v>8315</v>
      </c>
      <c r="R3585" t="s">
        <v>8316</v>
      </c>
      <c r="S3585" s="14">
        <f t="shared" si="268"/>
        <v>42418.425983796296</v>
      </c>
      <c r="T3585" s="15">
        <f t="shared" si="269"/>
        <v>42478.384317129632</v>
      </c>
    </row>
    <row r="3586" spans="1:20" ht="6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0">ROUND(E3586/D3586*100,0)</f>
        <v>116</v>
      </c>
      <c r="P3586">
        <f t="shared" si="267"/>
        <v>30.94</v>
      </c>
      <c r="Q3586" t="s">
        <v>8315</v>
      </c>
      <c r="R3586" t="s">
        <v>8316</v>
      </c>
      <c r="S3586" s="14">
        <f t="shared" si="268"/>
        <v>42168.316481481481</v>
      </c>
      <c r="T3586" s="15">
        <f t="shared" si="269"/>
        <v>42198.316481481481</v>
      </c>
    </row>
    <row r="3587" spans="1:20" ht="30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0"/>
        <v>119</v>
      </c>
      <c r="P3587">
        <f t="shared" ref="P3587:P3650" si="271">IFERROR(ROUND(E3587/L3587,2),0)</f>
        <v>176.09</v>
      </c>
      <c r="Q3587" t="s">
        <v>8315</v>
      </c>
      <c r="R3587" t="s">
        <v>8316</v>
      </c>
      <c r="S3587" s="14">
        <f t="shared" ref="S3587:S3650" si="272">(((J3587/60)/60)/24)+DATE(1970,1,1)</f>
        <v>41964.716319444444</v>
      </c>
      <c r="T3587" s="15">
        <f t="shared" ref="T3587:T3650" si="273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0"/>
        <v>109</v>
      </c>
      <c r="P3588">
        <f t="shared" si="271"/>
        <v>151.97999999999999</v>
      </c>
      <c r="Q3588" t="s">
        <v>8315</v>
      </c>
      <c r="R3588" t="s">
        <v>8316</v>
      </c>
      <c r="S3588" s="14">
        <f t="shared" si="272"/>
        <v>42576.697569444441</v>
      </c>
      <c r="T3588" s="15">
        <f t="shared" si="273"/>
        <v>42636.697569444441</v>
      </c>
    </row>
    <row r="3589" spans="1:20" ht="30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0"/>
        <v>127</v>
      </c>
      <c r="P3589">
        <f t="shared" si="271"/>
        <v>22.61</v>
      </c>
      <c r="Q3589" t="s">
        <v>8315</v>
      </c>
      <c r="R3589" t="s">
        <v>8316</v>
      </c>
      <c r="S3589" s="14">
        <f t="shared" si="272"/>
        <v>42503.539976851855</v>
      </c>
      <c r="T3589" s="15">
        <f t="shared" si="273"/>
        <v>42548.791666666672</v>
      </c>
    </row>
    <row r="3590" spans="1:20" ht="30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0"/>
        <v>101</v>
      </c>
      <c r="P3590">
        <f t="shared" si="271"/>
        <v>18.27</v>
      </c>
      <c r="Q3590" t="s">
        <v>8315</v>
      </c>
      <c r="R3590" t="s">
        <v>8316</v>
      </c>
      <c r="S3590" s="14">
        <f t="shared" si="272"/>
        <v>42101.828819444447</v>
      </c>
      <c r="T3590" s="15">
        <f t="shared" si="273"/>
        <v>42123.958333333328</v>
      </c>
    </row>
    <row r="3591" spans="1:20" ht="30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0"/>
        <v>128</v>
      </c>
      <c r="P3591">
        <f t="shared" si="271"/>
        <v>82.26</v>
      </c>
      <c r="Q3591" t="s">
        <v>8315</v>
      </c>
      <c r="R3591" t="s">
        <v>8316</v>
      </c>
      <c r="S3591" s="14">
        <f t="shared" si="272"/>
        <v>42125.647534722222</v>
      </c>
      <c r="T3591" s="15">
        <f t="shared" si="273"/>
        <v>42150.647534722222</v>
      </c>
    </row>
    <row r="3592" spans="1:20" ht="3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0"/>
        <v>100</v>
      </c>
      <c r="P3592">
        <f t="shared" si="271"/>
        <v>68.53</v>
      </c>
      <c r="Q3592" t="s">
        <v>8315</v>
      </c>
      <c r="R3592" t="s">
        <v>8316</v>
      </c>
      <c r="S3592" s="14">
        <f t="shared" si="272"/>
        <v>41902.333726851852</v>
      </c>
      <c r="T3592" s="15">
        <f t="shared" si="273"/>
        <v>41932.333726851852</v>
      </c>
    </row>
    <row r="3593" spans="1:20" ht="3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0"/>
        <v>175</v>
      </c>
      <c r="P3593">
        <f t="shared" si="271"/>
        <v>68.06</v>
      </c>
      <c r="Q3593" t="s">
        <v>8315</v>
      </c>
      <c r="R3593" t="s">
        <v>8316</v>
      </c>
      <c r="S3593" s="14">
        <f t="shared" si="272"/>
        <v>42003.948425925926</v>
      </c>
      <c r="T3593" s="15">
        <f t="shared" si="273"/>
        <v>42028.207638888889</v>
      </c>
    </row>
    <row r="3594" spans="1:20" ht="30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0"/>
        <v>127</v>
      </c>
      <c r="P3594">
        <f t="shared" si="271"/>
        <v>72.709999999999994</v>
      </c>
      <c r="Q3594" t="s">
        <v>8315</v>
      </c>
      <c r="R3594" t="s">
        <v>8316</v>
      </c>
      <c r="S3594" s="14">
        <f t="shared" si="272"/>
        <v>41988.829942129625</v>
      </c>
      <c r="T3594" s="15">
        <f t="shared" si="273"/>
        <v>42046.207638888889</v>
      </c>
    </row>
    <row r="3595" spans="1:20" ht="30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0"/>
        <v>111</v>
      </c>
      <c r="P3595">
        <f t="shared" si="271"/>
        <v>77.19</v>
      </c>
      <c r="Q3595" t="s">
        <v>8315</v>
      </c>
      <c r="R3595" t="s">
        <v>8316</v>
      </c>
      <c r="S3595" s="14">
        <f t="shared" si="272"/>
        <v>41974.898599537039</v>
      </c>
      <c r="T3595" s="15">
        <f t="shared" si="273"/>
        <v>42009.851388888885</v>
      </c>
    </row>
    <row r="3596" spans="1:20" ht="3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0"/>
        <v>126</v>
      </c>
      <c r="P3596">
        <f t="shared" si="271"/>
        <v>55.97</v>
      </c>
      <c r="Q3596" t="s">
        <v>8315</v>
      </c>
      <c r="R3596" t="s">
        <v>8316</v>
      </c>
      <c r="S3596" s="14">
        <f t="shared" si="272"/>
        <v>42592.066921296297</v>
      </c>
      <c r="T3596" s="15">
        <f t="shared" si="273"/>
        <v>42617.066921296297</v>
      </c>
    </row>
    <row r="3597" spans="1:20" ht="15.75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0"/>
        <v>119</v>
      </c>
      <c r="P3597">
        <f t="shared" si="271"/>
        <v>49.69</v>
      </c>
      <c r="Q3597" t="s">
        <v>8315</v>
      </c>
      <c r="R3597" t="s">
        <v>8316</v>
      </c>
      <c r="S3597" s="14">
        <f t="shared" si="272"/>
        <v>42050.008368055554</v>
      </c>
      <c r="T3597" s="15">
        <f t="shared" si="273"/>
        <v>42076.290972222225</v>
      </c>
    </row>
    <row r="3598" spans="1:20" ht="30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0"/>
        <v>108</v>
      </c>
      <c r="P3598">
        <f t="shared" si="271"/>
        <v>79</v>
      </c>
      <c r="Q3598" t="s">
        <v>8315</v>
      </c>
      <c r="R3598" t="s">
        <v>8316</v>
      </c>
      <c r="S3598" s="14">
        <f t="shared" si="272"/>
        <v>41856.715069444443</v>
      </c>
      <c r="T3598" s="15">
        <f t="shared" si="273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0"/>
        <v>103</v>
      </c>
      <c r="P3599">
        <f t="shared" si="271"/>
        <v>77.73</v>
      </c>
      <c r="Q3599" t="s">
        <v>8315</v>
      </c>
      <c r="R3599" t="s">
        <v>8316</v>
      </c>
      <c r="S3599" s="14">
        <f t="shared" si="272"/>
        <v>42417.585532407407</v>
      </c>
      <c r="T3599" s="15">
        <f t="shared" si="273"/>
        <v>42432.249305555553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0"/>
        <v>110</v>
      </c>
      <c r="P3600">
        <f t="shared" si="271"/>
        <v>40.78</v>
      </c>
      <c r="Q3600" t="s">
        <v>8315</v>
      </c>
      <c r="R3600" t="s">
        <v>8316</v>
      </c>
      <c r="S3600" s="14">
        <f t="shared" si="272"/>
        <v>41866.79886574074</v>
      </c>
      <c r="T3600" s="15">
        <f t="shared" si="273"/>
        <v>41885.207638888889</v>
      </c>
    </row>
    <row r="3601" spans="1:20" ht="30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0"/>
        <v>202</v>
      </c>
      <c r="P3601">
        <f t="shared" si="271"/>
        <v>59.41</v>
      </c>
      <c r="Q3601" t="s">
        <v>8315</v>
      </c>
      <c r="R3601" t="s">
        <v>8316</v>
      </c>
      <c r="S3601" s="14">
        <f t="shared" si="272"/>
        <v>42220.79487268519</v>
      </c>
      <c r="T3601" s="15">
        <f t="shared" si="273"/>
        <v>42246</v>
      </c>
    </row>
    <row r="3602" spans="1:20" ht="15.75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0"/>
        <v>130</v>
      </c>
      <c r="P3602">
        <f t="shared" si="271"/>
        <v>3.25</v>
      </c>
      <c r="Q3602" t="s">
        <v>8315</v>
      </c>
      <c r="R3602" t="s">
        <v>8316</v>
      </c>
      <c r="S3602" s="14">
        <f t="shared" si="272"/>
        <v>42628.849120370374</v>
      </c>
      <c r="T3602" s="15">
        <f t="shared" si="273"/>
        <v>42656.849120370374</v>
      </c>
    </row>
    <row r="3603" spans="1:20" ht="30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0"/>
        <v>104</v>
      </c>
      <c r="P3603">
        <f t="shared" si="271"/>
        <v>39.380000000000003</v>
      </c>
      <c r="Q3603" t="s">
        <v>8315</v>
      </c>
      <c r="R3603" t="s">
        <v>8316</v>
      </c>
      <c r="S3603" s="14">
        <f t="shared" si="272"/>
        <v>41990.99863425926</v>
      </c>
      <c r="T3603" s="15">
        <f t="shared" si="273"/>
        <v>42020.99863425926</v>
      </c>
    </row>
    <row r="3604" spans="1:20" ht="3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0"/>
        <v>100</v>
      </c>
      <c r="P3604">
        <f t="shared" si="271"/>
        <v>81.67</v>
      </c>
      <c r="Q3604" t="s">
        <v>8315</v>
      </c>
      <c r="R3604" t="s">
        <v>8316</v>
      </c>
      <c r="S3604" s="14">
        <f t="shared" si="272"/>
        <v>42447.894432870366</v>
      </c>
      <c r="T3604" s="15">
        <f t="shared" si="273"/>
        <v>42507.894432870366</v>
      </c>
    </row>
    <row r="3605" spans="1:20" ht="3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0"/>
        <v>171</v>
      </c>
      <c r="P3605">
        <f t="shared" si="271"/>
        <v>44.91</v>
      </c>
      <c r="Q3605" t="s">
        <v>8315</v>
      </c>
      <c r="R3605" t="s">
        <v>8316</v>
      </c>
      <c r="S3605" s="14">
        <f t="shared" si="272"/>
        <v>42283.864351851851</v>
      </c>
      <c r="T3605" s="15">
        <f t="shared" si="273"/>
        <v>42313.906018518523</v>
      </c>
    </row>
    <row r="3606" spans="1:20" ht="3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0"/>
        <v>113</v>
      </c>
      <c r="P3606">
        <f t="shared" si="271"/>
        <v>49.06</v>
      </c>
      <c r="Q3606" t="s">
        <v>8315</v>
      </c>
      <c r="R3606" t="s">
        <v>8316</v>
      </c>
      <c r="S3606" s="14">
        <f t="shared" si="272"/>
        <v>42483.015694444446</v>
      </c>
      <c r="T3606" s="15">
        <f t="shared" si="273"/>
        <v>42489.290972222225</v>
      </c>
    </row>
    <row r="3607" spans="1:20" ht="45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0"/>
        <v>184</v>
      </c>
      <c r="P3607">
        <f t="shared" si="271"/>
        <v>30.67</v>
      </c>
      <c r="Q3607" t="s">
        <v>8315</v>
      </c>
      <c r="R3607" t="s">
        <v>8316</v>
      </c>
      <c r="S3607" s="14">
        <f t="shared" si="272"/>
        <v>42383.793124999997</v>
      </c>
      <c r="T3607" s="15">
        <f t="shared" si="273"/>
        <v>42413.793124999997</v>
      </c>
    </row>
    <row r="3608" spans="1:20" ht="3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0"/>
        <v>130</v>
      </c>
      <c r="P3608">
        <f t="shared" si="271"/>
        <v>61.06</v>
      </c>
      <c r="Q3608" t="s">
        <v>8315</v>
      </c>
      <c r="R3608" t="s">
        <v>8316</v>
      </c>
      <c r="S3608" s="14">
        <f t="shared" si="272"/>
        <v>42566.604826388888</v>
      </c>
      <c r="T3608" s="15">
        <f t="shared" si="273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0"/>
        <v>105</v>
      </c>
      <c r="P3609">
        <f t="shared" si="271"/>
        <v>29</v>
      </c>
      <c r="Q3609" t="s">
        <v>8315</v>
      </c>
      <c r="R3609" t="s">
        <v>8316</v>
      </c>
      <c r="S3609" s="14">
        <f t="shared" si="272"/>
        <v>42338.963912037041</v>
      </c>
      <c r="T3609" s="15">
        <f t="shared" si="273"/>
        <v>42353</v>
      </c>
    </row>
    <row r="3610" spans="1:20" ht="3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0"/>
        <v>100</v>
      </c>
      <c r="P3610">
        <f t="shared" si="271"/>
        <v>29.63</v>
      </c>
      <c r="Q3610" t="s">
        <v>8315</v>
      </c>
      <c r="R3610" t="s">
        <v>8316</v>
      </c>
      <c r="S3610" s="14">
        <f t="shared" si="272"/>
        <v>42506.709375000006</v>
      </c>
      <c r="T3610" s="15">
        <f t="shared" si="273"/>
        <v>42538.583333333328</v>
      </c>
    </row>
    <row r="3611" spans="1:20" ht="3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0"/>
        <v>153</v>
      </c>
      <c r="P3611">
        <f t="shared" si="271"/>
        <v>143.1</v>
      </c>
      <c r="Q3611" t="s">
        <v>8315</v>
      </c>
      <c r="R3611" t="s">
        <v>8316</v>
      </c>
      <c r="S3611" s="14">
        <f t="shared" si="272"/>
        <v>42429.991724537031</v>
      </c>
      <c r="T3611" s="15">
        <f t="shared" si="273"/>
        <v>42459.950057870374</v>
      </c>
    </row>
    <row r="3612" spans="1:20" ht="30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0"/>
        <v>162</v>
      </c>
      <c r="P3612">
        <f t="shared" si="271"/>
        <v>52.35</v>
      </c>
      <c r="Q3612" t="s">
        <v>8315</v>
      </c>
      <c r="R3612" t="s">
        <v>8316</v>
      </c>
      <c r="S3612" s="14">
        <f t="shared" si="272"/>
        <v>42203.432129629626</v>
      </c>
      <c r="T3612" s="15">
        <f t="shared" si="273"/>
        <v>42233.432129629626</v>
      </c>
    </row>
    <row r="3613" spans="1:20" ht="3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0"/>
        <v>136</v>
      </c>
      <c r="P3613">
        <f t="shared" si="271"/>
        <v>66.67</v>
      </c>
      <c r="Q3613" t="s">
        <v>8315</v>
      </c>
      <c r="R3613" t="s">
        <v>8316</v>
      </c>
      <c r="S3613" s="14">
        <f t="shared" si="272"/>
        <v>42072.370381944449</v>
      </c>
      <c r="T3613" s="15">
        <f t="shared" si="273"/>
        <v>42102.370381944449</v>
      </c>
    </row>
    <row r="3614" spans="1:20" ht="30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0"/>
        <v>144</v>
      </c>
      <c r="P3614">
        <f t="shared" si="271"/>
        <v>126.67</v>
      </c>
      <c r="Q3614" t="s">
        <v>8315</v>
      </c>
      <c r="R3614" t="s">
        <v>8316</v>
      </c>
      <c r="S3614" s="14">
        <f t="shared" si="272"/>
        <v>41789.726979166669</v>
      </c>
      <c r="T3614" s="15">
        <f t="shared" si="273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0"/>
        <v>100</v>
      </c>
      <c r="P3615">
        <f t="shared" si="271"/>
        <v>62.5</v>
      </c>
      <c r="Q3615" t="s">
        <v>8315</v>
      </c>
      <c r="R3615" t="s">
        <v>8316</v>
      </c>
      <c r="S3615" s="14">
        <f t="shared" si="272"/>
        <v>41788.58997685185</v>
      </c>
      <c r="T3615" s="15">
        <f t="shared" si="273"/>
        <v>41818.58997685185</v>
      </c>
    </row>
    <row r="3616" spans="1:20" ht="30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0"/>
        <v>101</v>
      </c>
      <c r="P3616">
        <f t="shared" si="271"/>
        <v>35.49</v>
      </c>
      <c r="Q3616" t="s">
        <v>8315</v>
      </c>
      <c r="R3616" t="s">
        <v>8316</v>
      </c>
      <c r="S3616" s="14">
        <f t="shared" si="272"/>
        <v>42144.041851851856</v>
      </c>
      <c r="T3616" s="15">
        <f t="shared" si="273"/>
        <v>42174.041851851856</v>
      </c>
    </row>
    <row r="3617" spans="1:20" ht="3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0"/>
        <v>107</v>
      </c>
      <c r="P3617">
        <f t="shared" si="271"/>
        <v>37.08</v>
      </c>
      <c r="Q3617" t="s">
        <v>8315</v>
      </c>
      <c r="R3617" t="s">
        <v>8316</v>
      </c>
      <c r="S3617" s="14">
        <f t="shared" si="272"/>
        <v>42318.593703703707</v>
      </c>
      <c r="T3617" s="15">
        <f t="shared" si="273"/>
        <v>42348.593703703707</v>
      </c>
    </row>
    <row r="3618" spans="1:20" ht="3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0"/>
        <v>125</v>
      </c>
      <c r="P3618">
        <f t="shared" si="271"/>
        <v>69.33</v>
      </c>
      <c r="Q3618" t="s">
        <v>8315</v>
      </c>
      <c r="R3618" t="s">
        <v>8316</v>
      </c>
      <c r="S3618" s="14">
        <f t="shared" si="272"/>
        <v>42052.949814814812</v>
      </c>
      <c r="T3618" s="15">
        <f t="shared" si="273"/>
        <v>42082.908148148148</v>
      </c>
    </row>
    <row r="3619" spans="1:20" ht="3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0"/>
        <v>119</v>
      </c>
      <c r="P3619">
        <f t="shared" si="271"/>
        <v>17.25</v>
      </c>
      <c r="Q3619" t="s">
        <v>8315</v>
      </c>
      <c r="R3619" t="s">
        <v>8316</v>
      </c>
      <c r="S3619" s="14">
        <f t="shared" si="272"/>
        <v>42779.610289351855</v>
      </c>
      <c r="T3619" s="15">
        <f t="shared" si="273"/>
        <v>42794</v>
      </c>
    </row>
    <row r="3620" spans="1:20" ht="3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0"/>
        <v>101</v>
      </c>
      <c r="P3620">
        <f t="shared" si="271"/>
        <v>36.07</v>
      </c>
      <c r="Q3620" t="s">
        <v>8315</v>
      </c>
      <c r="R3620" t="s">
        <v>8316</v>
      </c>
      <c r="S3620" s="14">
        <f t="shared" si="272"/>
        <v>42128.627893518518</v>
      </c>
      <c r="T3620" s="15">
        <f t="shared" si="273"/>
        <v>42158.627893518518</v>
      </c>
    </row>
    <row r="3621" spans="1:20" ht="3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0"/>
        <v>113</v>
      </c>
      <c r="P3621">
        <f t="shared" si="271"/>
        <v>66.47</v>
      </c>
      <c r="Q3621" t="s">
        <v>8315</v>
      </c>
      <c r="R3621" t="s">
        <v>8316</v>
      </c>
      <c r="S3621" s="14">
        <f t="shared" si="272"/>
        <v>42661.132245370376</v>
      </c>
      <c r="T3621" s="15">
        <f t="shared" si="273"/>
        <v>42693.916666666672</v>
      </c>
    </row>
    <row r="3622" spans="1:20" ht="3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0"/>
        <v>105</v>
      </c>
      <c r="P3622">
        <f t="shared" si="271"/>
        <v>56.07</v>
      </c>
      <c r="Q3622" t="s">
        <v>8315</v>
      </c>
      <c r="R3622" t="s">
        <v>8316</v>
      </c>
      <c r="S3622" s="14">
        <f t="shared" si="272"/>
        <v>42037.938206018516</v>
      </c>
      <c r="T3622" s="15">
        <f t="shared" si="273"/>
        <v>42068.166666666672</v>
      </c>
    </row>
    <row r="3623" spans="1:20" ht="3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0"/>
        <v>110</v>
      </c>
      <c r="P3623">
        <f t="shared" si="271"/>
        <v>47.03</v>
      </c>
      <c r="Q3623" t="s">
        <v>8315</v>
      </c>
      <c r="R3623" t="s">
        <v>8316</v>
      </c>
      <c r="S3623" s="14">
        <f t="shared" si="272"/>
        <v>42619.935694444444</v>
      </c>
      <c r="T3623" s="15">
        <f t="shared" si="273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0"/>
        <v>100</v>
      </c>
      <c r="P3624">
        <f t="shared" si="271"/>
        <v>47.67</v>
      </c>
      <c r="Q3624" t="s">
        <v>8315</v>
      </c>
      <c r="R3624" t="s">
        <v>8316</v>
      </c>
      <c r="S3624" s="14">
        <f t="shared" si="272"/>
        <v>41877.221886574072</v>
      </c>
      <c r="T3624" s="15">
        <f t="shared" si="273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0"/>
        <v>120</v>
      </c>
      <c r="P3625">
        <f t="shared" si="271"/>
        <v>88.24</v>
      </c>
      <c r="Q3625" t="s">
        <v>8315</v>
      </c>
      <c r="R3625" t="s">
        <v>8316</v>
      </c>
      <c r="S3625" s="14">
        <f t="shared" si="272"/>
        <v>41828.736921296295</v>
      </c>
      <c r="T3625" s="15">
        <f t="shared" si="273"/>
        <v>41846.291666666664</v>
      </c>
    </row>
    <row r="3626" spans="1:20" ht="60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0"/>
        <v>105</v>
      </c>
      <c r="P3626">
        <f t="shared" si="271"/>
        <v>80.72</v>
      </c>
      <c r="Q3626" t="s">
        <v>8315</v>
      </c>
      <c r="R3626" t="s">
        <v>8316</v>
      </c>
      <c r="S3626" s="14">
        <f t="shared" si="272"/>
        <v>42545.774189814809</v>
      </c>
      <c r="T3626" s="15">
        <f t="shared" si="273"/>
        <v>42605.774189814809</v>
      </c>
    </row>
    <row r="3627" spans="1:20" ht="3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0"/>
        <v>103</v>
      </c>
      <c r="P3627">
        <f t="shared" si="271"/>
        <v>39.49</v>
      </c>
      <c r="Q3627" t="s">
        <v>8315</v>
      </c>
      <c r="R3627" t="s">
        <v>8316</v>
      </c>
      <c r="S3627" s="14">
        <f t="shared" si="272"/>
        <v>42157.652511574073</v>
      </c>
      <c r="T3627" s="15">
        <f t="shared" si="273"/>
        <v>42187.652511574073</v>
      </c>
    </row>
    <row r="3628" spans="1:20" ht="3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0"/>
        <v>102</v>
      </c>
      <c r="P3628">
        <f t="shared" si="271"/>
        <v>84.85</v>
      </c>
      <c r="Q3628" t="s">
        <v>8315</v>
      </c>
      <c r="R3628" t="s">
        <v>8316</v>
      </c>
      <c r="S3628" s="14">
        <f t="shared" si="272"/>
        <v>41846.667326388888</v>
      </c>
      <c r="T3628" s="15">
        <f t="shared" si="273"/>
        <v>41867.667326388888</v>
      </c>
    </row>
    <row r="3629" spans="1:20" ht="3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0"/>
        <v>100</v>
      </c>
      <c r="P3629">
        <f t="shared" si="271"/>
        <v>68.97</v>
      </c>
      <c r="Q3629" t="s">
        <v>8315</v>
      </c>
      <c r="R3629" t="s">
        <v>8316</v>
      </c>
      <c r="S3629" s="14">
        <f t="shared" si="272"/>
        <v>42460.741747685184</v>
      </c>
      <c r="T3629" s="15">
        <f t="shared" si="273"/>
        <v>42511.165972222225</v>
      </c>
    </row>
    <row r="3630" spans="1:20" ht="3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0"/>
        <v>0</v>
      </c>
      <c r="P3630">
        <f t="shared" si="271"/>
        <v>0</v>
      </c>
      <c r="Q3630" t="s">
        <v>8315</v>
      </c>
      <c r="R3630" t="s">
        <v>8357</v>
      </c>
      <c r="S3630" s="14">
        <f t="shared" si="272"/>
        <v>42291.833287037036</v>
      </c>
      <c r="T3630" s="15">
        <f t="shared" si="273"/>
        <v>42351.874953703707</v>
      </c>
    </row>
    <row r="3631" spans="1:20" ht="3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0"/>
        <v>0</v>
      </c>
      <c r="P3631">
        <f t="shared" si="271"/>
        <v>1</v>
      </c>
      <c r="Q3631" t="s">
        <v>8315</v>
      </c>
      <c r="R3631" t="s">
        <v>8357</v>
      </c>
      <c r="S3631" s="14">
        <f t="shared" si="272"/>
        <v>42437.094490740739</v>
      </c>
      <c r="T3631" s="15">
        <f t="shared" si="273"/>
        <v>42495.708333333328</v>
      </c>
    </row>
    <row r="3632" spans="1:20" ht="3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0"/>
        <v>0</v>
      </c>
      <c r="P3632">
        <f t="shared" si="271"/>
        <v>1</v>
      </c>
      <c r="Q3632" t="s">
        <v>8315</v>
      </c>
      <c r="R3632" t="s">
        <v>8357</v>
      </c>
      <c r="S3632" s="14">
        <f t="shared" si="272"/>
        <v>41942.84710648148</v>
      </c>
      <c r="T3632" s="15">
        <f t="shared" si="273"/>
        <v>41972.888773148152</v>
      </c>
    </row>
    <row r="3633" spans="1:20" ht="45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0"/>
        <v>51</v>
      </c>
      <c r="P3633">
        <f t="shared" si="271"/>
        <v>147.88</v>
      </c>
      <c r="Q3633" t="s">
        <v>8315</v>
      </c>
      <c r="R3633" t="s">
        <v>8357</v>
      </c>
      <c r="S3633" s="14">
        <f t="shared" si="272"/>
        <v>41880.753437499996</v>
      </c>
      <c r="T3633" s="15">
        <f t="shared" si="273"/>
        <v>41905.165972222225</v>
      </c>
    </row>
    <row r="3634" spans="1:20" ht="3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0"/>
        <v>20</v>
      </c>
      <c r="P3634">
        <f t="shared" si="271"/>
        <v>100</v>
      </c>
      <c r="Q3634" t="s">
        <v>8315</v>
      </c>
      <c r="R3634" t="s">
        <v>8357</v>
      </c>
      <c r="S3634" s="14">
        <f t="shared" si="272"/>
        <v>41946.936909722222</v>
      </c>
      <c r="T3634" s="15">
        <f t="shared" si="273"/>
        <v>41966.936909722222</v>
      </c>
    </row>
    <row r="3635" spans="1:20" ht="30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0"/>
        <v>35</v>
      </c>
      <c r="P3635">
        <f t="shared" si="271"/>
        <v>56.84</v>
      </c>
      <c r="Q3635" t="s">
        <v>8315</v>
      </c>
      <c r="R3635" t="s">
        <v>8357</v>
      </c>
      <c r="S3635" s="14">
        <f t="shared" si="272"/>
        <v>42649.623460648145</v>
      </c>
      <c r="T3635" s="15">
        <f t="shared" si="273"/>
        <v>42693.041666666672</v>
      </c>
    </row>
    <row r="3636" spans="1:20" ht="3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0"/>
        <v>4</v>
      </c>
      <c r="P3636">
        <f t="shared" si="271"/>
        <v>176.94</v>
      </c>
      <c r="Q3636" t="s">
        <v>8315</v>
      </c>
      <c r="R3636" t="s">
        <v>8357</v>
      </c>
      <c r="S3636" s="14">
        <f t="shared" si="272"/>
        <v>42701.166365740741</v>
      </c>
      <c r="T3636" s="15">
        <f t="shared" si="273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0"/>
        <v>36</v>
      </c>
      <c r="P3637">
        <f t="shared" si="271"/>
        <v>127.6</v>
      </c>
      <c r="Q3637" t="s">
        <v>8315</v>
      </c>
      <c r="R3637" t="s">
        <v>8357</v>
      </c>
      <c r="S3637" s="14">
        <f t="shared" si="272"/>
        <v>42450.88282407407</v>
      </c>
      <c r="T3637" s="15">
        <f t="shared" si="273"/>
        <v>42480.88282407407</v>
      </c>
    </row>
    <row r="3638" spans="1:20" ht="30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0"/>
        <v>0</v>
      </c>
      <c r="P3638">
        <f t="shared" si="271"/>
        <v>0</v>
      </c>
      <c r="Q3638" t="s">
        <v>8315</v>
      </c>
      <c r="R3638" t="s">
        <v>8357</v>
      </c>
      <c r="S3638" s="14">
        <f t="shared" si="272"/>
        <v>42226.694780092599</v>
      </c>
      <c r="T3638" s="15">
        <f t="shared" si="273"/>
        <v>42261.694780092599</v>
      </c>
    </row>
    <row r="3639" spans="1:20" ht="3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0"/>
        <v>31</v>
      </c>
      <c r="P3639">
        <f t="shared" si="271"/>
        <v>66.14</v>
      </c>
      <c r="Q3639" t="s">
        <v>8315</v>
      </c>
      <c r="R3639" t="s">
        <v>8357</v>
      </c>
      <c r="S3639" s="14">
        <f t="shared" si="272"/>
        <v>41975.700636574074</v>
      </c>
      <c r="T3639" s="15">
        <f t="shared" si="273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0"/>
        <v>7</v>
      </c>
      <c r="P3640">
        <f t="shared" si="271"/>
        <v>108</v>
      </c>
      <c r="Q3640" t="s">
        <v>8315</v>
      </c>
      <c r="R3640" t="s">
        <v>8357</v>
      </c>
      <c r="S3640" s="14">
        <f t="shared" si="272"/>
        <v>42053.672824074078</v>
      </c>
      <c r="T3640" s="15">
        <f t="shared" si="273"/>
        <v>42113.631157407406</v>
      </c>
    </row>
    <row r="3641" spans="1:20" ht="3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0"/>
        <v>0</v>
      </c>
      <c r="P3641">
        <f t="shared" si="271"/>
        <v>1</v>
      </c>
      <c r="Q3641" t="s">
        <v>8315</v>
      </c>
      <c r="R3641" t="s">
        <v>8357</v>
      </c>
      <c r="S3641" s="14">
        <f t="shared" si="272"/>
        <v>42590.677152777775</v>
      </c>
      <c r="T3641" s="15">
        <f t="shared" si="273"/>
        <v>42650.632638888885</v>
      </c>
    </row>
    <row r="3642" spans="1:20" ht="4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0"/>
        <v>6</v>
      </c>
      <c r="P3642">
        <f t="shared" si="271"/>
        <v>18.329999999999998</v>
      </c>
      <c r="Q3642" t="s">
        <v>8315</v>
      </c>
      <c r="R3642" t="s">
        <v>8357</v>
      </c>
      <c r="S3642" s="14">
        <f t="shared" si="272"/>
        <v>42104.781597222223</v>
      </c>
      <c r="T3642" s="15">
        <f t="shared" si="273"/>
        <v>42134.781597222223</v>
      </c>
    </row>
    <row r="3643" spans="1:20" ht="3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0"/>
        <v>0</v>
      </c>
      <c r="P3643">
        <f t="shared" si="271"/>
        <v>0</v>
      </c>
      <c r="Q3643" t="s">
        <v>8315</v>
      </c>
      <c r="R3643" t="s">
        <v>8357</v>
      </c>
      <c r="S3643" s="14">
        <f t="shared" si="272"/>
        <v>41899.627071759263</v>
      </c>
      <c r="T3643" s="15">
        <f t="shared" si="273"/>
        <v>41917.208333333336</v>
      </c>
    </row>
    <row r="3644" spans="1:20" ht="4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0"/>
        <v>2</v>
      </c>
      <c r="P3644">
        <f t="shared" si="271"/>
        <v>7.5</v>
      </c>
      <c r="Q3644" t="s">
        <v>8315</v>
      </c>
      <c r="R3644" t="s">
        <v>8357</v>
      </c>
      <c r="S3644" s="14">
        <f t="shared" si="272"/>
        <v>42297.816284722227</v>
      </c>
      <c r="T3644" s="15">
        <f t="shared" si="273"/>
        <v>42338.708333333328</v>
      </c>
    </row>
    <row r="3645" spans="1:20" ht="30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0"/>
        <v>0</v>
      </c>
      <c r="P3645">
        <f t="shared" si="271"/>
        <v>0</v>
      </c>
      <c r="Q3645" t="s">
        <v>8315</v>
      </c>
      <c r="R3645" t="s">
        <v>8357</v>
      </c>
      <c r="S3645" s="14">
        <f t="shared" si="272"/>
        <v>42285.143969907411</v>
      </c>
      <c r="T3645" s="15">
        <f t="shared" si="273"/>
        <v>42325.185636574075</v>
      </c>
    </row>
    <row r="3646" spans="1:20" ht="30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0"/>
        <v>16</v>
      </c>
      <c r="P3646">
        <f t="shared" si="271"/>
        <v>68.42</v>
      </c>
      <c r="Q3646" t="s">
        <v>8315</v>
      </c>
      <c r="R3646" t="s">
        <v>8357</v>
      </c>
      <c r="S3646" s="14">
        <f t="shared" si="272"/>
        <v>42409.241747685184</v>
      </c>
      <c r="T3646" s="15">
        <f t="shared" si="273"/>
        <v>42437.207638888889</v>
      </c>
    </row>
    <row r="3647" spans="1:20" ht="3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0"/>
        <v>0</v>
      </c>
      <c r="P3647">
        <f t="shared" si="271"/>
        <v>1</v>
      </c>
      <c r="Q3647" t="s">
        <v>8315</v>
      </c>
      <c r="R3647" t="s">
        <v>8357</v>
      </c>
      <c r="S3647" s="14">
        <f t="shared" si="272"/>
        <v>42665.970347222217</v>
      </c>
      <c r="T3647" s="15">
        <f t="shared" si="273"/>
        <v>42696.012013888889</v>
      </c>
    </row>
    <row r="3648" spans="1:20" ht="30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0"/>
        <v>5</v>
      </c>
      <c r="P3648">
        <f t="shared" si="271"/>
        <v>60.13</v>
      </c>
      <c r="Q3648" t="s">
        <v>8315</v>
      </c>
      <c r="R3648" t="s">
        <v>8357</v>
      </c>
      <c r="S3648" s="14">
        <f t="shared" si="272"/>
        <v>42140.421319444446</v>
      </c>
      <c r="T3648" s="15">
        <f t="shared" si="273"/>
        <v>42171.979166666672</v>
      </c>
    </row>
    <row r="3649" spans="1:20" ht="3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0"/>
        <v>6</v>
      </c>
      <c r="P3649">
        <f t="shared" si="271"/>
        <v>15</v>
      </c>
      <c r="Q3649" t="s">
        <v>8315</v>
      </c>
      <c r="R3649" t="s">
        <v>8357</v>
      </c>
      <c r="S3649" s="14">
        <f t="shared" si="272"/>
        <v>42598.749155092592</v>
      </c>
      <c r="T3649" s="15">
        <f t="shared" si="273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4">ROUND(E3650/D3650*100,0)</f>
        <v>100</v>
      </c>
      <c r="P3650">
        <f t="shared" si="271"/>
        <v>550.04</v>
      </c>
      <c r="Q3650" t="s">
        <v>8315</v>
      </c>
      <c r="R3650" t="s">
        <v>8316</v>
      </c>
      <c r="S3650" s="14">
        <f t="shared" si="272"/>
        <v>41887.292187500003</v>
      </c>
      <c r="T3650" s="15">
        <f t="shared" si="273"/>
        <v>41917.292187500003</v>
      </c>
    </row>
    <row r="3651" spans="1:20" ht="30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4"/>
        <v>104</v>
      </c>
      <c r="P3651">
        <f t="shared" ref="P3651:P3714" si="275">IFERROR(ROUND(E3651/L3651,2),0)</f>
        <v>97.5</v>
      </c>
      <c r="Q3651" t="s">
        <v>8315</v>
      </c>
      <c r="R3651" t="s">
        <v>8316</v>
      </c>
      <c r="S3651" s="14">
        <f t="shared" ref="S3651:S3714" si="276">(((J3651/60)/60)/24)+DATE(1970,1,1)</f>
        <v>41780.712893518517</v>
      </c>
      <c r="T3651" s="15">
        <f t="shared" ref="T3651:T3714" si="277">(((I3651/60)/60)/24)+DATE(1970,1,1)</f>
        <v>41806.712893518517</v>
      </c>
    </row>
    <row r="3652" spans="1:20" ht="3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4"/>
        <v>100</v>
      </c>
      <c r="P3652">
        <f t="shared" si="275"/>
        <v>29.41</v>
      </c>
      <c r="Q3652" t="s">
        <v>8315</v>
      </c>
      <c r="R3652" t="s">
        <v>8316</v>
      </c>
      <c r="S3652" s="14">
        <f t="shared" si="276"/>
        <v>42381.478981481487</v>
      </c>
      <c r="T3652" s="15">
        <f t="shared" si="277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4"/>
        <v>104</v>
      </c>
      <c r="P3653">
        <f t="shared" si="275"/>
        <v>57.78</v>
      </c>
      <c r="Q3653" t="s">
        <v>8315</v>
      </c>
      <c r="R3653" t="s">
        <v>8316</v>
      </c>
      <c r="S3653" s="14">
        <f t="shared" si="276"/>
        <v>41828.646319444444</v>
      </c>
      <c r="T3653" s="15">
        <f t="shared" si="277"/>
        <v>41861.665972222225</v>
      </c>
    </row>
    <row r="3654" spans="1:20" ht="3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4"/>
        <v>251</v>
      </c>
      <c r="P3654">
        <f t="shared" si="275"/>
        <v>44.24</v>
      </c>
      <c r="Q3654" t="s">
        <v>8315</v>
      </c>
      <c r="R3654" t="s">
        <v>8316</v>
      </c>
      <c r="S3654" s="14">
        <f t="shared" si="276"/>
        <v>42596.644699074073</v>
      </c>
      <c r="T3654" s="15">
        <f t="shared" si="277"/>
        <v>42607.165972222225</v>
      </c>
    </row>
    <row r="3655" spans="1:20" ht="3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4"/>
        <v>101</v>
      </c>
      <c r="P3655">
        <f t="shared" si="275"/>
        <v>60.91</v>
      </c>
      <c r="Q3655" t="s">
        <v>8315</v>
      </c>
      <c r="R3655" t="s">
        <v>8316</v>
      </c>
      <c r="S3655" s="14">
        <f t="shared" si="276"/>
        <v>42191.363506944443</v>
      </c>
      <c r="T3655" s="15">
        <f t="shared" si="277"/>
        <v>42221.363506944443</v>
      </c>
    </row>
    <row r="3656" spans="1:20" ht="3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4"/>
        <v>174</v>
      </c>
      <c r="P3656">
        <f t="shared" si="275"/>
        <v>68.84</v>
      </c>
      <c r="Q3656" t="s">
        <v>8315</v>
      </c>
      <c r="R3656" t="s">
        <v>8316</v>
      </c>
      <c r="S3656" s="14">
        <f t="shared" si="276"/>
        <v>42440.416504629626</v>
      </c>
      <c r="T3656" s="15">
        <f t="shared" si="277"/>
        <v>42463.708333333328</v>
      </c>
    </row>
    <row r="3657" spans="1:20" ht="3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4"/>
        <v>116</v>
      </c>
      <c r="P3657">
        <f t="shared" si="275"/>
        <v>73.58</v>
      </c>
      <c r="Q3657" t="s">
        <v>8315</v>
      </c>
      <c r="R3657" t="s">
        <v>8316</v>
      </c>
      <c r="S3657" s="14">
        <f t="shared" si="276"/>
        <v>42173.803217592591</v>
      </c>
      <c r="T3657" s="15">
        <f t="shared" si="277"/>
        <v>42203.290972222225</v>
      </c>
    </row>
    <row r="3658" spans="1:20" ht="3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4"/>
        <v>106</v>
      </c>
      <c r="P3658">
        <f t="shared" si="275"/>
        <v>115.02</v>
      </c>
      <c r="Q3658" t="s">
        <v>8315</v>
      </c>
      <c r="R3658" t="s">
        <v>8316</v>
      </c>
      <c r="S3658" s="14">
        <f t="shared" si="276"/>
        <v>42737.910138888896</v>
      </c>
      <c r="T3658" s="15">
        <f t="shared" si="277"/>
        <v>42767.957638888889</v>
      </c>
    </row>
    <row r="3659" spans="1:20" ht="3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4"/>
        <v>111</v>
      </c>
      <c r="P3659">
        <f t="shared" si="275"/>
        <v>110.75</v>
      </c>
      <c r="Q3659" t="s">
        <v>8315</v>
      </c>
      <c r="R3659" t="s">
        <v>8316</v>
      </c>
      <c r="S3659" s="14">
        <f t="shared" si="276"/>
        <v>42499.629849537043</v>
      </c>
      <c r="T3659" s="15">
        <f t="shared" si="277"/>
        <v>42522.904166666667</v>
      </c>
    </row>
    <row r="3660" spans="1:20" ht="15.75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4"/>
        <v>101</v>
      </c>
      <c r="P3660">
        <f t="shared" si="275"/>
        <v>75.5</v>
      </c>
      <c r="Q3660" t="s">
        <v>8315</v>
      </c>
      <c r="R3660" t="s">
        <v>8316</v>
      </c>
      <c r="S3660" s="14">
        <f t="shared" si="276"/>
        <v>41775.858564814815</v>
      </c>
      <c r="T3660" s="15">
        <f t="shared" si="277"/>
        <v>41822.165972222225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4"/>
        <v>102</v>
      </c>
      <c r="P3661">
        <f t="shared" si="275"/>
        <v>235.46</v>
      </c>
      <c r="Q3661" t="s">
        <v>8315</v>
      </c>
      <c r="R3661" t="s">
        <v>8316</v>
      </c>
      <c r="S3661" s="14">
        <f t="shared" si="276"/>
        <v>42055.277199074073</v>
      </c>
      <c r="T3661" s="15">
        <f t="shared" si="277"/>
        <v>42082.610416666663</v>
      </c>
    </row>
    <row r="3662" spans="1:20" ht="3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4"/>
        <v>100</v>
      </c>
      <c r="P3662">
        <f t="shared" si="275"/>
        <v>11.36</v>
      </c>
      <c r="Q3662" t="s">
        <v>8315</v>
      </c>
      <c r="R3662" t="s">
        <v>8316</v>
      </c>
      <c r="S3662" s="14">
        <f t="shared" si="276"/>
        <v>41971.881076388891</v>
      </c>
      <c r="T3662" s="15">
        <f t="shared" si="277"/>
        <v>41996.881076388891</v>
      </c>
    </row>
    <row r="3663" spans="1:20" ht="3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4"/>
        <v>111</v>
      </c>
      <c r="P3663">
        <f t="shared" si="275"/>
        <v>92.5</v>
      </c>
      <c r="Q3663" t="s">
        <v>8315</v>
      </c>
      <c r="R3663" t="s">
        <v>8316</v>
      </c>
      <c r="S3663" s="14">
        <f t="shared" si="276"/>
        <v>42447.896666666667</v>
      </c>
      <c r="T3663" s="15">
        <f t="shared" si="277"/>
        <v>42470.166666666672</v>
      </c>
    </row>
    <row r="3664" spans="1:20" ht="3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4"/>
        <v>101</v>
      </c>
      <c r="P3664">
        <f t="shared" si="275"/>
        <v>202.85</v>
      </c>
      <c r="Q3664" t="s">
        <v>8315</v>
      </c>
      <c r="R3664" t="s">
        <v>8316</v>
      </c>
      <c r="S3664" s="14">
        <f t="shared" si="276"/>
        <v>42064.220069444447</v>
      </c>
      <c r="T3664" s="15">
        <f t="shared" si="277"/>
        <v>42094.178402777776</v>
      </c>
    </row>
    <row r="3665" spans="1:20" ht="3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4"/>
        <v>104</v>
      </c>
      <c r="P3665">
        <f t="shared" si="275"/>
        <v>26</v>
      </c>
      <c r="Q3665" t="s">
        <v>8315</v>
      </c>
      <c r="R3665" t="s">
        <v>8316</v>
      </c>
      <c r="S3665" s="14">
        <f t="shared" si="276"/>
        <v>42665.451736111107</v>
      </c>
      <c r="T3665" s="15">
        <f t="shared" si="277"/>
        <v>42725.493402777778</v>
      </c>
    </row>
    <row r="3666" spans="1:20" ht="3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4"/>
        <v>109</v>
      </c>
      <c r="P3666">
        <f t="shared" si="275"/>
        <v>46.05</v>
      </c>
      <c r="Q3666" t="s">
        <v>8315</v>
      </c>
      <c r="R3666" t="s">
        <v>8316</v>
      </c>
      <c r="S3666" s="14">
        <f t="shared" si="276"/>
        <v>42523.248715277776</v>
      </c>
      <c r="T3666" s="15">
        <f t="shared" si="277"/>
        <v>42537.248715277776</v>
      </c>
    </row>
    <row r="3667" spans="1:20" ht="3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4"/>
        <v>115</v>
      </c>
      <c r="P3667">
        <f t="shared" si="275"/>
        <v>51</v>
      </c>
      <c r="Q3667" t="s">
        <v>8315</v>
      </c>
      <c r="R3667" t="s">
        <v>8316</v>
      </c>
      <c r="S3667" s="14">
        <f t="shared" si="276"/>
        <v>42294.808124999996</v>
      </c>
      <c r="T3667" s="15">
        <f t="shared" si="27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4"/>
        <v>100</v>
      </c>
      <c r="P3668">
        <f t="shared" si="275"/>
        <v>31.58</v>
      </c>
      <c r="Q3668" t="s">
        <v>8315</v>
      </c>
      <c r="R3668" t="s">
        <v>8316</v>
      </c>
      <c r="S3668" s="14">
        <f t="shared" si="276"/>
        <v>41822.90488425926</v>
      </c>
      <c r="T3668" s="15">
        <f t="shared" si="277"/>
        <v>41844.291666666664</v>
      </c>
    </row>
    <row r="3669" spans="1:20" ht="3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4"/>
        <v>103</v>
      </c>
      <c r="P3669">
        <f t="shared" si="275"/>
        <v>53.36</v>
      </c>
      <c r="Q3669" t="s">
        <v>8315</v>
      </c>
      <c r="R3669" t="s">
        <v>8316</v>
      </c>
      <c r="S3669" s="14">
        <f t="shared" si="276"/>
        <v>42173.970127314817</v>
      </c>
      <c r="T3669" s="15">
        <f t="shared" si="277"/>
        <v>42203.970127314817</v>
      </c>
    </row>
    <row r="3670" spans="1:20" ht="3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4"/>
        <v>104</v>
      </c>
      <c r="P3670">
        <f t="shared" si="275"/>
        <v>36.96</v>
      </c>
      <c r="Q3670" t="s">
        <v>8315</v>
      </c>
      <c r="R3670" t="s">
        <v>8316</v>
      </c>
      <c r="S3670" s="14">
        <f t="shared" si="276"/>
        <v>42185.556157407409</v>
      </c>
      <c r="T3670" s="15">
        <f t="shared" si="277"/>
        <v>42208.772916666669</v>
      </c>
    </row>
    <row r="3671" spans="1:20" ht="3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4"/>
        <v>138</v>
      </c>
      <c r="P3671">
        <f t="shared" si="275"/>
        <v>81.290000000000006</v>
      </c>
      <c r="Q3671" t="s">
        <v>8315</v>
      </c>
      <c r="R3671" t="s">
        <v>8316</v>
      </c>
      <c r="S3671" s="14">
        <f t="shared" si="276"/>
        <v>42136.675196759257</v>
      </c>
      <c r="T3671" s="15">
        <f t="shared" si="277"/>
        <v>42166.675196759257</v>
      </c>
    </row>
    <row r="3672" spans="1:20" ht="3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4"/>
        <v>110</v>
      </c>
      <c r="P3672">
        <f t="shared" si="275"/>
        <v>20.079999999999998</v>
      </c>
      <c r="Q3672" t="s">
        <v>8315</v>
      </c>
      <c r="R3672" t="s">
        <v>8316</v>
      </c>
      <c r="S3672" s="14">
        <f t="shared" si="276"/>
        <v>42142.514016203699</v>
      </c>
      <c r="T3672" s="15">
        <f t="shared" si="277"/>
        <v>42155.958333333328</v>
      </c>
    </row>
    <row r="3673" spans="1:20" ht="3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4"/>
        <v>101</v>
      </c>
      <c r="P3673">
        <f t="shared" si="275"/>
        <v>88.25</v>
      </c>
      <c r="Q3673" t="s">
        <v>8315</v>
      </c>
      <c r="R3673" t="s">
        <v>8316</v>
      </c>
      <c r="S3673" s="14">
        <f t="shared" si="276"/>
        <v>41820.62809027778</v>
      </c>
      <c r="T3673" s="15">
        <f t="shared" si="277"/>
        <v>41841.165972222225</v>
      </c>
    </row>
    <row r="3674" spans="1:20" ht="3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4"/>
        <v>102</v>
      </c>
      <c r="P3674">
        <f t="shared" si="275"/>
        <v>53.44</v>
      </c>
      <c r="Q3674" t="s">
        <v>8315</v>
      </c>
      <c r="R3674" t="s">
        <v>8316</v>
      </c>
      <c r="S3674" s="14">
        <f t="shared" si="276"/>
        <v>41878.946574074071</v>
      </c>
      <c r="T3674" s="15">
        <f t="shared" si="277"/>
        <v>41908.946574074071</v>
      </c>
    </row>
    <row r="3675" spans="1:20" ht="30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4"/>
        <v>114</v>
      </c>
      <c r="P3675">
        <f t="shared" si="275"/>
        <v>39.869999999999997</v>
      </c>
      <c r="Q3675" t="s">
        <v>8315</v>
      </c>
      <c r="R3675" t="s">
        <v>8316</v>
      </c>
      <c r="S3675" s="14">
        <f t="shared" si="276"/>
        <v>41914.295104166667</v>
      </c>
      <c r="T3675" s="15">
        <f t="shared" si="277"/>
        <v>41948.536111111112</v>
      </c>
    </row>
    <row r="3676" spans="1:20" ht="3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4"/>
        <v>100</v>
      </c>
      <c r="P3676">
        <f t="shared" si="275"/>
        <v>145.16</v>
      </c>
      <c r="Q3676" t="s">
        <v>8315</v>
      </c>
      <c r="R3676" t="s">
        <v>8316</v>
      </c>
      <c r="S3676" s="14">
        <f t="shared" si="276"/>
        <v>42556.873020833329</v>
      </c>
      <c r="T3676" s="15">
        <f t="shared" si="277"/>
        <v>42616.873020833329</v>
      </c>
    </row>
    <row r="3677" spans="1:20" ht="3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4"/>
        <v>140</v>
      </c>
      <c r="P3677">
        <f t="shared" si="275"/>
        <v>23.33</v>
      </c>
      <c r="Q3677" t="s">
        <v>8315</v>
      </c>
      <c r="R3677" t="s">
        <v>8316</v>
      </c>
      <c r="S3677" s="14">
        <f t="shared" si="276"/>
        <v>42493.597013888888</v>
      </c>
      <c r="T3677" s="15">
        <f t="shared" si="277"/>
        <v>42505.958333333328</v>
      </c>
    </row>
    <row r="3678" spans="1:20" ht="3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4"/>
        <v>129</v>
      </c>
      <c r="P3678">
        <f t="shared" si="275"/>
        <v>64.38</v>
      </c>
      <c r="Q3678" t="s">
        <v>8315</v>
      </c>
      <c r="R3678" t="s">
        <v>8316</v>
      </c>
      <c r="S3678" s="14">
        <f t="shared" si="276"/>
        <v>41876.815787037034</v>
      </c>
      <c r="T3678" s="15">
        <f t="shared" si="277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4"/>
        <v>103</v>
      </c>
      <c r="P3679">
        <f t="shared" si="275"/>
        <v>62.05</v>
      </c>
      <c r="Q3679" t="s">
        <v>8315</v>
      </c>
      <c r="R3679" t="s">
        <v>8316</v>
      </c>
      <c r="S3679" s="14">
        <f t="shared" si="276"/>
        <v>41802.574282407404</v>
      </c>
      <c r="T3679" s="15">
        <f t="shared" si="277"/>
        <v>41823.165972222225</v>
      </c>
    </row>
    <row r="3680" spans="1:20" ht="30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4"/>
        <v>103</v>
      </c>
      <c r="P3680">
        <f t="shared" si="275"/>
        <v>66.13</v>
      </c>
      <c r="Q3680" t="s">
        <v>8315</v>
      </c>
      <c r="R3680" t="s">
        <v>8316</v>
      </c>
      <c r="S3680" s="14">
        <f t="shared" si="276"/>
        <v>42120.531226851846</v>
      </c>
      <c r="T3680" s="15">
        <f t="shared" si="277"/>
        <v>42155.531226851846</v>
      </c>
    </row>
    <row r="3681" spans="1:20" ht="3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4"/>
        <v>110</v>
      </c>
      <c r="P3681">
        <f t="shared" si="275"/>
        <v>73.400000000000006</v>
      </c>
      <c r="Q3681" t="s">
        <v>8315</v>
      </c>
      <c r="R3681" t="s">
        <v>8316</v>
      </c>
      <c r="S3681" s="14">
        <f t="shared" si="276"/>
        <v>41786.761354166665</v>
      </c>
      <c r="T3681" s="15">
        <f t="shared" si="277"/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4"/>
        <v>113</v>
      </c>
      <c r="P3682">
        <f t="shared" si="275"/>
        <v>99.5</v>
      </c>
      <c r="Q3682" t="s">
        <v>8315</v>
      </c>
      <c r="R3682" t="s">
        <v>8316</v>
      </c>
      <c r="S3682" s="14">
        <f t="shared" si="276"/>
        <v>42627.454097222217</v>
      </c>
      <c r="T3682" s="15">
        <f t="shared" si="277"/>
        <v>42648.454097222217</v>
      </c>
    </row>
    <row r="3683" spans="1:20" ht="4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4"/>
        <v>112</v>
      </c>
      <c r="P3683">
        <f t="shared" si="275"/>
        <v>62.17</v>
      </c>
      <c r="Q3683" t="s">
        <v>8315</v>
      </c>
      <c r="R3683" t="s">
        <v>8316</v>
      </c>
      <c r="S3683" s="14">
        <f t="shared" si="276"/>
        <v>42374.651504629626</v>
      </c>
      <c r="T3683" s="15">
        <f t="shared" si="277"/>
        <v>42384.651504629626</v>
      </c>
    </row>
    <row r="3684" spans="1:20" ht="30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4"/>
        <v>139</v>
      </c>
      <c r="P3684">
        <f t="shared" si="275"/>
        <v>62.33</v>
      </c>
      <c r="Q3684" t="s">
        <v>8315</v>
      </c>
      <c r="R3684" t="s">
        <v>8316</v>
      </c>
      <c r="S3684" s="14">
        <f t="shared" si="276"/>
        <v>41772.685393518521</v>
      </c>
      <c r="T3684" s="15">
        <f t="shared" si="277"/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4"/>
        <v>111</v>
      </c>
      <c r="P3685">
        <f t="shared" si="275"/>
        <v>58.79</v>
      </c>
      <c r="Q3685" t="s">
        <v>8315</v>
      </c>
      <c r="R3685" t="s">
        <v>8316</v>
      </c>
      <c r="S3685" s="14">
        <f t="shared" si="276"/>
        <v>42633.116851851853</v>
      </c>
      <c r="T3685" s="15">
        <f t="shared" si="277"/>
        <v>42663.116851851853</v>
      </c>
    </row>
    <row r="3686" spans="1:20" ht="3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4"/>
        <v>139</v>
      </c>
      <c r="P3686">
        <f t="shared" si="275"/>
        <v>45.35</v>
      </c>
      <c r="Q3686" t="s">
        <v>8315</v>
      </c>
      <c r="R3686" t="s">
        <v>8316</v>
      </c>
      <c r="S3686" s="14">
        <f t="shared" si="276"/>
        <v>42219.180393518516</v>
      </c>
      <c r="T3686" s="15">
        <f t="shared" si="277"/>
        <v>42249.180393518516</v>
      </c>
    </row>
    <row r="3687" spans="1:20" ht="30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4"/>
        <v>106</v>
      </c>
      <c r="P3687">
        <f t="shared" si="275"/>
        <v>41.94</v>
      </c>
      <c r="Q3687" t="s">
        <v>8315</v>
      </c>
      <c r="R3687" t="s">
        <v>8316</v>
      </c>
      <c r="S3687" s="14">
        <f t="shared" si="276"/>
        <v>41753.593275462961</v>
      </c>
      <c r="T3687" s="15">
        <f t="shared" si="277"/>
        <v>41778.875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4"/>
        <v>101</v>
      </c>
      <c r="P3688">
        <f t="shared" si="275"/>
        <v>59.17</v>
      </c>
      <c r="Q3688" t="s">
        <v>8315</v>
      </c>
      <c r="R3688" t="s">
        <v>8316</v>
      </c>
      <c r="S3688" s="14">
        <f t="shared" si="276"/>
        <v>42230.662731481483</v>
      </c>
      <c r="T3688" s="15">
        <f t="shared" si="277"/>
        <v>42245.165972222225</v>
      </c>
    </row>
    <row r="3689" spans="1:20" ht="3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4"/>
        <v>100</v>
      </c>
      <c r="P3689">
        <f t="shared" si="275"/>
        <v>200.49</v>
      </c>
      <c r="Q3689" t="s">
        <v>8315</v>
      </c>
      <c r="R3689" t="s">
        <v>8316</v>
      </c>
      <c r="S3689" s="14">
        <f t="shared" si="276"/>
        <v>41787.218229166669</v>
      </c>
      <c r="T3689" s="15">
        <f t="shared" si="277"/>
        <v>41817.218229166669</v>
      </c>
    </row>
    <row r="3690" spans="1:20" ht="3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4"/>
        <v>109</v>
      </c>
      <c r="P3690">
        <f t="shared" si="275"/>
        <v>83.97</v>
      </c>
      <c r="Q3690" t="s">
        <v>8315</v>
      </c>
      <c r="R3690" t="s">
        <v>8316</v>
      </c>
      <c r="S3690" s="14">
        <f t="shared" si="276"/>
        <v>41829.787083333329</v>
      </c>
      <c r="T3690" s="15">
        <f t="shared" si="277"/>
        <v>41859.787083333329</v>
      </c>
    </row>
    <row r="3691" spans="1:20" ht="3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4"/>
        <v>118</v>
      </c>
      <c r="P3691">
        <f t="shared" si="275"/>
        <v>57.26</v>
      </c>
      <c r="Q3691" t="s">
        <v>8315</v>
      </c>
      <c r="R3691" t="s">
        <v>8316</v>
      </c>
      <c r="S3691" s="14">
        <f t="shared" si="276"/>
        <v>42147.826840277776</v>
      </c>
      <c r="T3691" s="15">
        <f t="shared" si="277"/>
        <v>42176.934027777781</v>
      </c>
    </row>
    <row r="3692" spans="1:20" ht="3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4"/>
        <v>120</v>
      </c>
      <c r="P3692">
        <f t="shared" si="275"/>
        <v>58.06</v>
      </c>
      <c r="Q3692" t="s">
        <v>8315</v>
      </c>
      <c r="R3692" t="s">
        <v>8316</v>
      </c>
      <c r="S3692" s="14">
        <f t="shared" si="276"/>
        <v>41940.598182870373</v>
      </c>
      <c r="T3692" s="15">
        <f t="shared" si="27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4"/>
        <v>128</v>
      </c>
      <c r="P3693">
        <f t="shared" si="275"/>
        <v>186.8</v>
      </c>
      <c r="Q3693" t="s">
        <v>8315</v>
      </c>
      <c r="R3693" t="s">
        <v>8316</v>
      </c>
      <c r="S3693" s="14">
        <f t="shared" si="276"/>
        <v>42020.700567129628</v>
      </c>
      <c r="T3693" s="15">
        <f t="shared" si="27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4"/>
        <v>126</v>
      </c>
      <c r="P3694">
        <f t="shared" si="275"/>
        <v>74.12</v>
      </c>
      <c r="Q3694" t="s">
        <v>8315</v>
      </c>
      <c r="R3694" t="s">
        <v>8316</v>
      </c>
      <c r="S3694" s="14">
        <f t="shared" si="276"/>
        <v>41891.96503472222</v>
      </c>
      <c r="T3694" s="15">
        <f t="shared" si="277"/>
        <v>41901</v>
      </c>
    </row>
    <row r="3695" spans="1:20" ht="3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4"/>
        <v>129</v>
      </c>
      <c r="P3695">
        <f t="shared" si="275"/>
        <v>30.71</v>
      </c>
      <c r="Q3695" t="s">
        <v>8315</v>
      </c>
      <c r="R3695" t="s">
        <v>8316</v>
      </c>
      <c r="S3695" s="14">
        <f t="shared" si="276"/>
        <v>42309.191307870366</v>
      </c>
      <c r="T3695" s="15">
        <f t="shared" si="277"/>
        <v>42338.9375</v>
      </c>
    </row>
    <row r="3696" spans="1:20" ht="3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4"/>
        <v>107</v>
      </c>
      <c r="P3696">
        <f t="shared" si="275"/>
        <v>62.67</v>
      </c>
      <c r="Q3696" t="s">
        <v>8315</v>
      </c>
      <c r="R3696" t="s">
        <v>8316</v>
      </c>
      <c r="S3696" s="14">
        <f t="shared" si="276"/>
        <v>42490.133877314816</v>
      </c>
      <c r="T3696" s="15">
        <f t="shared" si="277"/>
        <v>42527.083333333328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4"/>
        <v>100</v>
      </c>
      <c r="P3697">
        <f t="shared" si="275"/>
        <v>121.36</v>
      </c>
      <c r="Q3697" t="s">
        <v>8315</v>
      </c>
      <c r="R3697" t="s">
        <v>8316</v>
      </c>
      <c r="S3697" s="14">
        <f t="shared" si="276"/>
        <v>41995.870486111111</v>
      </c>
      <c r="T3697" s="15">
        <f t="shared" si="277"/>
        <v>42015.870486111111</v>
      </c>
    </row>
    <row r="3698" spans="1:20" ht="30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4"/>
        <v>155</v>
      </c>
      <c r="P3698">
        <f t="shared" si="275"/>
        <v>39.74</v>
      </c>
      <c r="Q3698" t="s">
        <v>8315</v>
      </c>
      <c r="R3698" t="s">
        <v>8316</v>
      </c>
      <c r="S3698" s="14">
        <f t="shared" si="276"/>
        <v>41988.617083333331</v>
      </c>
      <c r="T3698" s="15">
        <f t="shared" si="277"/>
        <v>42048.617083333331</v>
      </c>
    </row>
    <row r="3699" spans="1:20" ht="3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4"/>
        <v>108</v>
      </c>
      <c r="P3699">
        <f t="shared" si="275"/>
        <v>72</v>
      </c>
      <c r="Q3699" t="s">
        <v>8315</v>
      </c>
      <c r="R3699" t="s">
        <v>8316</v>
      </c>
      <c r="S3699" s="14">
        <f t="shared" si="276"/>
        <v>42479.465833333335</v>
      </c>
      <c r="T3699" s="15">
        <f t="shared" si="277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4"/>
        <v>111</v>
      </c>
      <c r="P3700">
        <f t="shared" si="275"/>
        <v>40.630000000000003</v>
      </c>
      <c r="Q3700" t="s">
        <v>8315</v>
      </c>
      <c r="R3700" t="s">
        <v>8316</v>
      </c>
      <c r="S3700" s="14">
        <f t="shared" si="276"/>
        <v>42401.806562500002</v>
      </c>
      <c r="T3700" s="15">
        <f t="shared" si="277"/>
        <v>42431.806562500002</v>
      </c>
    </row>
    <row r="3701" spans="1:20" ht="3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4"/>
        <v>101</v>
      </c>
      <c r="P3701">
        <f t="shared" si="275"/>
        <v>63</v>
      </c>
      <c r="Q3701" t="s">
        <v>8315</v>
      </c>
      <c r="R3701" t="s">
        <v>8316</v>
      </c>
      <c r="S3701" s="14">
        <f t="shared" si="276"/>
        <v>41897.602037037039</v>
      </c>
      <c r="T3701" s="15">
        <f t="shared" si="277"/>
        <v>41927.602037037039</v>
      </c>
    </row>
    <row r="3702" spans="1:20" ht="15.75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4"/>
        <v>121</v>
      </c>
      <c r="P3702">
        <f t="shared" si="275"/>
        <v>33.67</v>
      </c>
      <c r="Q3702" t="s">
        <v>8315</v>
      </c>
      <c r="R3702" t="s">
        <v>8316</v>
      </c>
      <c r="S3702" s="14">
        <f t="shared" si="276"/>
        <v>41882.585648148146</v>
      </c>
      <c r="T3702" s="15">
        <f t="shared" si="277"/>
        <v>41912.666666666664</v>
      </c>
    </row>
    <row r="3703" spans="1:20" ht="3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4"/>
        <v>100</v>
      </c>
      <c r="P3703">
        <f t="shared" si="275"/>
        <v>38.590000000000003</v>
      </c>
      <c r="Q3703" t="s">
        <v>8315</v>
      </c>
      <c r="R3703" t="s">
        <v>8316</v>
      </c>
      <c r="S3703" s="14">
        <f t="shared" si="276"/>
        <v>42129.541585648149</v>
      </c>
      <c r="T3703" s="15">
        <f t="shared" si="277"/>
        <v>42159.541585648149</v>
      </c>
    </row>
    <row r="3704" spans="1:20" ht="3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4"/>
        <v>109</v>
      </c>
      <c r="P3704">
        <f t="shared" si="275"/>
        <v>155.94999999999999</v>
      </c>
      <c r="Q3704" t="s">
        <v>8315</v>
      </c>
      <c r="R3704" t="s">
        <v>8316</v>
      </c>
      <c r="S3704" s="14">
        <f t="shared" si="276"/>
        <v>42524.53800925926</v>
      </c>
      <c r="T3704" s="15">
        <f t="shared" si="277"/>
        <v>42561.957638888889</v>
      </c>
    </row>
    <row r="3705" spans="1:20" ht="3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4"/>
        <v>123</v>
      </c>
      <c r="P3705">
        <f t="shared" si="275"/>
        <v>43.2</v>
      </c>
      <c r="Q3705" t="s">
        <v>8315</v>
      </c>
      <c r="R3705" t="s">
        <v>8316</v>
      </c>
      <c r="S3705" s="14">
        <f t="shared" si="276"/>
        <v>42556.504490740743</v>
      </c>
      <c r="T3705" s="15">
        <f t="shared" si="277"/>
        <v>42595.290972222225</v>
      </c>
    </row>
    <row r="3706" spans="1:20" ht="3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4"/>
        <v>136</v>
      </c>
      <c r="P3706">
        <f t="shared" si="275"/>
        <v>15.15</v>
      </c>
      <c r="Q3706" t="s">
        <v>8315</v>
      </c>
      <c r="R3706" t="s">
        <v>8316</v>
      </c>
      <c r="S3706" s="14">
        <f t="shared" si="276"/>
        <v>42461.689745370371</v>
      </c>
      <c r="T3706" s="15">
        <f t="shared" si="277"/>
        <v>42521.689745370371</v>
      </c>
    </row>
    <row r="3707" spans="1:20" ht="3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4"/>
        <v>103</v>
      </c>
      <c r="P3707">
        <f t="shared" si="275"/>
        <v>83.57</v>
      </c>
      <c r="Q3707" t="s">
        <v>8315</v>
      </c>
      <c r="R3707" t="s">
        <v>8316</v>
      </c>
      <c r="S3707" s="14">
        <f t="shared" si="276"/>
        <v>41792.542986111112</v>
      </c>
      <c r="T3707" s="15">
        <f t="shared" si="277"/>
        <v>41813.75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4"/>
        <v>121</v>
      </c>
      <c r="P3708">
        <f t="shared" si="275"/>
        <v>140</v>
      </c>
      <c r="Q3708" t="s">
        <v>8315</v>
      </c>
      <c r="R3708" t="s">
        <v>8316</v>
      </c>
      <c r="S3708" s="14">
        <f t="shared" si="276"/>
        <v>41879.913761574076</v>
      </c>
      <c r="T3708" s="15">
        <f t="shared" si="277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4"/>
        <v>186</v>
      </c>
      <c r="P3709">
        <f t="shared" si="275"/>
        <v>80.87</v>
      </c>
      <c r="Q3709" t="s">
        <v>8315</v>
      </c>
      <c r="R3709" t="s">
        <v>8316</v>
      </c>
      <c r="S3709" s="14">
        <f t="shared" si="276"/>
        <v>42552.048356481479</v>
      </c>
      <c r="T3709" s="15">
        <f t="shared" si="277"/>
        <v>42573.226388888885</v>
      </c>
    </row>
    <row r="3710" spans="1:20" ht="3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4"/>
        <v>300</v>
      </c>
      <c r="P3710">
        <f t="shared" si="275"/>
        <v>53.85</v>
      </c>
      <c r="Q3710" t="s">
        <v>8315</v>
      </c>
      <c r="R3710" t="s">
        <v>8316</v>
      </c>
      <c r="S3710" s="14">
        <f t="shared" si="276"/>
        <v>41810.142199074071</v>
      </c>
      <c r="T3710" s="15">
        <f t="shared" si="277"/>
        <v>41824.142199074071</v>
      </c>
    </row>
    <row r="3711" spans="1:20" ht="30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4"/>
        <v>108</v>
      </c>
      <c r="P3711">
        <f t="shared" si="275"/>
        <v>30.93</v>
      </c>
      <c r="Q3711" t="s">
        <v>8315</v>
      </c>
      <c r="R3711" t="s">
        <v>8316</v>
      </c>
      <c r="S3711" s="14">
        <f t="shared" si="276"/>
        <v>41785.707708333335</v>
      </c>
      <c r="T3711" s="15">
        <f t="shared" si="27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4"/>
        <v>141</v>
      </c>
      <c r="P3712">
        <f t="shared" si="275"/>
        <v>67.959999999999994</v>
      </c>
      <c r="Q3712" t="s">
        <v>8315</v>
      </c>
      <c r="R3712" t="s">
        <v>8316</v>
      </c>
      <c r="S3712" s="14">
        <f t="shared" si="276"/>
        <v>42072.576249999998</v>
      </c>
      <c r="T3712" s="15">
        <f t="shared" si="277"/>
        <v>42097.576249999998</v>
      </c>
    </row>
    <row r="3713" spans="1:20" ht="15.75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4"/>
        <v>114</v>
      </c>
      <c r="P3713">
        <f t="shared" si="275"/>
        <v>27.14</v>
      </c>
      <c r="Q3713" t="s">
        <v>8315</v>
      </c>
      <c r="R3713" t="s">
        <v>8316</v>
      </c>
      <c r="S3713" s="14">
        <f t="shared" si="276"/>
        <v>41779.724224537036</v>
      </c>
      <c r="T3713" s="15">
        <f t="shared" si="277"/>
        <v>41805.666666666664</v>
      </c>
    </row>
    <row r="3714" spans="1:20" ht="3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8">ROUND(E3714/D3714*100,0)</f>
        <v>154</v>
      </c>
      <c r="P3714">
        <f t="shared" si="275"/>
        <v>110.87</v>
      </c>
      <c r="Q3714" t="s">
        <v>8315</v>
      </c>
      <c r="R3714" t="s">
        <v>8316</v>
      </c>
      <c r="S3714" s="14">
        <f t="shared" si="276"/>
        <v>42134.172071759262</v>
      </c>
      <c r="T3714" s="15">
        <f t="shared" si="277"/>
        <v>42155.290972222225</v>
      </c>
    </row>
    <row r="3715" spans="1:20" ht="30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8"/>
        <v>102</v>
      </c>
      <c r="P3715">
        <f t="shared" ref="P3715:P3778" si="279">IFERROR(ROUND(E3715/L3715,2),0)</f>
        <v>106.84</v>
      </c>
      <c r="Q3715" t="s">
        <v>8315</v>
      </c>
      <c r="R3715" t="s">
        <v>8316</v>
      </c>
      <c r="S3715" s="14">
        <f t="shared" ref="S3715:S3778" si="280">(((J3715/60)/60)/24)+DATE(1970,1,1)</f>
        <v>42505.738032407404</v>
      </c>
      <c r="T3715" s="15">
        <f t="shared" ref="T3715:T3778" si="281">(((I3715/60)/60)/24)+DATE(1970,1,1)</f>
        <v>42525.738032407404</v>
      </c>
    </row>
    <row r="3716" spans="1:20" ht="3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8"/>
        <v>102</v>
      </c>
      <c r="P3716">
        <f t="shared" si="279"/>
        <v>105.52</v>
      </c>
      <c r="Q3716" t="s">
        <v>8315</v>
      </c>
      <c r="R3716" t="s">
        <v>8316</v>
      </c>
      <c r="S3716" s="14">
        <f t="shared" si="280"/>
        <v>42118.556331018524</v>
      </c>
      <c r="T3716" s="15">
        <f t="shared" si="281"/>
        <v>42150.165972222225</v>
      </c>
    </row>
    <row r="3717" spans="1:20" ht="3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8"/>
        <v>103</v>
      </c>
      <c r="P3717">
        <f t="shared" si="279"/>
        <v>132.96</v>
      </c>
      <c r="Q3717" t="s">
        <v>8315</v>
      </c>
      <c r="R3717" t="s">
        <v>8316</v>
      </c>
      <c r="S3717" s="14">
        <f t="shared" si="280"/>
        <v>42036.995590277773</v>
      </c>
      <c r="T3717" s="15">
        <f t="shared" si="281"/>
        <v>42094.536111111112</v>
      </c>
    </row>
    <row r="3718" spans="1:20" ht="30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8"/>
        <v>156</v>
      </c>
      <c r="P3718">
        <f t="shared" si="279"/>
        <v>51.92</v>
      </c>
      <c r="Q3718" t="s">
        <v>8315</v>
      </c>
      <c r="R3718" t="s">
        <v>8316</v>
      </c>
      <c r="S3718" s="14">
        <f t="shared" si="280"/>
        <v>42360.887835648144</v>
      </c>
      <c r="T3718" s="15">
        <f t="shared" si="281"/>
        <v>42390.887835648144</v>
      </c>
    </row>
    <row r="3719" spans="1:20" ht="30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8"/>
        <v>101</v>
      </c>
      <c r="P3719">
        <f t="shared" si="279"/>
        <v>310</v>
      </c>
      <c r="Q3719" t="s">
        <v>8315</v>
      </c>
      <c r="R3719" t="s">
        <v>8316</v>
      </c>
      <c r="S3719" s="14">
        <f t="shared" si="280"/>
        <v>42102.866307870368</v>
      </c>
      <c r="T3719" s="15">
        <f t="shared" si="281"/>
        <v>42133.866307870368</v>
      </c>
    </row>
    <row r="3720" spans="1:20" ht="30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8"/>
        <v>239</v>
      </c>
      <c r="P3720">
        <f t="shared" si="279"/>
        <v>26.02</v>
      </c>
      <c r="Q3720" t="s">
        <v>8315</v>
      </c>
      <c r="R3720" t="s">
        <v>8316</v>
      </c>
      <c r="S3720" s="14">
        <f t="shared" si="280"/>
        <v>42032.716145833328</v>
      </c>
      <c r="T3720" s="15">
        <f t="shared" si="281"/>
        <v>42062.716145833328</v>
      </c>
    </row>
    <row r="3721" spans="1:20" ht="15.75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8"/>
        <v>210</v>
      </c>
      <c r="P3721">
        <f t="shared" si="279"/>
        <v>105</v>
      </c>
      <c r="Q3721" t="s">
        <v>8315</v>
      </c>
      <c r="R3721" t="s">
        <v>8316</v>
      </c>
      <c r="S3721" s="14">
        <f t="shared" si="280"/>
        <v>42147.729930555557</v>
      </c>
      <c r="T3721" s="15">
        <f t="shared" si="281"/>
        <v>42177.729930555557</v>
      </c>
    </row>
    <row r="3722" spans="1:20" ht="15.75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8"/>
        <v>105</v>
      </c>
      <c r="P3722">
        <f t="shared" si="279"/>
        <v>86.23</v>
      </c>
      <c r="Q3722" t="s">
        <v>8315</v>
      </c>
      <c r="R3722" t="s">
        <v>8316</v>
      </c>
      <c r="S3722" s="14">
        <f t="shared" si="280"/>
        <v>42165.993125000001</v>
      </c>
      <c r="T3722" s="15">
        <f t="shared" si="281"/>
        <v>42187.993125000001</v>
      </c>
    </row>
    <row r="3723" spans="1:20" ht="3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8"/>
        <v>101</v>
      </c>
      <c r="P3723">
        <f t="shared" si="279"/>
        <v>114.55</v>
      </c>
      <c r="Q3723" t="s">
        <v>8315</v>
      </c>
      <c r="R3723" t="s">
        <v>8316</v>
      </c>
      <c r="S3723" s="14">
        <f t="shared" si="280"/>
        <v>41927.936157407406</v>
      </c>
      <c r="T3723" s="15">
        <f t="shared" si="281"/>
        <v>41948.977824074071</v>
      </c>
    </row>
    <row r="3724" spans="1:20" ht="45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8"/>
        <v>111</v>
      </c>
      <c r="P3724">
        <f t="shared" si="279"/>
        <v>47.66</v>
      </c>
      <c r="Q3724" t="s">
        <v>8315</v>
      </c>
      <c r="R3724" t="s">
        <v>8316</v>
      </c>
      <c r="S3724" s="14">
        <f t="shared" si="280"/>
        <v>42381.671840277777</v>
      </c>
      <c r="T3724" s="15">
        <f t="shared" si="281"/>
        <v>42411.957638888889</v>
      </c>
    </row>
    <row r="3725" spans="1:20" ht="15.75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8"/>
        <v>102</v>
      </c>
      <c r="P3725">
        <f t="shared" si="279"/>
        <v>72.89</v>
      </c>
      <c r="Q3725" t="s">
        <v>8315</v>
      </c>
      <c r="R3725" t="s">
        <v>8316</v>
      </c>
      <c r="S3725" s="14">
        <f t="shared" si="280"/>
        <v>41943.753032407411</v>
      </c>
      <c r="T3725" s="15">
        <f t="shared" si="281"/>
        <v>41973.794699074075</v>
      </c>
    </row>
    <row r="3726" spans="1:20" ht="3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8"/>
        <v>103</v>
      </c>
      <c r="P3726">
        <f t="shared" si="279"/>
        <v>49.55</v>
      </c>
      <c r="Q3726" t="s">
        <v>8315</v>
      </c>
      <c r="R3726" t="s">
        <v>8316</v>
      </c>
      <c r="S3726" s="14">
        <f t="shared" si="280"/>
        <v>42465.491435185191</v>
      </c>
      <c r="T3726" s="15">
        <f t="shared" si="281"/>
        <v>42494.958333333328</v>
      </c>
    </row>
    <row r="3727" spans="1:20" ht="3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8"/>
        <v>127</v>
      </c>
      <c r="P3727">
        <f t="shared" si="279"/>
        <v>25.4</v>
      </c>
      <c r="Q3727" t="s">
        <v>8315</v>
      </c>
      <c r="R3727" t="s">
        <v>8316</v>
      </c>
      <c r="S3727" s="14">
        <f t="shared" si="280"/>
        <v>42401.945219907408</v>
      </c>
      <c r="T3727" s="15">
        <f t="shared" si="281"/>
        <v>42418.895833333328</v>
      </c>
    </row>
    <row r="3728" spans="1:20" ht="30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8"/>
        <v>339</v>
      </c>
      <c r="P3728">
        <f t="shared" si="279"/>
        <v>62.59</v>
      </c>
      <c r="Q3728" t="s">
        <v>8315</v>
      </c>
      <c r="R3728" t="s">
        <v>8316</v>
      </c>
      <c r="S3728" s="14">
        <f t="shared" si="280"/>
        <v>42462.140868055561</v>
      </c>
      <c r="T3728" s="15">
        <f t="shared" si="281"/>
        <v>42489.875</v>
      </c>
    </row>
    <row r="3729" spans="1:20" ht="30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8"/>
        <v>101</v>
      </c>
      <c r="P3729">
        <f t="shared" si="279"/>
        <v>61.06</v>
      </c>
      <c r="Q3729" t="s">
        <v>8315</v>
      </c>
      <c r="R3729" t="s">
        <v>8316</v>
      </c>
      <c r="S3729" s="14">
        <f t="shared" si="280"/>
        <v>42632.348310185189</v>
      </c>
      <c r="T3729" s="15">
        <f t="shared" si="281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8"/>
        <v>9</v>
      </c>
      <c r="P3730">
        <f t="shared" si="279"/>
        <v>60.06</v>
      </c>
      <c r="Q3730" t="s">
        <v>8315</v>
      </c>
      <c r="R3730" t="s">
        <v>8316</v>
      </c>
      <c r="S3730" s="14">
        <f t="shared" si="280"/>
        <v>42205.171018518522</v>
      </c>
      <c r="T3730" s="15">
        <f t="shared" si="281"/>
        <v>42235.171018518522</v>
      </c>
    </row>
    <row r="3731" spans="1:20" ht="3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8"/>
        <v>7</v>
      </c>
      <c r="P3731">
        <f t="shared" si="279"/>
        <v>72.400000000000006</v>
      </c>
      <c r="Q3731" t="s">
        <v>8315</v>
      </c>
      <c r="R3731" t="s">
        <v>8316</v>
      </c>
      <c r="S3731" s="14">
        <f t="shared" si="280"/>
        <v>42041.205000000002</v>
      </c>
      <c r="T3731" s="15">
        <f t="shared" si="281"/>
        <v>42086.16333333333</v>
      </c>
    </row>
    <row r="3732" spans="1:20" ht="30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8"/>
        <v>10</v>
      </c>
      <c r="P3732">
        <f t="shared" si="279"/>
        <v>100</v>
      </c>
      <c r="Q3732" t="s">
        <v>8315</v>
      </c>
      <c r="R3732" t="s">
        <v>8316</v>
      </c>
      <c r="S3732" s="14">
        <f t="shared" si="280"/>
        <v>42203.677766203706</v>
      </c>
      <c r="T3732" s="15">
        <f t="shared" si="281"/>
        <v>42233.677766203706</v>
      </c>
    </row>
    <row r="3733" spans="1:20" ht="3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8"/>
        <v>11</v>
      </c>
      <c r="P3733">
        <f t="shared" si="279"/>
        <v>51.67</v>
      </c>
      <c r="Q3733" t="s">
        <v>8315</v>
      </c>
      <c r="R3733" t="s">
        <v>8316</v>
      </c>
      <c r="S3733" s="14">
        <f t="shared" si="280"/>
        <v>41983.752847222218</v>
      </c>
      <c r="T3733" s="15">
        <f t="shared" si="281"/>
        <v>42014.140972222223</v>
      </c>
    </row>
    <row r="3734" spans="1:20" ht="30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8"/>
        <v>15</v>
      </c>
      <c r="P3734">
        <f t="shared" si="279"/>
        <v>32.75</v>
      </c>
      <c r="Q3734" t="s">
        <v>8315</v>
      </c>
      <c r="R3734" t="s">
        <v>8316</v>
      </c>
      <c r="S3734" s="14">
        <f t="shared" si="280"/>
        <v>41968.677465277782</v>
      </c>
      <c r="T3734" s="15">
        <f t="shared" si="281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8"/>
        <v>0</v>
      </c>
      <c r="P3735">
        <f t="shared" si="279"/>
        <v>0</v>
      </c>
      <c r="Q3735" t="s">
        <v>8315</v>
      </c>
      <c r="R3735" t="s">
        <v>8316</v>
      </c>
      <c r="S3735" s="14">
        <f t="shared" si="280"/>
        <v>42103.024398148147</v>
      </c>
      <c r="T3735" s="15">
        <f t="shared" si="281"/>
        <v>42112.9375</v>
      </c>
    </row>
    <row r="3736" spans="1:20" ht="3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8"/>
        <v>28</v>
      </c>
      <c r="P3736">
        <f t="shared" si="279"/>
        <v>61</v>
      </c>
      <c r="Q3736" t="s">
        <v>8315</v>
      </c>
      <c r="R3736" t="s">
        <v>8316</v>
      </c>
      <c r="S3736" s="14">
        <f t="shared" si="280"/>
        <v>42089.901574074072</v>
      </c>
      <c r="T3736" s="15">
        <f t="shared" si="281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8"/>
        <v>13</v>
      </c>
      <c r="P3737">
        <f t="shared" si="279"/>
        <v>10</v>
      </c>
      <c r="Q3737" t="s">
        <v>8315</v>
      </c>
      <c r="R3737" t="s">
        <v>8316</v>
      </c>
      <c r="S3737" s="14">
        <f t="shared" si="280"/>
        <v>42122.693159722221</v>
      </c>
      <c r="T3737" s="15">
        <f t="shared" si="281"/>
        <v>42152.693159722221</v>
      </c>
    </row>
    <row r="3738" spans="1:20" ht="30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8"/>
        <v>1</v>
      </c>
      <c r="P3738">
        <f t="shared" si="279"/>
        <v>10</v>
      </c>
      <c r="Q3738" t="s">
        <v>8315</v>
      </c>
      <c r="R3738" t="s">
        <v>8316</v>
      </c>
      <c r="S3738" s="14">
        <f t="shared" si="280"/>
        <v>42048.711724537032</v>
      </c>
      <c r="T3738" s="15">
        <f t="shared" si="281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8"/>
        <v>21</v>
      </c>
      <c r="P3739">
        <f t="shared" si="279"/>
        <v>37.5</v>
      </c>
      <c r="Q3739" t="s">
        <v>8315</v>
      </c>
      <c r="R3739" t="s">
        <v>8316</v>
      </c>
      <c r="S3739" s="14">
        <f t="shared" si="280"/>
        <v>42297.691006944442</v>
      </c>
      <c r="T3739" s="15">
        <f t="shared" si="281"/>
        <v>42320.290972222225</v>
      </c>
    </row>
    <row r="3740" spans="1:20" ht="30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8"/>
        <v>18</v>
      </c>
      <c r="P3740">
        <f t="shared" si="279"/>
        <v>45</v>
      </c>
      <c r="Q3740" t="s">
        <v>8315</v>
      </c>
      <c r="R3740" t="s">
        <v>8316</v>
      </c>
      <c r="S3740" s="14">
        <f t="shared" si="280"/>
        <v>41813.938715277778</v>
      </c>
      <c r="T3740" s="15">
        <f t="shared" si="281"/>
        <v>41835.916666666664</v>
      </c>
    </row>
    <row r="3741" spans="1:20" ht="3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8"/>
        <v>20</v>
      </c>
      <c r="P3741">
        <f t="shared" si="279"/>
        <v>100.63</v>
      </c>
      <c r="Q3741" t="s">
        <v>8315</v>
      </c>
      <c r="R3741" t="s">
        <v>8316</v>
      </c>
      <c r="S3741" s="14">
        <f t="shared" si="280"/>
        <v>42548.449861111112</v>
      </c>
      <c r="T3741" s="15">
        <f t="shared" si="281"/>
        <v>42568.449861111112</v>
      </c>
    </row>
    <row r="3742" spans="1:20" ht="3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8"/>
        <v>18</v>
      </c>
      <c r="P3742">
        <f t="shared" si="279"/>
        <v>25.57</v>
      </c>
      <c r="Q3742" t="s">
        <v>8315</v>
      </c>
      <c r="R3742" t="s">
        <v>8316</v>
      </c>
      <c r="S3742" s="14">
        <f t="shared" si="280"/>
        <v>41833.089756944442</v>
      </c>
      <c r="T3742" s="15">
        <f t="shared" si="281"/>
        <v>41863.079143518517</v>
      </c>
    </row>
    <row r="3743" spans="1:20" ht="30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8"/>
        <v>0</v>
      </c>
      <c r="P3743">
        <f t="shared" si="279"/>
        <v>0</v>
      </c>
      <c r="Q3743" t="s">
        <v>8315</v>
      </c>
      <c r="R3743" t="s">
        <v>8316</v>
      </c>
      <c r="S3743" s="14">
        <f t="shared" si="280"/>
        <v>42325.920717592591</v>
      </c>
      <c r="T3743" s="15">
        <f t="shared" si="281"/>
        <v>42355.920717592591</v>
      </c>
    </row>
    <row r="3744" spans="1:20" ht="3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8"/>
        <v>2</v>
      </c>
      <c r="P3744">
        <f t="shared" si="279"/>
        <v>25</v>
      </c>
      <c r="Q3744" t="s">
        <v>8315</v>
      </c>
      <c r="R3744" t="s">
        <v>8316</v>
      </c>
      <c r="S3744" s="14">
        <f t="shared" si="280"/>
        <v>41858.214629629627</v>
      </c>
      <c r="T3744" s="15">
        <f t="shared" si="281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8"/>
        <v>0</v>
      </c>
      <c r="P3745">
        <f t="shared" si="279"/>
        <v>0</v>
      </c>
      <c r="Q3745" t="s">
        <v>8315</v>
      </c>
      <c r="R3745" t="s">
        <v>8316</v>
      </c>
      <c r="S3745" s="14">
        <f t="shared" si="280"/>
        <v>41793.710231481484</v>
      </c>
      <c r="T3745" s="15">
        <f t="shared" si="281"/>
        <v>41823.710231481484</v>
      </c>
    </row>
    <row r="3746" spans="1:20" ht="3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8"/>
        <v>0</v>
      </c>
      <c r="P3746">
        <f t="shared" si="279"/>
        <v>0</v>
      </c>
      <c r="Q3746" t="s">
        <v>8315</v>
      </c>
      <c r="R3746" t="s">
        <v>8316</v>
      </c>
      <c r="S3746" s="14">
        <f t="shared" si="280"/>
        <v>41793.814259259263</v>
      </c>
      <c r="T3746" s="15">
        <f t="shared" si="281"/>
        <v>41825.165972222225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8"/>
        <v>10</v>
      </c>
      <c r="P3747">
        <f t="shared" si="279"/>
        <v>10</v>
      </c>
      <c r="Q3747" t="s">
        <v>8315</v>
      </c>
      <c r="R3747" t="s">
        <v>8316</v>
      </c>
      <c r="S3747" s="14">
        <f t="shared" si="280"/>
        <v>41831.697939814818</v>
      </c>
      <c r="T3747" s="15">
        <f t="shared" si="281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8"/>
        <v>2</v>
      </c>
      <c r="P3748">
        <f t="shared" si="279"/>
        <v>202</v>
      </c>
      <c r="Q3748" t="s">
        <v>8315</v>
      </c>
      <c r="R3748" t="s">
        <v>8316</v>
      </c>
      <c r="S3748" s="14">
        <f t="shared" si="280"/>
        <v>42621.389340277776</v>
      </c>
      <c r="T3748" s="15">
        <f t="shared" si="281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8"/>
        <v>1</v>
      </c>
      <c r="P3749">
        <f t="shared" si="279"/>
        <v>25</v>
      </c>
      <c r="Q3749" t="s">
        <v>8315</v>
      </c>
      <c r="R3749" t="s">
        <v>8316</v>
      </c>
      <c r="S3749" s="14">
        <f t="shared" si="280"/>
        <v>42164.299722222218</v>
      </c>
      <c r="T3749" s="15">
        <f t="shared" si="281"/>
        <v>42190.957638888889</v>
      </c>
    </row>
    <row r="3750" spans="1:20" ht="3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8"/>
        <v>104</v>
      </c>
      <c r="P3750">
        <f t="shared" si="279"/>
        <v>99.54</v>
      </c>
      <c r="Q3750" t="s">
        <v>8315</v>
      </c>
      <c r="R3750" t="s">
        <v>8357</v>
      </c>
      <c r="S3750" s="14">
        <f t="shared" si="280"/>
        <v>42395.706435185188</v>
      </c>
      <c r="T3750" s="15">
        <f t="shared" si="281"/>
        <v>42416.249305555553</v>
      </c>
    </row>
    <row r="3751" spans="1:20" ht="30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8"/>
        <v>105</v>
      </c>
      <c r="P3751">
        <f t="shared" si="279"/>
        <v>75</v>
      </c>
      <c r="Q3751" t="s">
        <v>8315</v>
      </c>
      <c r="R3751" t="s">
        <v>8357</v>
      </c>
      <c r="S3751" s="14">
        <f t="shared" si="280"/>
        <v>42458.127175925925</v>
      </c>
      <c r="T3751" s="15">
        <f t="shared" si="281"/>
        <v>42489.165972222225</v>
      </c>
    </row>
    <row r="3752" spans="1:20" ht="90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8"/>
        <v>100</v>
      </c>
      <c r="P3752">
        <f t="shared" si="279"/>
        <v>215.25</v>
      </c>
      <c r="Q3752" t="s">
        <v>8315</v>
      </c>
      <c r="R3752" t="s">
        <v>8357</v>
      </c>
      <c r="S3752" s="14">
        <f t="shared" si="280"/>
        <v>42016.981574074074</v>
      </c>
      <c r="T3752" s="15">
        <f t="shared" si="281"/>
        <v>42045.332638888889</v>
      </c>
    </row>
    <row r="3753" spans="1:20" ht="30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8"/>
        <v>133</v>
      </c>
      <c r="P3753">
        <f t="shared" si="279"/>
        <v>120.55</v>
      </c>
      <c r="Q3753" t="s">
        <v>8315</v>
      </c>
      <c r="R3753" t="s">
        <v>8357</v>
      </c>
      <c r="S3753" s="14">
        <f t="shared" si="280"/>
        <v>42403.035567129627</v>
      </c>
      <c r="T3753" s="15">
        <f t="shared" si="281"/>
        <v>42462.993900462956</v>
      </c>
    </row>
    <row r="3754" spans="1:20" ht="45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8"/>
        <v>113</v>
      </c>
      <c r="P3754">
        <f t="shared" si="279"/>
        <v>37.67</v>
      </c>
      <c r="Q3754" t="s">
        <v>8315</v>
      </c>
      <c r="R3754" t="s">
        <v>8357</v>
      </c>
      <c r="S3754" s="14">
        <f t="shared" si="280"/>
        <v>42619.802488425921</v>
      </c>
      <c r="T3754" s="15">
        <f t="shared" si="281"/>
        <v>42659.875</v>
      </c>
    </row>
    <row r="3755" spans="1:20" ht="3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8"/>
        <v>103</v>
      </c>
      <c r="P3755">
        <f t="shared" si="279"/>
        <v>172.23</v>
      </c>
      <c r="Q3755" t="s">
        <v>8315</v>
      </c>
      <c r="R3755" t="s">
        <v>8357</v>
      </c>
      <c r="S3755" s="14">
        <f t="shared" si="280"/>
        <v>42128.824074074073</v>
      </c>
      <c r="T3755" s="15">
        <f t="shared" si="281"/>
        <v>42158</v>
      </c>
    </row>
    <row r="3756" spans="1:20" ht="30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8"/>
        <v>120</v>
      </c>
      <c r="P3756">
        <f t="shared" si="279"/>
        <v>111.11</v>
      </c>
      <c r="Q3756" t="s">
        <v>8315</v>
      </c>
      <c r="R3756" t="s">
        <v>8357</v>
      </c>
      <c r="S3756" s="14">
        <f t="shared" si="280"/>
        <v>41808.881215277775</v>
      </c>
      <c r="T3756" s="15">
        <f t="shared" si="281"/>
        <v>41846.207638888889</v>
      </c>
    </row>
    <row r="3757" spans="1:20" ht="3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8"/>
        <v>130</v>
      </c>
      <c r="P3757">
        <f t="shared" si="279"/>
        <v>25.46</v>
      </c>
      <c r="Q3757" t="s">
        <v>8315</v>
      </c>
      <c r="R3757" t="s">
        <v>8357</v>
      </c>
      <c r="S3757" s="14">
        <f t="shared" si="280"/>
        <v>42445.866979166662</v>
      </c>
      <c r="T3757" s="15">
        <f t="shared" si="281"/>
        <v>42475.866979166662</v>
      </c>
    </row>
    <row r="3758" spans="1:20" ht="3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8"/>
        <v>101</v>
      </c>
      <c r="P3758">
        <f t="shared" si="279"/>
        <v>267.64999999999998</v>
      </c>
      <c r="Q3758" t="s">
        <v>8315</v>
      </c>
      <c r="R3758" t="s">
        <v>8357</v>
      </c>
      <c r="S3758" s="14">
        <f t="shared" si="280"/>
        <v>41771.814791666664</v>
      </c>
      <c r="T3758" s="15">
        <f t="shared" si="281"/>
        <v>41801.814791666664</v>
      </c>
    </row>
    <row r="3759" spans="1:20" ht="30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8"/>
        <v>109</v>
      </c>
      <c r="P3759">
        <f t="shared" si="279"/>
        <v>75.959999999999994</v>
      </c>
      <c r="Q3759" t="s">
        <v>8315</v>
      </c>
      <c r="R3759" t="s">
        <v>8357</v>
      </c>
      <c r="S3759" s="14">
        <f t="shared" si="280"/>
        <v>41954.850868055553</v>
      </c>
      <c r="T3759" s="15">
        <f t="shared" si="281"/>
        <v>41974.850868055553</v>
      </c>
    </row>
    <row r="3760" spans="1:20" ht="15.75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8"/>
        <v>102</v>
      </c>
      <c r="P3760">
        <f t="shared" si="279"/>
        <v>59.04</v>
      </c>
      <c r="Q3760" t="s">
        <v>8315</v>
      </c>
      <c r="R3760" t="s">
        <v>8357</v>
      </c>
      <c r="S3760" s="14">
        <f t="shared" si="280"/>
        <v>41747.471504629626</v>
      </c>
      <c r="T3760" s="15">
        <f t="shared" si="281"/>
        <v>41778.208333333336</v>
      </c>
    </row>
    <row r="3761" spans="1:20" ht="15.75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8"/>
        <v>110</v>
      </c>
      <c r="P3761">
        <f t="shared" si="279"/>
        <v>50.11</v>
      </c>
      <c r="Q3761" t="s">
        <v>8315</v>
      </c>
      <c r="R3761" t="s">
        <v>8357</v>
      </c>
      <c r="S3761" s="14">
        <f t="shared" si="280"/>
        <v>42182.108252314814</v>
      </c>
      <c r="T3761" s="15">
        <f t="shared" si="281"/>
        <v>42242.108252314814</v>
      </c>
    </row>
    <row r="3762" spans="1:20" ht="3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8"/>
        <v>101</v>
      </c>
      <c r="P3762">
        <f t="shared" si="279"/>
        <v>55.5</v>
      </c>
      <c r="Q3762" t="s">
        <v>8315</v>
      </c>
      <c r="R3762" t="s">
        <v>8357</v>
      </c>
      <c r="S3762" s="14">
        <f t="shared" si="280"/>
        <v>41739.525300925925</v>
      </c>
      <c r="T3762" s="15">
        <f t="shared" si="281"/>
        <v>41764.525300925925</v>
      </c>
    </row>
    <row r="3763" spans="1:20" ht="3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8"/>
        <v>100</v>
      </c>
      <c r="P3763">
        <f t="shared" si="279"/>
        <v>166.67</v>
      </c>
      <c r="Q3763" t="s">
        <v>8315</v>
      </c>
      <c r="R3763" t="s">
        <v>8357</v>
      </c>
      <c r="S3763" s="14">
        <f t="shared" si="280"/>
        <v>42173.466863425929</v>
      </c>
      <c r="T3763" s="15">
        <f t="shared" si="281"/>
        <v>42226.958333333328</v>
      </c>
    </row>
    <row r="3764" spans="1:20" ht="30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8"/>
        <v>106</v>
      </c>
      <c r="P3764">
        <f t="shared" si="279"/>
        <v>47.43</v>
      </c>
      <c r="Q3764" t="s">
        <v>8315</v>
      </c>
      <c r="R3764" t="s">
        <v>8357</v>
      </c>
      <c r="S3764" s="14">
        <f t="shared" si="280"/>
        <v>42193.813530092593</v>
      </c>
      <c r="T3764" s="15">
        <f t="shared" si="281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8"/>
        <v>100</v>
      </c>
      <c r="P3765">
        <f t="shared" si="279"/>
        <v>64.94</v>
      </c>
      <c r="Q3765" t="s">
        <v>8315</v>
      </c>
      <c r="R3765" t="s">
        <v>8357</v>
      </c>
      <c r="S3765" s="14">
        <f t="shared" si="280"/>
        <v>42065.750300925924</v>
      </c>
      <c r="T3765" s="15">
        <f t="shared" si="281"/>
        <v>42095.708634259259</v>
      </c>
    </row>
    <row r="3766" spans="1:20" ht="30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8"/>
        <v>100</v>
      </c>
      <c r="P3766">
        <f t="shared" si="279"/>
        <v>55.56</v>
      </c>
      <c r="Q3766" t="s">
        <v>8315</v>
      </c>
      <c r="R3766" t="s">
        <v>8357</v>
      </c>
      <c r="S3766" s="14">
        <f t="shared" si="280"/>
        <v>42499.842962962968</v>
      </c>
      <c r="T3766" s="15">
        <f t="shared" si="281"/>
        <v>42519.024999999994</v>
      </c>
    </row>
    <row r="3767" spans="1:20" ht="3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8"/>
        <v>113</v>
      </c>
      <c r="P3767">
        <f t="shared" si="279"/>
        <v>74.22</v>
      </c>
      <c r="Q3767" t="s">
        <v>8315</v>
      </c>
      <c r="R3767" t="s">
        <v>8357</v>
      </c>
      <c r="S3767" s="14">
        <f t="shared" si="280"/>
        <v>41820.776412037041</v>
      </c>
      <c r="T3767" s="15">
        <f t="shared" si="281"/>
        <v>41850.776412037041</v>
      </c>
    </row>
    <row r="3768" spans="1:20" ht="30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8"/>
        <v>103</v>
      </c>
      <c r="P3768">
        <f t="shared" si="279"/>
        <v>106.93</v>
      </c>
      <c r="Q3768" t="s">
        <v>8315</v>
      </c>
      <c r="R3768" t="s">
        <v>8357</v>
      </c>
      <c r="S3768" s="14">
        <f t="shared" si="280"/>
        <v>41788.167187500003</v>
      </c>
      <c r="T3768" s="15">
        <f t="shared" si="281"/>
        <v>41823.167187500003</v>
      </c>
    </row>
    <row r="3769" spans="1:20" ht="3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8"/>
        <v>117</v>
      </c>
      <c r="P3769">
        <f t="shared" si="279"/>
        <v>41.7</v>
      </c>
      <c r="Q3769" t="s">
        <v>8315</v>
      </c>
      <c r="R3769" t="s">
        <v>8357</v>
      </c>
      <c r="S3769" s="14">
        <f t="shared" si="280"/>
        <v>42050.019641203704</v>
      </c>
      <c r="T3769" s="15">
        <f t="shared" si="281"/>
        <v>42064.207638888889</v>
      </c>
    </row>
    <row r="3770" spans="1:20" ht="3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8"/>
        <v>108</v>
      </c>
      <c r="P3770">
        <f t="shared" si="279"/>
        <v>74.239999999999995</v>
      </c>
      <c r="Q3770" t="s">
        <v>8315</v>
      </c>
      <c r="R3770" t="s">
        <v>8357</v>
      </c>
      <c r="S3770" s="14">
        <f t="shared" si="280"/>
        <v>41772.727893518517</v>
      </c>
      <c r="T3770" s="15">
        <f t="shared" si="281"/>
        <v>41802.727893518517</v>
      </c>
    </row>
    <row r="3771" spans="1:20" ht="30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8"/>
        <v>100</v>
      </c>
      <c r="P3771">
        <f t="shared" si="279"/>
        <v>73.33</v>
      </c>
      <c r="Q3771" t="s">
        <v>8315</v>
      </c>
      <c r="R3771" t="s">
        <v>8357</v>
      </c>
      <c r="S3771" s="14">
        <f t="shared" si="280"/>
        <v>42445.598136574074</v>
      </c>
      <c r="T3771" s="15">
        <f t="shared" si="281"/>
        <v>42475.598136574074</v>
      </c>
    </row>
    <row r="3772" spans="1:20" ht="3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8"/>
        <v>100</v>
      </c>
      <c r="P3772">
        <f t="shared" si="279"/>
        <v>100</v>
      </c>
      <c r="Q3772" t="s">
        <v>8315</v>
      </c>
      <c r="R3772" t="s">
        <v>8357</v>
      </c>
      <c r="S3772" s="14">
        <f t="shared" si="280"/>
        <v>42138.930671296301</v>
      </c>
      <c r="T3772" s="15">
        <f t="shared" si="281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8"/>
        <v>146</v>
      </c>
      <c r="P3773">
        <f t="shared" si="279"/>
        <v>38.42</v>
      </c>
      <c r="Q3773" t="s">
        <v>8315</v>
      </c>
      <c r="R3773" t="s">
        <v>8357</v>
      </c>
      <c r="S3773" s="14">
        <f t="shared" si="280"/>
        <v>42493.857083333336</v>
      </c>
      <c r="T3773" s="15">
        <f t="shared" si="281"/>
        <v>42508</v>
      </c>
    </row>
    <row r="3774" spans="1:20" ht="30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8"/>
        <v>110</v>
      </c>
      <c r="P3774">
        <f t="shared" si="279"/>
        <v>166.97</v>
      </c>
      <c r="Q3774" t="s">
        <v>8315</v>
      </c>
      <c r="R3774" t="s">
        <v>8357</v>
      </c>
      <c r="S3774" s="14">
        <f t="shared" si="280"/>
        <v>42682.616967592592</v>
      </c>
      <c r="T3774" s="15">
        <f t="shared" si="281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8"/>
        <v>108</v>
      </c>
      <c r="P3775">
        <f t="shared" si="279"/>
        <v>94.91</v>
      </c>
      <c r="Q3775" t="s">
        <v>8315</v>
      </c>
      <c r="R3775" t="s">
        <v>8357</v>
      </c>
      <c r="S3775" s="14">
        <f t="shared" si="280"/>
        <v>42656.005173611105</v>
      </c>
      <c r="T3775" s="15">
        <f t="shared" si="281"/>
        <v>42689.088888888888</v>
      </c>
    </row>
    <row r="3776" spans="1:20" ht="3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8"/>
        <v>100</v>
      </c>
      <c r="P3776">
        <f t="shared" si="279"/>
        <v>100</v>
      </c>
      <c r="Q3776" t="s">
        <v>8315</v>
      </c>
      <c r="R3776" t="s">
        <v>8357</v>
      </c>
      <c r="S3776" s="14">
        <f t="shared" si="280"/>
        <v>42087.792303240742</v>
      </c>
      <c r="T3776" s="15">
        <f t="shared" si="281"/>
        <v>42103.792303240742</v>
      </c>
    </row>
    <row r="3777" spans="1:20" ht="30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8"/>
        <v>100</v>
      </c>
      <c r="P3777">
        <f t="shared" si="279"/>
        <v>143.21</v>
      </c>
      <c r="Q3777" t="s">
        <v>8315</v>
      </c>
      <c r="R3777" t="s">
        <v>8357</v>
      </c>
      <c r="S3777" s="14">
        <f t="shared" si="280"/>
        <v>42075.942627314813</v>
      </c>
      <c r="T3777" s="15">
        <f t="shared" si="281"/>
        <v>42103.166666666672</v>
      </c>
    </row>
    <row r="3778" spans="1:20" ht="3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2">ROUND(E3778/D3778*100,0)</f>
        <v>107</v>
      </c>
      <c r="P3778">
        <f t="shared" si="279"/>
        <v>90.82</v>
      </c>
      <c r="Q3778" t="s">
        <v>8315</v>
      </c>
      <c r="R3778" t="s">
        <v>8357</v>
      </c>
      <c r="S3778" s="14">
        <f t="shared" si="280"/>
        <v>41814.367800925924</v>
      </c>
      <c r="T3778" s="15">
        <f t="shared" si="281"/>
        <v>41852.041666666664</v>
      </c>
    </row>
    <row r="3779" spans="1:20" ht="30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2"/>
        <v>143</v>
      </c>
      <c r="P3779">
        <f t="shared" ref="P3779:P3842" si="283">IFERROR(ROUND(E3779/L3779,2),0)</f>
        <v>48.54</v>
      </c>
      <c r="Q3779" t="s">
        <v>8315</v>
      </c>
      <c r="R3779" t="s">
        <v>8357</v>
      </c>
      <c r="S3779" s="14">
        <f t="shared" ref="S3779:S3842" si="284">(((J3779/60)/60)/24)+DATE(1970,1,1)</f>
        <v>41887.111354166671</v>
      </c>
      <c r="T3779" s="15">
        <f t="shared" ref="T3779:T3842" si="285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2"/>
        <v>105</v>
      </c>
      <c r="P3780">
        <f t="shared" si="283"/>
        <v>70.03</v>
      </c>
      <c r="Q3780" t="s">
        <v>8315</v>
      </c>
      <c r="R3780" t="s">
        <v>8357</v>
      </c>
      <c r="S3780" s="14">
        <f t="shared" si="284"/>
        <v>41989.819212962961</v>
      </c>
      <c r="T3780" s="15">
        <f t="shared" si="285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2"/>
        <v>104</v>
      </c>
      <c r="P3781">
        <f t="shared" si="283"/>
        <v>135.63</v>
      </c>
      <c r="Q3781" t="s">
        <v>8315</v>
      </c>
      <c r="R3781" t="s">
        <v>8357</v>
      </c>
      <c r="S3781" s="14">
        <f t="shared" si="284"/>
        <v>42425.735416666663</v>
      </c>
      <c r="T3781" s="15">
        <f t="shared" si="285"/>
        <v>42455.693750000006</v>
      </c>
    </row>
    <row r="3782" spans="1:20" ht="30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2"/>
        <v>120</v>
      </c>
      <c r="P3782">
        <f t="shared" si="283"/>
        <v>100</v>
      </c>
      <c r="Q3782" t="s">
        <v>8315</v>
      </c>
      <c r="R3782" t="s">
        <v>8357</v>
      </c>
      <c r="S3782" s="14">
        <f t="shared" si="284"/>
        <v>42166.219733796301</v>
      </c>
      <c r="T3782" s="15">
        <f t="shared" si="285"/>
        <v>42198.837499999994</v>
      </c>
    </row>
    <row r="3783" spans="1:20" ht="45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2"/>
        <v>110</v>
      </c>
      <c r="P3783">
        <f t="shared" si="283"/>
        <v>94.9</v>
      </c>
      <c r="Q3783" t="s">
        <v>8315</v>
      </c>
      <c r="R3783" t="s">
        <v>8357</v>
      </c>
      <c r="S3783" s="14">
        <f t="shared" si="284"/>
        <v>41865.882928240739</v>
      </c>
      <c r="T3783" s="15">
        <f t="shared" si="285"/>
        <v>41890.882928240739</v>
      </c>
    </row>
    <row r="3784" spans="1:20" ht="3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2"/>
        <v>102</v>
      </c>
      <c r="P3784">
        <f t="shared" si="283"/>
        <v>75.37</v>
      </c>
      <c r="Q3784" t="s">
        <v>8315</v>
      </c>
      <c r="R3784" t="s">
        <v>8357</v>
      </c>
      <c r="S3784" s="14">
        <f t="shared" si="284"/>
        <v>42546.862233796302</v>
      </c>
      <c r="T3784" s="15">
        <f t="shared" si="285"/>
        <v>42575.958333333328</v>
      </c>
    </row>
    <row r="3785" spans="1:20" ht="30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2"/>
        <v>129</v>
      </c>
      <c r="P3785">
        <f t="shared" si="283"/>
        <v>64.459999999999994</v>
      </c>
      <c r="Q3785" t="s">
        <v>8315</v>
      </c>
      <c r="R3785" t="s">
        <v>8357</v>
      </c>
      <c r="S3785" s="14">
        <f t="shared" si="284"/>
        <v>42420.140277777777</v>
      </c>
      <c r="T3785" s="15">
        <f t="shared" si="285"/>
        <v>42444.666666666672</v>
      </c>
    </row>
    <row r="3786" spans="1:20" ht="3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2"/>
        <v>115</v>
      </c>
      <c r="P3786">
        <f t="shared" si="283"/>
        <v>115</v>
      </c>
      <c r="Q3786" t="s">
        <v>8315</v>
      </c>
      <c r="R3786" t="s">
        <v>8357</v>
      </c>
      <c r="S3786" s="14">
        <f t="shared" si="284"/>
        <v>42531.980694444443</v>
      </c>
      <c r="T3786" s="15">
        <f t="shared" si="285"/>
        <v>42561.980694444443</v>
      </c>
    </row>
    <row r="3787" spans="1:20" ht="3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2"/>
        <v>151</v>
      </c>
      <c r="P3787">
        <f t="shared" si="283"/>
        <v>100.5</v>
      </c>
      <c r="Q3787" t="s">
        <v>8315</v>
      </c>
      <c r="R3787" t="s">
        <v>8357</v>
      </c>
      <c r="S3787" s="14">
        <f t="shared" si="284"/>
        <v>42548.63853009259</v>
      </c>
      <c r="T3787" s="15">
        <f t="shared" si="285"/>
        <v>42584.418749999997</v>
      </c>
    </row>
    <row r="3788" spans="1:20" ht="30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2"/>
        <v>111</v>
      </c>
      <c r="P3788">
        <f t="shared" si="283"/>
        <v>93.77</v>
      </c>
      <c r="Q3788" t="s">
        <v>8315</v>
      </c>
      <c r="R3788" t="s">
        <v>8357</v>
      </c>
      <c r="S3788" s="14">
        <f t="shared" si="284"/>
        <v>42487.037905092591</v>
      </c>
      <c r="T3788" s="15">
        <f t="shared" si="285"/>
        <v>42517.037905092591</v>
      </c>
    </row>
    <row r="3789" spans="1:20" ht="30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2"/>
        <v>100</v>
      </c>
      <c r="P3789">
        <f t="shared" si="283"/>
        <v>35.1</v>
      </c>
      <c r="Q3789" t="s">
        <v>8315</v>
      </c>
      <c r="R3789" t="s">
        <v>8357</v>
      </c>
      <c r="S3789" s="14">
        <f t="shared" si="284"/>
        <v>42167.534791666665</v>
      </c>
      <c r="T3789" s="15">
        <f t="shared" si="285"/>
        <v>42196.165972222225</v>
      </c>
    </row>
    <row r="3790" spans="1:20" ht="60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2"/>
        <v>1</v>
      </c>
      <c r="P3790">
        <f t="shared" si="283"/>
        <v>500</v>
      </c>
      <c r="Q3790" t="s">
        <v>8315</v>
      </c>
      <c r="R3790" t="s">
        <v>8357</v>
      </c>
      <c r="S3790" s="14">
        <f t="shared" si="284"/>
        <v>42333.695821759262</v>
      </c>
      <c r="T3790" s="15">
        <f t="shared" si="285"/>
        <v>42361.679166666669</v>
      </c>
    </row>
    <row r="3791" spans="1:20" ht="30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2"/>
        <v>3</v>
      </c>
      <c r="P3791">
        <f t="shared" si="283"/>
        <v>29</v>
      </c>
      <c r="Q3791" t="s">
        <v>8315</v>
      </c>
      <c r="R3791" t="s">
        <v>8357</v>
      </c>
      <c r="S3791" s="14">
        <f t="shared" si="284"/>
        <v>42138.798819444448</v>
      </c>
      <c r="T3791" s="15">
        <f t="shared" si="285"/>
        <v>42170.798819444448</v>
      </c>
    </row>
    <row r="3792" spans="1:20" ht="3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2"/>
        <v>0</v>
      </c>
      <c r="P3792">
        <f t="shared" si="283"/>
        <v>0</v>
      </c>
      <c r="Q3792" t="s">
        <v>8315</v>
      </c>
      <c r="R3792" t="s">
        <v>8357</v>
      </c>
      <c r="S3792" s="14">
        <f t="shared" si="284"/>
        <v>42666.666932870372</v>
      </c>
      <c r="T3792" s="15">
        <f t="shared" si="285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2"/>
        <v>0</v>
      </c>
      <c r="P3793">
        <f t="shared" si="283"/>
        <v>0</v>
      </c>
      <c r="Q3793" t="s">
        <v>8315</v>
      </c>
      <c r="R3793" t="s">
        <v>8357</v>
      </c>
      <c r="S3793" s="14">
        <f t="shared" si="284"/>
        <v>41766.692037037035</v>
      </c>
      <c r="T3793" s="15">
        <f t="shared" si="285"/>
        <v>41826.692037037035</v>
      </c>
    </row>
    <row r="3794" spans="1:20" ht="15.75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2"/>
        <v>0</v>
      </c>
      <c r="P3794">
        <f t="shared" si="283"/>
        <v>17.5</v>
      </c>
      <c r="Q3794" t="s">
        <v>8315</v>
      </c>
      <c r="R3794" t="s">
        <v>8357</v>
      </c>
      <c r="S3794" s="14">
        <f t="shared" si="284"/>
        <v>42170.447013888886</v>
      </c>
      <c r="T3794" s="15">
        <f t="shared" si="285"/>
        <v>42200.447013888886</v>
      </c>
    </row>
    <row r="3795" spans="1:20" ht="3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2"/>
        <v>60</v>
      </c>
      <c r="P3795">
        <f t="shared" si="283"/>
        <v>174</v>
      </c>
      <c r="Q3795" t="s">
        <v>8315</v>
      </c>
      <c r="R3795" t="s">
        <v>8357</v>
      </c>
      <c r="S3795" s="14">
        <f t="shared" si="284"/>
        <v>41968.938993055555</v>
      </c>
      <c r="T3795" s="15">
        <f t="shared" si="285"/>
        <v>41989.938993055555</v>
      </c>
    </row>
    <row r="3796" spans="1:20" ht="3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2"/>
        <v>1</v>
      </c>
      <c r="P3796">
        <f t="shared" si="283"/>
        <v>50</v>
      </c>
      <c r="Q3796" t="s">
        <v>8315</v>
      </c>
      <c r="R3796" t="s">
        <v>8357</v>
      </c>
      <c r="S3796" s="14">
        <f t="shared" si="284"/>
        <v>42132.58048611111</v>
      </c>
      <c r="T3796" s="15">
        <f t="shared" si="285"/>
        <v>42162.58048611111</v>
      </c>
    </row>
    <row r="3797" spans="1:20" ht="30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2"/>
        <v>2</v>
      </c>
      <c r="P3797">
        <f t="shared" si="283"/>
        <v>5</v>
      </c>
      <c r="Q3797" t="s">
        <v>8315</v>
      </c>
      <c r="R3797" t="s">
        <v>8357</v>
      </c>
      <c r="S3797" s="14">
        <f t="shared" si="284"/>
        <v>42201.436226851853</v>
      </c>
      <c r="T3797" s="15">
        <f t="shared" si="285"/>
        <v>42244.9375</v>
      </c>
    </row>
    <row r="3798" spans="1:20" ht="3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2"/>
        <v>0</v>
      </c>
      <c r="P3798">
        <f t="shared" si="283"/>
        <v>1</v>
      </c>
      <c r="Q3798" t="s">
        <v>8315</v>
      </c>
      <c r="R3798" t="s">
        <v>8357</v>
      </c>
      <c r="S3798" s="14">
        <f t="shared" si="284"/>
        <v>42689.029583333337</v>
      </c>
      <c r="T3798" s="15">
        <f t="shared" si="285"/>
        <v>42749.029583333337</v>
      </c>
    </row>
    <row r="3799" spans="1:20" ht="3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2"/>
        <v>90</v>
      </c>
      <c r="P3799">
        <f t="shared" si="283"/>
        <v>145.41</v>
      </c>
      <c r="Q3799" t="s">
        <v>8315</v>
      </c>
      <c r="R3799" t="s">
        <v>8357</v>
      </c>
      <c r="S3799" s="14">
        <f t="shared" si="284"/>
        <v>42084.881539351853</v>
      </c>
      <c r="T3799" s="15">
        <f t="shared" si="285"/>
        <v>42114.881539351853</v>
      </c>
    </row>
    <row r="3800" spans="1:20" ht="3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2"/>
        <v>1</v>
      </c>
      <c r="P3800">
        <f t="shared" si="283"/>
        <v>205</v>
      </c>
      <c r="Q3800" t="s">
        <v>8315</v>
      </c>
      <c r="R3800" t="s">
        <v>8357</v>
      </c>
      <c r="S3800" s="14">
        <f t="shared" si="284"/>
        <v>41831.722777777781</v>
      </c>
      <c r="T3800" s="15">
        <f t="shared" si="285"/>
        <v>41861.722777777781</v>
      </c>
    </row>
    <row r="3801" spans="1:20" ht="30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2"/>
        <v>4</v>
      </c>
      <c r="P3801">
        <f t="shared" si="283"/>
        <v>100.5</v>
      </c>
      <c r="Q3801" t="s">
        <v>8315</v>
      </c>
      <c r="R3801" t="s">
        <v>8357</v>
      </c>
      <c r="S3801" s="14">
        <f t="shared" si="284"/>
        <v>42410.93105324074</v>
      </c>
      <c r="T3801" s="15">
        <f t="shared" si="285"/>
        <v>42440.93105324074</v>
      </c>
    </row>
    <row r="3802" spans="1:20" ht="3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2"/>
        <v>4</v>
      </c>
      <c r="P3802">
        <f t="shared" si="283"/>
        <v>55.06</v>
      </c>
      <c r="Q3802" t="s">
        <v>8315</v>
      </c>
      <c r="R3802" t="s">
        <v>8357</v>
      </c>
      <c r="S3802" s="14">
        <f t="shared" si="284"/>
        <v>41982.737071759257</v>
      </c>
      <c r="T3802" s="15">
        <f t="shared" si="285"/>
        <v>42015.207638888889</v>
      </c>
    </row>
    <row r="3803" spans="1:20" ht="30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2"/>
        <v>9</v>
      </c>
      <c r="P3803">
        <f t="shared" si="283"/>
        <v>47.33</v>
      </c>
      <c r="Q3803" t="s">
        <v>8315</v>
      </c>
      <c r="R3803" t="s">
        <v>8357</v>
      </c>
      <c r="S3803" s="14">
        <f t="shared" si="284"/>
        <v>41975.676111111112</v>
      </c>
      <c r="T3803" s="15">
        <f t="shared" si="285"/>
        <v>42006.676111111112</v>
      </c>
    </row>
    <row r="3804" spans="1:20" ht="30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2"/>
        <v>0</v>
      </c>
      <c r="P3804">
        <f t="shared" si="283"/>
        <v>0</v>
      </c>
      <c r="Q3804" t="s">
        <v>8315</v>
      </c>
      <c r="R3804" t="s">
        <v>8357</v>
      </c>
      <c r="S3804" s="14">
        <f t="shared" si="284"/>
        <v>42269.126226851848</v>
      </c>
      <c r="T3804" s="15">
        <f t="shared" si="285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2"/>
        <v>20</v>
      </c>
      <c r="P3805">
        <f t="shared" si="283"/>
        <v>58.95</v>
      </c>
      <c r="Q3805" t="s">
        <v>8315</v>
      </c>
      <c r="R3805" t="s">
        <v>8357</v>
      </c>
      <c r="S3805" s="14">
        <f t="shared" si="284"/>
        <v>42403.971851851849</v>
      </c>
      <c r="T3805" s="15">
        <f t="shared" si="285"/>
        <v>42433.971851851849</v>
      </c>
    </row>
    <row r="3806" spans="1:20" ht="3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2"/>
        <v>0</v>
      </c>
      <c r="P3806">
        <f t="shared" si="283"/>
        <v>0</v>
      </c>
      <c r="Q3806" t="s">
        <v>8315</v>
      </c>
      <c r="R3806" t="s">
        <v>8357</v>
      </c>
      <c r="S3806" s="14">
        <f t="shared" si="284"/>
        <v>42527.00953703704</v>
      </c>
      <c r="T3806" s="15">
        <f t="shared" si="285"/>
        <v>42582.291666666672</v>
      </c>
    </row>
    <row r="3807" spans="1:20" ht="30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2"/>
        <v>0</v>
      </c>
      <c r="P3807">
        <f t="shared" si="283"/>
        <v>1.5</v>
      </c>
      <c r="Q3807" t="s">
        <v>8315</v>
      </c>
      <c r="R3807" t="s">
        <v>8357</v>
      </c>
      <c r="S3807" s="14">
        <f t="shared" si="284"/>
        <v>41849.887037037035</v>
      </c>
      <c r="T3807" s="15">
        <f t="shared" si="285"/>
        <v>41909.887037037035</v>
      </c>
    </row>
    <row r="3808" spans="1:20" ht="3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2"/>
        <v>0</v>
      </c>
      <c r="P3808">
        <f t="shared" si="283"/>
        <v>5</v>
      </c>
      <c r="Q3808" t="s">
        <v>8315</v>
      </c>
      <c r="R3808" t="s">
        <v>8357</v>
      </c>
      <c r="S3808" s="14">
        <f t="shared" si="284"/>
        <v>41799.259039351848</v>
      </c>
      <c r="T3808" s="15">
        <f t="shared" si="285"/>
        <v>41819.259039351848</v>
      </c>
    </row>
    <row r="3809" spans="1:20" ht="3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2"/>
        <v>30</v>
      </c>
      <c r="P3809">
        <f t="shared" si="283"/>
        <v>50.56</v>
      </c>
      <c r="Q3809" t="s">
        <v>8315</v>
      </c>
      <c r="R3809" t="s">
        <v>8357</v>
      </c>
      <c r="S3809" s="14">
        <f t="shared" si="284"/>
        <v>42090.909016203703</v>
      </c>
      <c r="T3809" s="15">
        <f t="shared" si="285"/>
        <v>42097.909016203703</v>
      </c>
    </row>
    <row r="3810" spans="1:20" ht="30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2"/>
        <v>100</v>
      </c>
      <c r="P3810">
        <f t="shared" si="283"/>
        <v>41.67</v>
      </c>
      <c r="Q3810" t="s">
        <v>8315</v>
      </c>
      <c r="R3810" t="s">
        <v>8316</v>
      </c>
      <c r="S3810" s="14">
        <f t="shared" si="284"/>
        <v>42059.453923611116</v>
      </c>
      <c r="T3810" s="15">
        <f t="shared" si="285"/>
        <v>42119.412256944444</v>
      </c>
    </row>
    <row r="3811" spans="1:20" ht="45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2"/>
        <v>101</v>
      </c>
      <c r="P3811">
        <f t="shared" si="283"/>
        <v>53.29</v>
      </c>
      <c r="Q3811" t="s">
        <v>8315</v>
      </c>
      <c r="R3811" t="s">
        <v>8316</v>
      </c>
      <c r="S3811" s="14">
        <f t="shared" si="284"/>
        <v>41800.526701388888</v>
      </c>
      <c r="T3811" s="15">
        <f t="shared" si="285"/>
        <v>41850.958333333336</v>
      </c>
    </row>
    <row r="3812" spans="1:20" ht="3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2"/>
        <v>122</v>
      </c>
      <c r="P3812">
        <f t="shared" si="283"/>
        <v>70.23</v>
      </c>
      <c r="Q3812" t="s">
        <v>8315</v>
      </c>
      <c r="R3812" t="s">
        <v>8316</v>
      </c>
      <c r="S3812" s="14">
        <f t="shared" si="284"/>
        <v>42054.849050925928</v>
      </c>
      <c r="T3812" s="15">
        <f t="shared" si="285"/>
        <v>42084.807384259257</v>
      </c>
    </row>
    <row r="3813" spans="1:20" ht="3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2"/>
        <v>330</v>
      </c>
      <c r="P3813">
        <f t="shared" si="283"/>
        <v>43.42</v>
      </c>
      <c r="Q3813" t="s">
        <v>8315</v>
      </c>
      <c r="R3813" t="s">
        <v>8316</v>
      </c>
      <c r="S3813" s="14">
        <f t="shared" si="284"/>
        <v>42487.62700231481</v>
      </c>
      <c r="T3813" s="15">
        <f t="shared" si="285"/>
        <v>42521.458333333328</v>
      </c>
    </row>
    <row r="3814" spans="1:20" ht="3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2"/>
        <v>110</v>
      </c>
      <c r="P3814">
        <f t="shared" si="283"/>
        <v>199.18</v>
      </c>
      <c r="Q3814" t="s">
        <v>8315</v>
      </c>
      <c r="R3814" t="s">
        <v>8316</v>
      </c>
      <c r="S3814" s="14">
        <f t="shared" si="284"/>
        <v>42109.751250000001</v>
      </c>
      <c r="T3814" s="15">
        <f t="shared" si="285"/>
        <v>42156.165972222225</v>
      </c>
    </row>
    <row r="3815" spans="1:20" ht="3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2"/>
        <v>101</v>
      </c>
      <c r="P3815">
        <f t="shared" si="283"/>
        <v>78.52</v>
      </c>
      <c r="Q3815" t="s">
        <v>8315</v>
      </c>
      <c r="R3815" t="s">
        <v>8316</v>
      </c>
      <c r="S3815" s="14">
        <f t="shared" si="284"/>
        <v>42497.275706018518</v>
      </c>
      <c r="T3815" s="15">
        <f t="shared" si="285"/>
        <v>42535.904861111107</v>
      </c>
    </row>
    <row r="3816" spans="1:20" ht="3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2"/>
        <v>140</v>
      </c>
      <c r="P3816">
        <f t="shared" si="283"/>
        <v>61.82</v>
      </c>
      <c r="Q3816" t="s">
        <v>8315</v>
      </c>
      <c r="R3816" t="s">
        <v>8316</v>
      </c>
      <c r="S3816" s="14">
        <f t="shared" si="284"/>
        <v>42058.904074074075</v>
      </c>
      <c r="T3816" s="15">
        <f t="shared" si="285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2"/>
        <v>100</v>
      </c>
      <c r="P3817">
        <f t="shared" si="283"/>
        <v>50</v>
      </c>
      <c r="Q3817" t="s">
        <v>8315</v>
      </c>
      <c r="R3817" t="s">
        <v>8316</v>
      </c>
      <c r="S3817" s="14">
        <f t="shared" si="284"/>
        <v>42207.259918981479</v>
      </c>
      <c r="T3817" s="15">
        <f t="shared" si="285"/>
        <v>42236.958333333328</v>
      </c>
    </row>
    <row r="3818" spans="1:20" ht="4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2"/>
        <v>119</v>
      </c>
      <c r="P3818">
        <f t="shared" si="283"/>
        <v>48.34</v>
      </c>
      <c r="Q3818" t="s">
        <v>8315</v>
      </c>
      <c r="R3818" t="s">
        <v>8316</v>
      </c>
      <c r="S3818" s="14">
        <f t="shared" si="284"/>
        <v>41807.690081018518</v>
      </c>
      <c r="T3818" s="15">
        <f t="shared" si="285"/>
        <v>41837.690081018518</v>
      </c>
    </row>
    <row r="3819" spans="1:20" ht="3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2"/>
        <v>107</v>
      </c>
      <c r="P3819">
        <f t="shared" si="283"/>
        <v>107.25</v>
      </c>
      <c r="Q3819" t="s">
        <v>8315</v>
      </c>
      <c r="R3819" t="s">
        <v>8316</v>
      </c>
      <c r="S3819" s="14">
        <f t="shared" si="284"/>
        <v>42284.69694444444</v>
      </c>
      <c r="T3819" s="15">
        <f t="shared" si="285"/>
        <v>42301.165972222225</v>
      </c>
    </row>
    <row r="3820" spans="1:20" ht="30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2"/>
        <v>228</v>
      </c>
      <c r="P3820">
        <f t="shared" si="283"/>
        <v>57</v>
      </c>
      <c r="Q3820" t="s">
        <v>8315</v>
      </c>
      <c r="R3820" t="s">
        <v>8316</v>
      </c>
      <c r="S3820" s="14">
        <f t="shared" si="284"/>
        <v>42045.84238425926</v>
      </c>
      <c r="T3820" s="15">
        <f t="shared" si="285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2"/>
        <v>106</v>
      </c>
      <c r="P3821">
        <f t="shared" si="283"/>
        <v>40.92</v>
      </c>
      <c r="Q3821" t="s">
        <v>8315</v>
      </c>
      <c r="R3821" t="s">
        <v>8316</v>
      </c>
      <c r="S3821" s="14">
        <f t="shared" si="284"/>
        <v>42184.209537037037</v>
      </c>
      <c r="T3821" s="15">
        <f t="shared" si="285"/>
        <v>42202.876388888893</v>
      </c>
    </row>
    <row r="3822" spans="1:20" ht="30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2"/>
        <v>143</v>
      </c>
      <c r="P3822">
        <f t="shared" si="283"/>
        <v>21.5</v>
      </c>
      <c r="Q3822" t="s">
        <v>8315</v>
      </c>
      <c r="R3822" t="s">
        <v>8316</v>
      </c>
      <c r="S3822" s="14">
        <f t="shared" si="284"/>
        <v>42160.651817129634</v>
      </c>
      <c r="T3822" s="15">
        <f t="shared" si="285"/>
        <v>42190.651817129634</v>
      </c>
    </row>
    <row r="3823" spans="1:20" ht="3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2"/>
        <v>105</v>
      </c>
      <c r="P3823">
        <f t="shared" si="283"/>
        <v>79.540000000000006</v>
      </c>
      <c r="Q3823" t="s">
        <v>8315</v>
      </c>
      <c r="R3823" t="s">
        <v>8316</v>
      </c>
      <c r="S3823" s="14">
        <f t="shared" si="284"/>
        <v>42341.180636574078</v>
      </c>
      <c r="T3823" s="15">
        <f t="shared" si="285"/>
        <v>42373.180636574078</v>
      </c>
    </row>
    <row r="3824" spans="1:20" ht="45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2"/>
        <v>110</v>
      </c>
      <c r="P3824">
        <f t="shared" si="283"/>
        <v>72.38</v>
      </c>
      <c r="Q3824" t="s">
        <v>8315</v>
      </c>
      <c r="R3824" t="s">
        <v>8316</v>
      </c>
      <c r="S3824" s="14">
        <f t="shared" si="284"/>
        <v>42329.838159722218</v>
      </c>
      <c r="T3824" s="15">
        <f t="shared" si="285"/>
        <v>42388.957638888889</v>
      </c>
    </row>
    <row r="3825" spans="1:20" ht="3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2"/>
        <v>106</v>
      </c>
      <c r="P3825">
        <f t="shared" si="283"/>
        <v>64.63</v>
      </c>
      <c r="Q3825" t="s">
        <v>8315</v>
      </c>
      <c r="R3825" t="s">
        <v>8316</v>
      </c>
      <c r="S3825" s="14">
        <f t="shared" si="284"/>
        <v>42170.910231481481</v>
      </c>
      <c r="T3825" s="15">
        <f t="shared" si="285"/>
        <v>42205.165972222225</v>
      </c>
    </row>
    <row r="3826" spans="1:20" ht="3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2"/>
        <v>108</v>
      </c>
      <c r="P3826">
        <f t="shared" si="283"/>
        <v>38.57</v>
      </c>
      <c r="Q3826" t="s">
        <v>8315</v>
      </c>
      <c r="R3826" t="s">
        <v>8316</v>
      </c>
      <c r="S3826" s="14">
        <f t="shared" si="284"/>
        <v>42571.626192129625</v>
      </c>
      <c r="T3826" s="15">
        <f t="shared" si="285"/>
        <v>42583.570138888885</v>
      </c>
    </row>
    <row r="3827" spans="1:20" ht="3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2"/>
        <v>105</v>
      </c>
      <c r="P3827">
        <f t="shared" si="283"/>
        <v>107.57</v>
      </c>
      <c r="Q3827" t="s">
        <v>8315</v>
      </c>
      <c r="R3827" t="s">
        <v>8316</v>
      </c>
      <c r="S3827" s="14">
        <f t="shared" si="284"/>
        <v>42151.069606481484</v>
      </c>
      <c r="T3827" s="15">
        <f t="shared" si="285"/>
        <v>42172.069606481484</v>
      </c>
    </row>
    <row r="3828" spans="1:20" ht="30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2"/>
        <v>119</v>
      </c>
      <c r="P3828">
        <f t="shared" si="283"/>
        <v>27.5</v>
      </c>
      <c r="Q3828" t="s">
        <v>8315</v>
      </c>
      <c r="R3828" t="s">
        <v>8316</v>
      </c>
      <c r="S3828" s="14">
        <f t="shared" si="284"/>
        <v>42101.423541666663</v>
      </c>
      <c r="T3828" s="15">
        <f t="shared" si="285"/>
        <v>42131.423541666663</v>
      </c>
    </row>
    <row r="3829" spans="1:20" ht="45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2"/>
        <v>153</v>
      </c>
      <c r="P3829">
        <f t="shared" si="283"/>
        <v>70.459999999999994</v>
      </c>
      <c r="Q3829" t="s">
        <v>8315</v>
      </c>
      <c r="R3829" t="s">
        <v>8316</v>
      </c>
      <c r="S3829" s="14">
        <f t="shared" si="284"/>
        <v>42034.928252314814</v>
      </c>
      <c r="T3829" s="15">
        <f t="shared" si="285"/>
        <v>42090</v>
      </c>
    </row>
    <row r="3830" spans="1:20" ht="3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2"/>
        <v>100</v>
      </c>
      <c r="P3830">
        <f t="shared" si="283"/>
        <v>178.57</v>
      </c>
      <c r="Q3830" t="s">
        <v>8315</v>
      </c>
      <c r="R3830" t="s">
        <v>8316</v>
      </c>
      <c r="S3830" s="14">
        <f t="shared" si="284"/>
        <v>41944.527627314819</v>
      </c>
      <c r="T3830" s="15">
        <f t="shared" si="285"/>
        <v>42004.569293981483</v>
      </c>
    </row>
    <row r="3831" spans="1:20" ht="3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2"/>
        <v>100</v>
      </c>
      <c r="P3831">
        <f t="shared" si="283"/>
        <v>62.63</v>
      </c>
      <c r="Q3831" t="s">
        <v>8315</v>
      </c>
      <c r="R3831" t="s">
        <v>8316</v>
      </c>
      <c r="S3831" s="14">
        <f t="shared" si="284"/>
        <v>42593.865405092598</v>
      </c>
      <c r="T3831" s="15">
        <f t="shared" si="285"/>
        <v>42613.865405092598</v>
      </c>
    </row>
    <row r="3832" spans="1:20" ht="30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2"/>
        <v>225</v>
      </c>
      <c r="P3832">
        <f t="shared" si="283"/>
        <v>75</v>
      </c>
      <c r="Q3832" t="s">
        <v>8315</v>
      </c>
      <c r="R3832" t="s">
        <v>8316</v>
      </c>
      <c r="S3832" s="14">
        <f t="shared" si="284"/>
        <v>42503.740868055553</v>
      </c>
      <c r="T3832" s="15">
        <f t="shared" si="285"/>
        <v>42517.740868055553</v>
      </c>
    </row>
    <row r="3833" spans="1:20" ht="3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2"/>
        <v>106</v>
      </c>
      <c r="P3833">
        <f t="shared" si="283"/>
        <v>58.9</v>
      </c>
      <c r="Q3833" t="s">
        <v>8315</v>
      </c>
      <c r="R3833" t="s">
        <v>8316</v>
      </c>
      <c r="S3833" s="14">
        <f t="shared" si="284"/>
        <v>41927.848900462966</v>
      </c>
      <c r="T3833" s="15">
        <f t="shared" si="285"/>
        <v>41948.890567129631</v>
      </c>
    </row>
    <row r="3834" spans="1:20" ht="3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2"/>
        <v>105</v>
      </c>
      <c r="P3834">
        <f t="shared" si="283"/>
        <v>139.56</v>
      </c>
      <c r="Q3834" t="s">
        <v>8315</v>
      </c>
      <c r="R3834" t="s">
        <v>8316</v>
      </c>
      <c r="S3834" s="14">
        <f t="shared" si="284"/>
        <v>42375.114988425921</v>
      </c>
      <c r="T3834" s="15">
        <f t="shared" si="285"/>
        <v>42420.114988425921</v>
      </c>
    </row>
    <row r="3835" spans="1:20" ht="3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2"/>
        <v>117</v>
      </c>
      <c r="P3835">
        <f t="shared" si="283"/>
        <v>70</v>
      </c>
      <c r="Q3835" t="s">
        <v>8315</v>
      </c>
      <c r="R3835" t="s">
        <v>8316</v>
      </c>
      <c r="S3835" s="14">
        <f t="shared" si="284"/>
        <v>41963.872361111105</v>
      </c>
      <c r="T3835" s="15">
        <f t="shared" si="285"/>
        <v>41974.797916666663</v>
      </c>
    </row>
    <row r="3836" spans="1:20" ht="3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2"/>
        <v>109</v>
      </c>
      <c r="P3836">
        <f t="shared" si="283"/>
        <v>57.39</v>
      </c>
      <c r="Q3836" t="s">
        <v>8315</v>
      </c>
      <c r="R3836" t="s">
        <v>8316</v>
      </c>
      <c r="S3836" s="14">
        <f t="shared" si="284"/>
        <v>42143.445219907408</v>
      </c>
      <c r="T3836" s="15">
        <f t="shared" si="285"/>
        <v>42173.445219907408</v>
      </c>
    </row>
    <row r="3837" spans="1:20" ht="3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2"/>
        <v>160</v>
      </c>
      <c r="P3837">
        <f t="shared" si="283"/>
        <v>40</v>
      </c>
      <c r="Q3837" t="s">
        <v>8315</v>
      </c>
      <c r="R3837" t="s">
        <v>8316</v>
      </c>
      <c r="S3837" s="14">
        <f t="shared" si="284"/>
        <v>42460.94222222222</v>
      </c>
      <c r="T3837" s="15">
        <f t="shared" si="285"/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2"/>
        <v>113</v>
      </c>
      <c r="P3838">
        <f t="shared" si="283"/>
        <v>64.290000000000006</v>
      </c>
      <c r="Q3838" t="s">
        <v>8315</v>
      </c>
      <c r="R3838" t="s">
        <v>8316</v>
      </c>
      <c r="S3838" s="14">
        <f t="shared" si="284"/>
        <v>42553.926527777774</v>
      </c>
      <c r="T3838" s="15">
        <f t="shared" si="285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2"/>
        <v>102</v>
      </c>
      <c r="P3839">
        <f t="shared" si="283"/>
        <v>120.12</v>
      </c>
      <c r="Q3839" t="s">
        <v>8315</v>
      </c>
      <c r="R3839" t="s">
        <v>8316</v>
      </c>
      <c r="S3839" s="14">
        <f t="shared" si="284"/>
        <v>42152.765717592592</v>
      </c>
      <c r="T3839" s="15">
        <f t="shared" si="285"/>
        <v>42188.765717592592</v>
      </c>
    </row>
    <row r="3840" spans="1:20" ht="45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2"/>
        <v>101</v>
      </c>
      <c r="P3840">
        <f t="shared" si="283"/>
        <v>1008.24</v>
      </c>
      <c r="Q3840" t="s">
        <v>8315</v>
      </c>
      <c r="R3840" t="s">
        <v>8316</v>
      </c>
      <c r="S3840" s="14">
        <f t="shared" si="284"/>
        <v>42116.710752314815</v>
      </c>
      <c r="T3840" s="15">
        <f t="shared" si="285"/>
        <v>42146.710752314815</v>
      </c>
    </row>
    <row r="3841" spans="1:20" ht="3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2"/>
        <v>101</v>
      </c>
      <c r="P3841">
        <f t="shared" si="283"/>
        <v>63.28</v>
      </c>
      <c r="Q3841" t="s">
        <v>8315</v>
      </c>
      <c r="R3841" t="s">
        <v>8316</v>
      </c>
      <c r="S3841" s="14">
        <f t="shared" si="284"/>
        <v>42155.142638888887</v>
      </c>
      <c r="T3841" s="15">
        <f t="shared" si="285"/>
        <v>42215.142638888887</v>
      </c>
    </row>
    <row r="3842" spans="1:20" ht="30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6">ROUND(E3842/D3842*100,0)</f>
        <v>6500</v>
      </c>
      <c r="P3842">
        <f t="shared" si="283"/>
        <v>21.67</v>
      </c>
      <c r="Q3842" t="s">
        <v>8315</v>
      </c>
      <c r="R3842" t="s">
        <v>8316</v>
      </c>
      <c r="S3842" s="14">
        <f t="shared" si="284"/>
        <v>42432.701724537037</v>
      </c>
      <c r="T3842" s="15">
        <f t="shared" si="285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6"/>
        <v>9</v>
      </c>
      <c r="P3843">
        <f t="shared" ref="P3843:P3906" si="287">IFERROR(ROUND(E3843/L3843,2),0)</f>
        <v>25.65</v>
      </c>
      <c r="Q3843" t="s">
        <v>8315</v>
      </c>
      <c r="R3843" t="s">
        <v>8316</v>
      </c>
      <c r="S3843" s="14">
        <f t="shared" ref="S3843:S3906" si="288">(((J3843/60)/60)/24)+DATE(1970,1,1)</f>
        <v>41780.785729166666</v>
      </c>
      <c r="T3843" s="15">
        <f t="shared" ref="T3843:T3906" si="289">(((I3843/60)/60)/24)+DATE(1970,1,1)</f>
        <v>41840.785729166666</v>
      </c>
    </row>
    <row r="3844" spans="1:20" ht="3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6"/>
        <v>22</v>
      </c>
      <c r="P3844">
        <f t="shared" si="287"/>
        <v>47.7</v>
      </c>
      <c r="Q3844" t="s">
        <v>8315</v>
      </c>
      <c r="R3844" t="s">
        <v>8316</v>
      </c>
      <c r="S3844" s="14">
        <f t="shared" si="288"/>
        <v>41740.493657407409</v>
      </c>
      <c r="T3844" s="15">
        <f t="shared" si="289"/>
        <v>41770.493657407409</v>
      </c>
    </row>
    <row r="3845" spans="1:20" ht="3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6"/>
        <v>21</v>
      </c>
      <c r="P3845">
        <f t="shared" si="287"/>
        <v>56.05</v>
      </c>
      <c r="Q3845" t="s">
        <v>8315</v>
      </c>
      <c r="R3845" t="s">
        <v>8316</v>
      </c>
      <c r="S3845" s="14">
        <f t="shared" si="288"/>
        <v>41766.072500000002</v>
      </c>
      <c r="T3845" s="15">
        <f t="shared" si="289"/>
        <v>41791.072500000002</v>
      </c>
    </row>
    <row r="3846" spans="1:20" ht="3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6"/>
        <v>41</v>
      </c>
      <c r="P3846">
        <f t="shared" si="287"/>
        <v>81.319999999999993</v>
      </c>
      <c r="Q3846" t="s">
        <v>8315</v>
      </c>
      <c r="R3846" t="s">
        <v>8316</v>
      </c>
      <c r="S3846" s="14">
        <f t="shared" si="288"/>
        <v>41766.617291666669</v>
      </c>
      <c r="T3846" s="15">
        <f t="shared" si="289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6"/>
        <v>2</v>
      </c>
      <c r="P3847">
        <f t="shared" si="287"/>
        <v>70.17</v>
      </c>
      <c r="Q3847" t="s">
        <v>8315</v>
      </c>
      <c r="R3847" t="s">
        <v>8316</v>
      </c>
      <c r="S3847" s="14">
        <f t="shared" si="288"/>
        <v>42248.627013888887</v>
      </c>
      <c r="T3847" s="15">
        <f t="shared" si="289"/>
        <v>42278.627013888887</v>
      </c>
    </row>
    <row r="3848" spans="1:20" ht="30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6"/>
        <v>3</v>
      </c>
      <c r="P3848">
        <f t="shared" si="287"/>
        <v>23.63</v>
      </c>
      <c r="Q3848" t="s">
        <v>8315</v>
      </c>
      <c r="R3848" t="s">
        <v>8316</v>
      </c>
      <c r="S3848" s="14">
        <f t="shared" si="288"/>
        <v>41885.221550925926</v>
      </c>
      <c r="T3848" s="15">
        <f t="shared" si="289"/>
        <v>41916.290972222225</v>
      </c>
    </row>
    <row r="3849" spans="1:20" ht="30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6"/>
        <v>16</v>
      </c>
      <c r="P3849">
        <f t="shared" si="287"/>
        <v>188.56</v>
      </c>
      <c r="Q3849" t="s">
        <v>8315</v>
      </c>
      <c r="R3849" t="s">
        <v>8316</v>
      </c>
      <c r="S3849" s="14">
        <f t="shared" si="288"/>
        <v>42159.224432870367</v>
      </c>
      <c r="T3849" s="15">
        <f t="shared" si="289"/>
        <v>42204.224432870367</v>
      </c>
    </row>
    <row r="3850" spans="1:20" ht="3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6"/>
        <v>16</v>
      </c>
      <c r="P3850">
        <f t="shared" si="287"/>
        <v>49.51</v>
      </c>
      <c r="Q3850" t="s">
        <v>8315</v>
      </c>
      <c r="R3850" t="s">
        <v>8316</v>
      </c>
      <c r="S3850" s="14">
        <f t="shared" si="288"/>
        <v>42265.817002314812</v>
      </c>
      <c r="T3850" s="15">
        <f t="shared" si="289"/>
        <v>42295.817002314812</v>
      </c>
    </row>
    <row r="3851" spans="1:20" ht="4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6"/>
        <v>7</v>
      </c>
      <c r="P3851">
        <f t="shared" si="287"/>
        <v>75.459999999999994</v>
      </c>
      <c r="Q3851" t="s">
        <v>8315</v>
      </c>
      <c r="R3851" t="s">
        <v>8316</v>
      </c>
      <c r="S3851" s="14">
        <f t="shared" si="288"/>
        <v>42136.767175925925</v>
      </c>
      <c r="T3851" s="15">
        <f t="shared" si="289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6"/>
        <v>4</v>
      </c>
      <c r="P3852">
        <f t="shared" si="287"/>
        <v>9.5</v>
      </c>
      <c r="Q3852" t="s">
        <v>8315</v>
      </c>
      <c r="R3852" t="s">
        <v>8316</v>
      </c>
      <c r="S3852" s="14">
        <f t="shared" si="288"/>
        <v>41975.124340277776</v>
      </c>
      <c r="T3852" s="15">
        <f t="shared" si="289"/>
        <v>42005.124340277776</v>
      </c>
    </row>
    <row r="3853" spans="1:20" ht="30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6"/>
        <v>34</v>
      </c>
      <c r="P3853">
        <f t="shared" si="287"/>
        <v>35.5</v>
      </c>
      <c r="Q3853" t="s">
        <v>8315</v>
      </c>
      <c r="R3853" t="s">
        <v>8316</v>
      </c>
      <c r="S3853" s="14">
        <f t="shared" si="288"/>
        <v>42172.439571759256</v>
      </c>
      <c r="T3853" s="15">
        <f t="shared" si="289"/>
        <v>42202.439571759256</v>
      </c>
    </row>
    <row r="3854" spans="1:20" ht="30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6"/>
        <v>0</v>
      </c>
      <c r="P3854">
        <f t="shared" si="287"/>
        <v>10</v>
      </c>
      <c r="Q3854" t="s">
        <v>8315</v>
      </c>
      <c r="R3854" t="s">
        <v>8316</v>
      </c>
      <c r="S3854" s="14">
        <f t="shared" si="288"/>
        <v>42065.190694444449</v>
      </c>
      <c r="T3854" s="15">
        <f t="shared" si="289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6"/>
        <v>0</v>
      </c>
      <c r="P3855">
        <f t="shared" si="287"/>
        <v>13</v>
      </c>
      <c r="Q3855" t="s">
        <v>8315</v>
      </c>
      <c r="R3855" t="s">
        <v>8316</v>
      </c>
      <c r="S3855" s="14">
        <f t="shared" si="288"/>
        <v>41848.84002314815</v>
      </c>
      <c r="T3855" s="15">
        <f t="shared" si="289"/>
        <v>41883.84002314815</v>
      </c>
    </row>
    <row r="3856" spans="1:20" ht="15.75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6"/>
        <v>16</v>
      </c>
      <c r="P3856">
        <f t="shared" si="287"/>
        <v>89.4</v>
      </c>
      <c r="Q3856" t="s">
        <v>8315</v>
      </c>
      <c r="R3856" t="s">
        <v>8316</v>
      </c>
      <c r="S3856" s="14">
        <f t="shared" si="288"/>
        <v>42103.884930555556</v>
      </c>
      <c r="T3856" s="15">
        <f t="shared" si="289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6"/>
        <v>3</v>
      </c>
      <c r="P3857">
        <f t="shared" si="287"/>
        <v>25</v>
      </c>
      <c r="Q3857" t="s">
        <v>8315</v>
      </c>
      <c r="R3857" t="s">
        <v>8316</v>
      </c>
      <c r="S3857" s="14">
        <f t="shared" si="288"/>
        <v>42059.970729166671</v>
      </c>
      <c r="T3857" s="15">
        <f t="shared" si="289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6"/>
        <v>0</v>
      </c>
      <c r="P3858">
        <f t="shared" si="287"/>
        <v>1</v>
      </c>
      <c r="Q3858" t="s">
        <v>8315</v>
      </c>
      <c r="R3858" t="s">
        <v>8316</v>
      </c>
      <c r="S3858" s="14">
        <f t="shared" si="288"/>
        <v>42041.743090277778</v>
      </c>
      <c r="T3858" s="15">
        <f t="shared" si="289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6"/>
        <v>5</v>
      </c>
      <c r="P3859">
        <f t="shared" si="287"/>
        <v>65</v>
      </c>
      <c r="Q3859" t="s">
        <v>8315</v>
      </c>
      <c r="R3859" t="s">
        <v>8316</v>
      </c>
      <c r="S3859" s="14">
        <f t="shared" si="288"/>
        <v>41829.73715277778</v>
      </c>
      <c r="T3859" s="15">
        <f t="shared" si="289"/>
        <v>41852.716666666667</v>
      </c>
    </row>
    <row r="3860" spans="1:20" ht="3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6"/>
        <v>2</v>
      </c>
      <c r="P3860">
        <f t="shared" si="287"/>
        <v>10</v>
      </c>
      <c r="Q3860" t="s">
        <v>8315</v>
      </c>
      <c r="R3860" t="s">
        <v>8316</v>
      </c>
      <c r="S3860" s="14">
        <f t="shared" si="288"/>
        <v>42128.431064814817</v>
      </c>
      <c r="T3860" s="15">
        <f t="shared" si="289"/>
        <v>42146.875</v>
      </c>
    </row>
    <row r="3861" spans="1:20" ht="30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6"/>
        <v>0</v>
      </c>
      <c r="P3861">
        <f t="shared" si="287"/>
        <v>1</v>
      </c>
      <c r="Q3861" t="s">
        <v>8315</v>
      </c>
      <c r="R3861" t="s">
        <v>8316</v>
      </c>
      <c r="S3861" s="14">
        <f t="shared" si="288"/>
        <v>41789.893599537041</v>
      </c>
      <c r="T3861" s="15">
        <f t="shared" si="289"/>
        <v>41815.875</v>
      </c>
    </row>
    <row r="3862" spans="1:20" ht="3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6"/>
        <v>18</v>
      </c>
      <c r="P3862">
        <f t="shared" si="287"/>
        <v>81.540000000000006</v>
      </c>
      <c r="Q3862" t="s">
        <v>8315</v>
      </c>
      <c r="R3862" t="s">
        <v>8316</v>
      </c>
      <c r="S3862" s="14">
        <f t="shared" si="288"/>
        <v>41833.660995370366</v>
      </c>
      <c r="T3862" s="15">
        <f t="shared" si="289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6"/>
        <v>5</v>
      </c>
      <c r="P3863">
        <f t="shared" si="287"/>
        <v>100</v>
      </c>
      <c r="Q3863" t="s">
        <v>8315</v>
      </c>
      <c r="R3863" t="s">
        <v>8316</v>
      </c>
      <c r="S3863" s="14">
        <f t="shared" si="288"/>
        <v>41914.590011574073</v>
      </c>
      <c r="T3863" s="15">
        <f t="shared" si="289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6"/>
        <v>0</v>
      </c>
      <c r="P3864">
        <f t="shared" si="287"/>
        <v>1</v>
      </c>
      <c r="Q3864" t="s">
        <v>8315</v>
      </c>
      <c r="R3864" t="s">
        <v>8316</v>
      </c>
      <c r="S3864" s="14">
        <f t="shared" si="288"/>
        <v>42611.261064814811</v>
      </c>
      <c r="T3864" s="15">
        <f t="shared" si="289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6"/>
        <v>0</v>
      </c>
      <c r="P3865">
        <f t="shared" si="287"/>
        <v>0</v>
      </c>
      <c r="Q3865" t="s">
        <v>8315</v>
      </c>
      <c r="R3865" t="s">
        <v>8316</v>
      </c>
      <c r="S3865" s="14">
        <f t="shared" si="288"/>
        <v>42253.633159722223</v>
      </c>
      <c r="T3865" s="15">
        <f t="shared" si="289"/>
        <v>42313.674826388888</v>
      </c>
    </row>
    <row r="3866" spans="1:20" ht="3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6"/>
        <v>1</v>
      </c>
      <c r="P3866">
        <f t="shared" si="287"/>
        <v>20</v>
      </c>
      <c r="Q3866" t="s">
        <v>8315</v>
      </c>
      <c r="R3866" t="s">
        <v>8316</v>
      </c>
      <c r="S3866" s="14">
        <f t="shared" si="288"/>
        <v>42295.891828703709</v>
      </c>
      <c r="T3866" s="15">
        <f t="shared" si="289"/>
        <v>42325.933495370366</v>
      </c>
    </row>
    <row r="3867" spans="1:20" ht="30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6"/>
        <v>27</v>
      </c>
      <c r="P3867">
        <f t="shared" si="287"/>
        <v>46.43</v>
      </c>
      <c r="Q3867" t="s">
        <v>8315</v>
      </c>
      <c r="R3867" t="s">
        <v>8316</v>
      </c>
      <c r="S3867" s="14">
        <f t="shared" si="288"/>
        <v>41841.651597222226</v>
      </c>
      <c r="T3867" s="15">
        <f t="shared" si="289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6"/>
        <v>1</v>
      </c>
      <c r="P3868">
        <f t="shared" si="287"/>
        <v>5.5</v>
      </c>
      <c r="Q3868" t="s">
        <v>8315</v>
      </c>
      <c r="R3868" t="s">
        <v>8316</v>
      </c>
      <c r="S3868" s="14">
        <f t="shared" si="288"/>
        <v>42402.947002314817</v>
      </c>
      <c r="T3868" s="15">
        <f t="shared" si="289"/>
        <v>42452.145138888889</v>
      </c>
    </row>
    <row r="3869" spans="1:20" ht="30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6"/>
        <v>13</v>
      </c>
      <c r="P3869">
        <f t="shared" si="287"/>
        <v>50.2</v>
      </c>
      <c r="Q3869" t="s">
        <v>8315</v>
      </c>
      <c r="R3869" t="s">
        <v>8316</v>
      </c>
      <c r="S3869" s="14">
        <f t="shared" si="288"/>
        <v>42509.814108796301</v>
      </c>
      <c r="T3869" s="15">
        <f t="shared" si="289"/>
        <v>42539.814108796301</v>
      </c>
    </row>
    <row r="3870" spans="1:20" ht="15.75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6"/>
        <v>0</v>
      </c>
      <c r="P3870">
        <f t="shared" si="287"/>
        <v>10</v>
      </c>
      <c r="Q3870" t="s">
        <v>8315</v>
      </c>
      <c r="R3870" t="s">
        <v>8357</v>
      </c>
      <c r="S3870" s="14">
        <f t="shared" si="288"/>
        <v>41865.659780092588</v>
      </c>
      <c r="T3870" s="15">
        <f t="shared" si="289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6"/>
        <v>3</v>
      </c>
      <c r="P3871">
        <f t="shared" si="287"/>
        <v>30.13</v>
      </c>
      <c r="Q3871" t="s">
        <v>8315</v>
      </c>
      <c r="R3871" t="s">
        <v>8357</v>
      </c>
      <c r="S3871" s="14">
        <f t="shared" si="288"/>
        <v>42047.724444444444</v>
      </c>
      <c r="T3871" s="15">
        <f t="shared" si="289"/>
        <v>42077.132638888885</v>
      </c>
    </row>
    <row r="3872" spans="1:20" ht="3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6"/>
        <v>15</v>
      </c>
      <c r="P3872">
        <f t="shared" si="287"/>
        <v>150</v>
      </c>
      <c r="Q3872" t="s">
        <v>8315</v>
      </c>
      <c r="R3872" t="s">
        <v>8357</v>
      </c>
      <c r="S3872" s="14">
        <f t="shared" si="288"/>
        <v>41793.17219907407</v>
      </c>
      <c r="T3872" s="15">
        <f t="shared" si="289"/>
        <v>41823.17219907407</v>
      </c>
    </row>
    <row r="3873" spans="1:20" ht="30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6"/>
        <v>3</v>
      </c>
      <c r="P3873">
        <f t="shared" si="287"/>
        <v>13.33</v>
      </c>
      <c r="Q3873" t="s">
        <v>8315</v>
      </c>
      <c r="R3873" t="s">
        <v>8357</v>
      </c>
      <c r="S3873" s="14">
        <f t="shared" si="288"/>
        <v>42763.780671296292</v>
      </c>
      <c r="T3873" s="15">
        <f t="shared" si="289"/>
        <v>42823.739004629635</v>
      </c>
    </row>
    <row r="3874" spans="1:20" ht="3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6"/>
        <v>0</v>
      </c>
      <c r="P3874">
        <f t="shared" si="287"/>
        <v>0</v>
      </c>
      <c r="Q3874" t="s">
        <v>8315</v>
      </c>
      <c r="R3874" t="s">
        <v>8357</v>
      </c>
      <c r="S3874" s="14">
        <f t="shared" si="288"/>
        <v>42180.145787037036</v>
      </c>
      <c r="T3874" s="15">
        <f t="shared" si="289"/>
        <v>42230.145787037036</v>
      </c>
    </row>
    <row r="3875" spans="1:20" ht="3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6"/>
        <v>0</v>
      </c>
      <c r="P3875">
        <f t="shared" si="287"/>
        <v>0</v>
      </c>
      <c r="Q3875" t="s">
        <v>8315</v>
      </c>
      <c r="R3875" t="s">
        <v>8357</v>
      </c>
      <c r="S3875" s="14">
        <f t="shared" si="288"/>
        <v>42255.696006944447</v>
      </c>
      <c r="T3875" s="15">
        <f t="shared" si="289"/>
        <v>42285.696006944447</v>
      </c>
    </row>
    <row r="3876" spans="1:20" ht="3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6"/>
        <v>0</v>
      </c>
      <c r="P3876">
        <f t="shared" si="287"/>
        <v>0</v>
      </c>
      <c r="Q3876" t="s">
        <v>8315</v>
      </c>
      <c r="R3876" t="s">
        <v>8357</v>
      </c>
      <c r="S3876" s="14">
        <f t="shared" si="288"/>
        <v>42007.016458333332</v>
      </c>
      <c r="T3876" s="15">
        <f t="shared" si="289"/>
        <v>42028.041666666672</v>
      </c>
    </row>
    <row r="3877" spans="1:20" ht="30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6"/>
        <v>0</v>
      </c>
      <c r="P3877">
        <f t="shared" si="287"/>
        <v>0</v>
      </c>
      <c r="Q3877" t="s">
        <v>8315</v>
      </c>
      <c r="R3877" t="s">
        <v>8357</v>
      </c>
      <c r="S3877" s="14">
        <f t="shared" si="288"/>
        <v>42615.346817129626</v>
      </c>
      <c r="T3877" s="15">
        <f t="shared" si="289"/>
        <v>42616.416666666672</v>
      </c>
    </row>
    <row r="3878" spans="1:20" ht="3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6"/>
        <v>53</v>
      </c>
      <c r="P3878">
        <f t="shared" si="287"/>
        <v>44.76</v>
      </c>
      <c r="Q3878" t="s">
        <v>8315</v>
      </c>
      <c r="R3878" t="s">
        <v>8357</v>
      </c>
      <c r="S3878" s="14">
        <f t="shared" si="288"/>
        <v>42372.624166666668</v>
      </c>
      <c r="T3878" s="15">
        <f t="shared" si="289"/>
        <v>42402.624166666668</v>
      </c>
    </row>
    <row r="3879" spans="1:20" ht="3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6"/>
        <v>5</v>
      </c>
      <c r="P3879">
        <f t="shared" si="287"/>
        <v>88.64</v>
      </c>
      <c r="Q3879" t="s">
        <v>8315</v>
      </c>
      <c r="R3879" t="s">
        <v>8357</v>
      </c>
      <c r="S3879" s="14">
        <f t="shared" si="288"/>
        <v>42682.67768518519</v>
      </c>
      <c r="T3879" s="15">
        <f t="shared" si="289"/>
        <v>42712.67768518519</v>
      </c>
    </row>
    <row r="3880" spans="1:20" ht="30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6"/>
        <v>0</v>
      </c>
      <c r="P3880">
        <f t="shared" si="287"/>
        <v>10</v>
      </c>
      <c r="Q3880" t="s">
        <v>8315</v>
      </c>
      <c r="R3880" t="s">
        <v>8357</v>
      </c>
      <c r="S3880" s="14">
        <f t="shared" si="288"/>
        <v>42154.818819444445</v>
      </c>
      <c r="T3880" s="15">
        <f t="shared" si="289"/>
        <v>42185.165972222225</v>
      </c>
    </row>
    <row r="3881" spans="1:20" ht="30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6"/>
        <v>0</v>
      </c>
      <c r="P3881">
        <f t="shared" si="287"/>
        <v>0</v>
      </c>
      <c r="Q3881" t="s">
        <v>8315</v>
      </c>
      <c r="R3881" t="s">
        <v>8357</v>
      </c>
      <c r="S3881" s="14">
        <f t="shared" si="288"/>
        <v>41999.861064814817</v>
      </c>
      <c r="T3881" s="15">
        <f t="shared" si="289"/>
        <v>42029.861064814817</v>
      </c>
    </row>
    <row r="3882" spans="1:20" ht="3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6"/>
        <v>13</v>
      </c>
      <c r="P3882">
        <f t="shared" si="287"/>
        <v>57.65</v>
      </c>
      <c r="Q3882" t="s">
        <v>8315</v>
      </c>
      <c r="R3882" t="s">
        <v>8357</v>
      </c>
      <c r="S3882" s="14">
        <f t="shared" si="288"/>
        <v>41815.815046296295</v>
      </c>
      <c r="T3882" s="15">
        <f t="shared" si="289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6"/>
        <v>5</v>
      </c>
      <c r="P3883">
        <f t="shared" si="287"/>
        <v>25</v>
      </c>
      <c r="Q3883" t="s">
        <v>8315</v>
      </c>
      <c r="R3883" t="s">
        <v>8357</v>
      </c>
      <c r="S3883" s="14">
        <f t="shared" si="288"/>
        <v>42756.018506944441</v>
      </c>
      <c r="T3883" s="15">
        <f t="shared" si="289"/>
        <v>42786.018506944441</v>
      </c>
    </row>
    <row r="3884" spans="1:20" ht="3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6"/>
        <v>0</v>
      </c>
      <c r="P3884">
        <f t="shared" si="287"/>
        <v>0</v>
      </c>
      <c r="Q3884" t="s">
        <v>8315</v>
      </c>
      <c r="R3884" t="s">
        <v>8357</v>
      </c>
      <c r="S3884" s="14">
        <f t="shared" si="288"/>
        <v>42373.983449074076</v>
      </c>
      <c r="T3884" s="15">
        <f t="shared" si="289"/>
        <v>42400.960416666669</v>
      </c>
    </row>
    <row r="3885" spans="1:20" ht="45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6"/>
        <v>0</v>
      </c>
      <c r="P3885">
        <f t="shared" si="287"/>
        <v>0</v>
      </c>
      <c r="Q3885" t="s">
        <v>8315</v>
      </c>
      <c r="R3885" t="s">
        <v>8357</v>
      </c>
      <c r="S3885" s="14">
        <f t="shared" si="288"/>
        <v>41854.602650462963</v>
      </c>
      <c r="T3885" s="15">
        <f t="shared" si="289"/>
        <v>41884.602650462963</v>
      </c>
    </row>
    <row r="3886" spans="1:20" ht="30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6"/>
        <v>0</v>
      </c>
      <c r="P3886">
        <f t="shared" si="287"/>
        <v>0</v>
      </c>
      <c r="Q3886" t="s">
        <v>8315</v>
      </c>
      <c r="R3886" t="s">
        <v>8357</v>
      </c>
      <c r="S3886" s="14">
        <f t="shared" si="288"/>
        <v>42065.791574074072</v>
      </c>
      <c r="T3886" s="15">
        <f t="shared" si="289"/>
        <v>42090.749907407408</v>
      </c>
    </row>
    <row r="3887" spans="1:20" ht="30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6"/>
        <v>0</v>
      </c>
      <c r="P3887">
        <f t="shared" si="287"/>
        <v>0</v>
      </c>
      <c r="Q3887" t="s">
        <v>8315</v>
      </c>
      <c r="R3887" t="s">
        <v>8357</v>
      </c>
      <c r="S3887" s="14">
        <f t="shared" si="288"/>
        <v>42469.951284722221</v>
      </c>
      <c r="T3887" s="15">
        <f t="shared" si="289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6"/>
        <v>0</v>
      </c>
      <c r="P3888">
        <f t="shared" si="287"/>
        <v>0</v>
      </c>
      <c r="Q3888" t="s">
        <v>8315</v>
      </c>
      <c r="R3888" t="s">
        <v>8357</v>
      </c>
      <c r="S3888" s="14">
        <f t="shared" si="288"/>
        <v>41954.228032407409</v>
      </c>
      <c r="T3888" s="15">
        <f t="shared" si="289"/>
        <v>41984.228032407409</v>
      </c>
    </row>
    <row r="3889" spans="1:20" ht="3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6"/>
        <v>2</v>
      </c>
      <c r="P3889">
        <f t="shared" si="287"/>
        <v>17.5</v>
      </c>
      <c r="Q3889" t="s">
        <v>8315</v>
      </c>
      <c r="R3889" t="s">
        <v>8357</v>
      </c>
      <c r="S3889" s="14">
        <f t="shared" si="288"/>
        <v>42079.857974537037</v>
      </c>
      <c r="T3889" s="15">
        <f t="shared" si="289"/>
        <v>42125.916666666672</v>
      </c>
    </row>
    <row r="3890" spans="1:20" ht="3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6"/>
        <v>27</v>
      </c>
      <c r="P3890">
        <f t="shared" si="287"/>
        <v>38.71</v>
      </c>
      <c r="Q3890" t="s">
        <v>8315</v>
      </c>
      <c r="R3890" t="s">
        <v>8316</v>
      </c>
      <c r="S3890" s="14">
        <f t="shared" si="288"/>
        <v>42762.545810185184</v>
      </c>
      <c r="T3890" s="15">
        <f t="shared" si="289"/>
        <v>42792.545810185184</v>
      </c>
    </row>
    <row r="3891" spans="1:20" ht="30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6"/>
        <v>1</v>
      </c>
      <c r="P3891">
        <f t="shared" si="287"/>
        <v>13.11</v>
      </c>
      <c r="Q3891" t="s">
        <v>8315</v>
      </c>
      <c r="R3891" t="s">
        <v>8316</v>
      </c>
      <c r="S3891" s="14">
        <f t="shared" si="288"/>
        <v>41977.004976851851</v>
      </c>
      <c r="T3891" s="15">
        <f t="shared" si="289"/>
        <v>42008.976388888885</v>
      </c>
    </row>
    <row r="3892" spans="1:20" ht="3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6"/>
        <v>17</v>
      </c>
      <c r="P3892">
        <f t="shared" si="287"/>
        <v>315.5</v>
      </c>
      <c r="Q3892" t="s">
        <v>8315</v>
      </c>
      <c r="R3892" t="s">
        <v>8316</v>
      </c>
      <c r="S3892" s="14">
        <f t="shared" si="288"/>
        <v>42171.758611111116</v>
      </c>
      <c r="T3892" s="15">
        <f t="shared" si="289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6"/>
        <v>33</v>
      </c>
      <c r="P3893">
        <f t="shared" si="287"/>
        <v>37.14</v>
      </c>
      <c r="Q3893" t="s">
        <v>8315</v>
      </c>
      <c r="R3893" t="s">
        <v>8316</v>
      </c>
      <c r="S3893" s="14">
        <f t="shared" si="288"/>
        <v>42056.1324537037</v>
      </c>
      <c r="T3893" s="15">
        <f t="shared" si="289"/>
        <v>42086.207638888889</v>
      </c>
    </row>
    <row r="3894" spans="1:20" ht="3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6"/>
        <v>0</v>
      </c>
      <c r="P3894">
        <f t="shared" si="287"/>
        <v>0</v>
      </c>
      <c r="Q3894" t="s">
        <v>8315</v>
      </c>
      <c r="R3894" t="s">
        <v>8316</v>
      </c>
      <c r="S3894" s="14">
        <f t="shared" si="288"/>
        <v>41867.652280092596</v>
      </c>
      <c r="T3894" s="15">
        <f t="shared" si="289"/>
        <v>41875.291666666664</v>
      </c>
    </row>
    <row r="3895" spans="1:20" ht="3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6"/>
        <v>22</v>
      </c>
      <c r="P3895">
        <f t="shared" si="287"/>
        <v>128.27000000000001</v>
      </c>
      <c r="Q3895" t="s">
        <v>8315</v>
      </c>
      <c r="R3895" t="s">
        <v>8316</v>
      </c>
      <c r="S3895" s="14">
        <f t="shared" si="288"/>
        <v>41779.657870370371</v>
      </c>
      <c r="T3895" s="15">
        <f t="shared" si="289"/>
        <v>41821.25</v>
      </c>
    </row>
    <row r="3896" spans="1:20" ht="3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6"/>
        <v>3</v>
      </c>
      <c r="P3896">
        <f t="shared" si="287"/>
        <v>47.27</v>
      </c>
      <c r="Q3896" t="s">
        <v>8315</v>
      </c>
      <c r="R3896" t="s">
        <v>8316</v>
      </c>
      <c r="S3896" s="14">
        <f t="shared" si="288"/>
        <v>42679.958472222221</v>
      </c>
      <c r="T3896" s="15">
        <f t="shared" si="289"/>
        <v>42710.207638888889</v>
      </c>
    </row>
    <row r="3897" spans="1:20" ht="3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6"/>
        <v>5</v>
      </c>
      <c r="P3897">
        <f t="shared" si="287"/>
        <v>50</v>
      </c>
      <c r="Q3897" t="s">
        <v>8315</v>
      </c>
      <c r="R3897" t="s">
        <v>8316</v>
      </c>
      <c r="S3897" s="14">
        <f t="shared" si="288"/>
        <v>42032.250208333338</v>
      </c>
      <c r="T3897" s="15">
        <f t="shared" si="289"/>
        <v>42063.250208333338</v>
      </c>
    </row>
    <row r="3898" spans="1:20" ht="3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6"/>
        <v>11</v>
      </c>
      <c r="P3898">
        <f t="shared" si="287"/>
        <v>42.5</v>
      </c>
      <c r="Q3898" t="s">
        <v>8315</v>
      </c>
      <c r="R3898" t="s">
        <v>8316</v>
      </c>
      <c r="S3898" s="14">
        <f t="shared" si="288"/>
        <v>41793.191875000004</v>
      </c>
      <c r="T3898" s="15">
        <f t="shared" si="289"/>
        <v>41807.191875000004</v>
      </c>
    </row>
    <row r="3899" spans="1:20" ht="3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6"/>
        <v>18</v>
      </c>
      <c r="P3899">
        <f t="shared" si="287"/>
        <v>44</v>
      </c>
      <c r="Q3899" t="s">
        <v>8315</v>
      </c>
      <c r="R3899" t="s">
        <v>8316</v>
      </c>
      <c r="S3899" s="14">
        <f t="shared" si="288"/>
        <v>41982.87364583333</v>
      </c>
      <c r="T3899" s="15">
        <f t="shared" si="289"/>
        <v>42012.87364583333</v>
      </c>
    </row>
    <row r="3900" spans="1:20" ht="45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6"/>
        <v>33</v>
      </c>
      <c r="P3900">
        <f t="shared" si="287"/>
        <v>50.88</v>
      </c>
      <c r="Q3900" t="s">
        <v>8315</v>
      </c>
      <c r="R3900" t="s">
        <v>8316</v>
      </c>
      <c r="S3900" s="14">
        <f t="shared" si="288"/>
        <v>42193.482291666667</v>
      </c>
      <c r="T3900" s="15">
        <f t="shared" si="289"/>
        <v>42233.666666666672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6"/>
        <v>1</v>
      </c>
      <c r="P3901">
        <f t="shared" si="287"/>
        <v>62.5</v>
      </c>
      <c r="Q3901" t="s">
        <v>8315</v>
      </c>
      <c r="R3901" t="s">
        <v>8316</v>
      </c>
      <c r="S3901" s="14">
        <f t="shared" si="288"/>
        <v>41843.775011574071</v>
      </c>
      <c r="T3901" s="15">
        <f t="shared" si="289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6"/>
        <v>5</v>
      </c>
      <c r="P3902">
        <f t="shared" si="287"/>
        <v>27</v>
      </c>
      <c r="Q3902" t="s">
        <v>8315</v>
      </c>
      <c r="R3902" t="s">
        <v>8316</v>
      </c>
      <c r="S3902" s="14">
        <f t="shared" si="288"/>
        <v>42136.092488425929</v>
      </c>
      <c r="T3902" s="15">
        <f t="shared" si="289"/>
        <v>42166.092488425929</v>
      </c>
    </row>
    <row r="3903" spans="1:20" ht="3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6"/>
        <v>1</v>
      </c>
      <c r="P3903">
        <f t="shared" si="287"/>
        <v>25</v>
      </c>
      <c r="Q3903" t="s">
        <v>8315</v>
      </c>
      <c r="R3903" t="s">
        <v>8316</v>
      </c>
      <c r="S3903" s="14">
        <f t="shared" si="288"/>
        <v>42317.826377314821</v>
      </c>
      <c r="T3903" s="15">
        <f t="shared" si="289"/>
        <v>42357.826377314821</v>
      </c>
    </row>
    <row r="3904" spans="1:20" ht="3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6"/>
        <v>49</v>
      </c>
      <c r="P3904">
        <f t="shared" si="287"/>
        <v>47.26</v>
      </c>
      <c r="Q3904" t="s">
        <v>8315</v>
      </c>
      <c r="R3904" t="s">
        <v>8316</v>
      </c>
      <c r="S3904" s="14">
        <f t="shared" si="288"/>
        <v>42663.468078703707</v>
      </c>
      <c r="T3904" s="15">
        <f t="shared" si="289"/>
        <v>42688.509745370371</v>
      </c>
    </row>
    <row r="3905" spans="1:20" ht="3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6"/>
        <v>0</v>
      </c>
      <c r="P3905">
        <f t="shared" si="287"/>
        <v>0</v>
      </c>
      <c r="Q3905" t="s">
        <v>8315</v>
      </c>
      <c r="R3905" t="s">
        <v>8316</v>
      </c>
      <c r="S3905" s="14">
        <f t="shared" si="288"/>
        <v>42186.01116898148</v>
      </c>
      <c r="T3905" s="15">
        <f t="shared" si="289"/>
        <v>42230.818055555559</v>
      </c>
    </row>
    <row r="3906" spans="1:20" ht="15.75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0">ROUND(E3906/D3906*100,0)</f>
        <v>0</v>
      </c>
      <c r="P3906">
        <f t="shared" si="287"/>
        <v>1.5</v>
      </c>
      <c r="Q3906" t="s">
        <v>8315</v>
      </c>
      <c r="R3906" t="s">
        <v>8316</v>
      </c>
      <c r="S3906" s="14">
        <f t="shared" si="288"/>
        <v>42095.229166666672</v>
      </c>
      <c r="T3906" s="15">
        <f t="shared" si="289"/>
        <v>42109.211111111115</v>
      </c>
    </row>
    <row r="3907" spans="1:20" ht="3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0"/>
        <v>12</v>
      </c>
      <c r="P3907">
        <f t="shared" ref="P3907:P3970" si="291">IFERROR(ROUND(E3907/L3907,2),0)</f>
        <v>24.71</v>
      </c>
      <c r="Q3907" t="s">
        <v>8315</v>
      </c>
      <c r="R3907" t="s">
        <v>8316</v>
      </c>
      <c r="S3907" s="14">
        <f t="shared" ref="S3907:S3970" si="292">(((J3907/60)/60)/24)+DATE(1970,1,1)</f>
        <v>42124.623877314814</v>
      </c>
      <c r="T3907" s="15">
        <f t="shared" ref="T3907:T3970" si="293">(((I3907/60)/60)/24)+DATE(1970,1,1)</f>
        <v>42166.958333333328</v>
      </c>
    </row>
    <row r="3908" spans="1:20" ht="30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0"/>
        <v>67</v>
      </c>
      <c r="P3908">
        <f t="shared" si="291"/>
        <v>63.13</v>
      </c>
      <c r="Q3908" t="s">
        <v>8315</v>
      </c>
      <c r="R3908" t="s">
        <v>8316</v>
      </c>
      <c r="S3908" s="14">
        <f t="shared" si="292"/>
        <v>42143.917743055557</v>
      </c>
      <c r="T3908" s="15">
        <f t="shared" si="293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0"/>
        <v>15</v>
      </c>
      <c r="P3909">
        <f t="shared" si="291"/>
        <v>38.25</v>
      </c>
      <c r="Q3909" t="s">
        <v>8315</v>
      </c>
      <c r="R3909" t="s">
        <v>8316</v>
      </c>
      <c r="S3909" s="14">
        <f t="shared" si="292"/>
        <v>41906.819513888891</v>
      </c>
      <c r="T3909" s="15">
        <f t="shared" si="293"/>
        <v>41938.838888888888</v>
      </c>
    </row>
    <row r="3910" spans="1:20" ht="3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0"/>
        <v>9</v>
      </c>
      <c r="P3910">
        <f t="shared" si="291"/>
        <v>16.25</v>
      </c>
      <c r="Q3910" t="s">
        <v>8315</v>
      </c>
      <c r="R3910" t="s">
        <v>8316</v>
      </c>
      <c r="S3910" s="14">
        <f t="shared" si="292"/>
        <v>41834.135370370372</v>
      </c>
      <c r="T3910" s="15">
        <f t="shared" si="293"/>
        <v>41849.135370370372</v>
      </c>
    </row>
    <row r="3911" spans="1:20" ht="30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0"/>
        <v>0</v>
      </c>
      <c r="P3911">
        <f t="shared" si="291"/>
        <v>33.75</v>
      </c>
      <c r="Q3911" t="s">
        <v>8315</v>
      </c>
      <c r="R3911" t="s">
        <v>8316</v>
      </c>
      <c r="S3911" s="14">
        <f t="shared" si="292"/>
        <v>41863.359282407408</v>
      </c>
      <c r="T3911" s="15">
        <f t="shared" si="293"/>
        <v>41893.359282407408</v>
      </c>
    </row>
    <row r="3912" spans="1:20" ht="30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0"/>
        <v>3</v>
      </c>
      <c r="P3912">
        <f t="shared" si="291"/>
        <v>61.67</v>
      </c>
      <c r="Q3912" t="s">
        <v>8315</v>
      </c>
      <c r="R3912" t="s">
        <v>8316</v>
      </c>
      <c r="S3912" s="14">
        <f t="shared" si="292"/>
        <v>42224.756909722222</v>
      </c>
      <c r="T3912" s="15">
        <f t="shared" si="293"/>
        <v>42254.756909722222</v>
      </c>
    </row>
    <row r="3913" spans="1:20" ht="30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0"/>
        <v>37</v>
      </c>
      <c r="P3913">
        <f t="shared" si="291"/>
        <v>83.14</v>
      </c>
      <c r="Q3913" t="s">
        <v>8315</v>
      </c>
      <c r="R3913" t="s">
        <v>8316</v>
      </c>
      <c r="S3913" s="14">
        <f t="shared" si="292"/>
        <v>41939.8122337963</v>
      </c>
      <c r="T3913" s="15">
        <f t="shared" si="293"/>
        <v>41969.853900462964</v>
      </c>
    </row>
    <row r="3914" spans="1:20" ht="30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0"/>
        <v>0</v>
      </c>
      <c r="P3914">
        <f t="shared" si="291"/>
        <v>1</v>
      </c>
      <c r="Q3914" t="s">
        <v>8315</v>
      </c>
      <c r="R3914" t="s">
        <v>8316</v>
      </c>
      <c r="S3914" s="14">
        <f t="shared" si="292"/>
        <v>42059.270023148143</v>
      </c>
      <c r="T3914" s="15">
        <f t="shared" si="293"/>
        <v>42119.190972222219</v>
      </c>
    </row>
    <row r="3915" spans="1:20" ht="30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0"/>
        <v>10</v>
      </c>
      <c r="P3915">
        <f t="shared" si="291"/>
        <v>142.86000000000001</v>
      </c>
      <c r="Q3915" t="s">
        <v>8315</v>
      </c>
      <c r="R3915" t="s">
        <v>8316</v>
      </c>
      <c r="S3915" s="14">
        <f t="shared" si="292"/>
        <v>42308.211215277777</v>
      </c>
      <c r="T3915" s="15">
        <f t="shared" si="293"/>
        <v>42338.252881944441</v>
      </c>
    </row>
    <row r="3916" spans="1:20" ht="3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0"/>
        <v>36</v>
      </c>
      <c r="P3916">
        <f t="shared" si="291"/>
        <v>33.67</v>
      </c>
      <c r="Q3916" t="s">
        <v>8315</v>
      </c>
      <c r="R3916" t="s">
        <v>8316</v>
      </c>
      <c r="S3916" s="14">
        <f t="shared" si="292"/>
        <v>42114.818935185183</v>
      </c>
      <c r="T3916" s="15">
        <f t="shared" si="293"/>
        <v>42134.957638888889</v>
      </c>
    </row>
    <row r="3917" spans="1:20" ht="3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0"/>
        <v>0</v>
      </c>
      <c r="P3917">
        <f t="shared" si="291"/>
        <v>5</v>
      </c>
      <c r="Q3917" t="s">
        <v>8315</v>
      </c>
      <c r="R3917" t="s">
        <v>8316</v>
      </c>
      <c r="S3917" s="14">
        <f t="shared" si="292"/>
        <v>42492.98505787037</v>
      </c>
      <c r="T3917" s="15">
        <f t="shared" si="293"/>
        <v>42522.98505787037</v>
      </c>
    </row>
    <row r="3918" spans="1:20" ht="3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0"/>
        <v>0</v>
      </c>
      <c r="P3918">
        <f t="shared" si="291"/>
        <v>0</v>
      </c>
      <c r="Q3918" t="s">
        <v>8315</v>
      </c>
      <c r="R3918" t="s">
        <v>8316</v>
      </c>
      <c r="S3918" s="14">
        <f t="shared" si="292"/>
        <v>42494.471666666665</v>
      </c>
      <c r="T3918" s="15">
        <f t="shared" si="293"/>
        <v>42524.471666666665</v>
      </c>
    </row>
    <row r="3919" spans="1:20" ht="30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0"/>
        <v>0</v>
      </c>
      <c r="P3919">
        <f t="shared" si="291"/>
        <v>10</v>
      </c>
      <c r="Q3919" t="s">
        <v>8315</v>
      </c>
      <c r="R3919" t="s">
        <v>8316</v>
      </c>
      <c r="S3919" s="14">
        <f t="shared" si="292"/>
        <v>41863.527326388888</v>
      </c>
      <c r="T3919" s="15">
        <f t="shared" si="293"/>
        <v>41893.527326388888</v>
      </c>
    </row>
    <row r="3920" spans="1:20" ht="45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0"/>
        <v>0</v>
      </c>
      <c r="P3920">
        <f t="shared" si="291"/>
        <v>40</v>
      </c>
      <c r="Q3920" t="s">
        <v>8315</v>
      </c>
      <c r="R3920" t="s">
        <v>8316</v>
      </c>
      <c r="S3920" s="14">
        <f t="shared" si="292"/>
        <v>41843.664618055554</v>
      </c>
      <c r="T3920" s="15">
        <f t="shared" si="293"/>
        <v>41855.666666666664</v>
      </c>
    </row>
    <row r="3921" spans="1:20" ht="30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0"/>
        <v>2</v>
      </c>
      <c r="P3921">
        <f t="shared" si="291"/>
        <v>30</v>
      </c>
      <c r="Q3921" t="s">
        <v>8315</v>
      </c>
      <c r="R3921" t="s">
        <v>8316</v>
      </c>
      <c r="S3921" s="14">
        <f t="shared" si="292"/>
        <v>42358.684872685189</v>
      </c>
      <c r="T3921" s="15">
        <f t="shared" si="293"/>
        <v>42387</v>
      </c>
    </row>
    <row r="3922" spans="1:20" ht="3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0"/>
        <v>5</v>
      </c>
      <c r="P3922">
        <f t="shared" si="291"/>
        <v>45</v>
      </c>
      <c r="Q3922" t="s">
        <v>8315</v>
      </c>
      <c r="R3922" t="s">
        <v>8316</v>
      </c>
      <c r="S3922" s="14">
        <f t="shared" si="292"/>
        <v>42657.38726851852</v>
      </c>
      <c r="T3922" s="15">
        <f t="shared" si="293"/>
        <v>42687.428935185191</v>
      </c>
    </row>
    <row r="3923" spans="1:20" ht="3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0"/>
        <v>0</v>
      </c>
      <c r="P3923">
        <f t="shared" si="291"/>
        <v>0</v>
      </c>
      <c r="Q3923" t="s">
        <v>8315</v>
      </c>
      <c r="R3923" t="s">
        <v>8316</v>
      </c>
      <c r="S3923" s="14">
        <f t="shared" si="292"/>
        <v>41926.542303240742</v>
      </c>
      <c r="T3923" s="15">
        <f t="shared" si="293"/>
        <v>41938.75</v>
      </c>
    </row>
    <row r="3924" spans="1:20" ht="3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0"/>
        <v>8</v>
      </c>
      <c r="P3924">
        <f t="shared" si="291"/>
        <v>10.17</v>
      </c>
      <c r="Q3924" t="s">
        <v>8315</v>
      </c>
      <c r="R3924" t="s">
        <v>8316</v>
      </c>
      <c r="S3924" s="14">
        <f t="shared" si="292"/>
        <v>42020.768634259264</v>
      </c>
      <c r="T3924" s="15">
        <f t="shared" si="293"/>
        <v>42065.958333333328</v>
      </c>
    </row>
    <row r="3925" spans="1:20" ht="3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0"/>
        <v>12</v>
      </c>
      <c r="P3925">
        <f t="shared" si="291"/>
        <v>81.41</v>
      </c>
      <c r="Q3925" t="s">
        <v>8315</v>
      </c>
      <c r="R3925" t="s">
        <v>8316</v>
      </c>
      <c r="S3925" s="14">
        <f t="shared" si="292"/>
        <v>42075.979988425926</v>
      </c>
      <c r="T3925" s="15">
        <f t="shared" si="293"/>
        <v>42103.979988425926</v>
      </c>
    </row>
    <row r="3926" spans="1:20" ht="30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0"/>
        <v>15</v>
      </c>
      <c r="P3926">
        <f t="shared" si="291"/>
        <v>57.25</v>
      </c>
      <c r="Q3926" t="s">
        <v>8315</v>
      </c>
      <c r="R3926" t="s">
        <v>8316</v>
      </c>
      <c r="S3926" s="14">
        <f t="shared" si="292"/>
        <v>41786.959745370368</v>
      </c>
      <c r="T3926" s="15">
        <f t="shared" si="293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0"/>
        <v>10</v>
      </c>
      <c r="P3927">
        <f t="shared" si="291"/>
        <v>5</v>
      </c>
      <c r="Q3927" t="s">
        <v>8315</v>
      </c>
      <c r="R3927" t="s">
        <v>8316</v>
      </c>
      <c r="S3927" s="14">
        <f t="shared" si="292"/>
        <v>41820.870821759258</v>
      </c>
      <c r="T3927" s="15">
        <f t="shared" si="293"/>
        <v>41850.870821759258</v>
      </c>
    </row>
    <row r="3928" spans="1:20" ht="30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0"/>
        <v>0</v>
      </c>
      <c r="P3928">
        <f t="shared" si="291"/>
        <v>15</v>
      </c>
      <c r="Q3928" t="s">
        <v>8315</v>
      </c>
      <c r="R3928" t="s">
        <v>8316</v>
      </c>
      <c r="S3928" s="14">
        <f t="shared" si="292"/>
        <v>41970.085046296299</v>
      </c>
      <c r="T3928" s="15">
        <f t="shared" si="293"/>
        <v>42000.085046296299</v>
      </c>
    </row>
    <row r="3929" spans="1:20" ht="3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0"/>
        <v>1</v>
      </c>
      <c r="P3929">
        <f t="shared" si="291"/>
        <v>12.5</v>
      </c>
      <c r="Q3929" t="s">
        <v>8315</v>
      </c>
      <c r="R3929" t="s">
        <v>8316</v>
      </c>
      <c r="S3929" s="14">
        <f t="shared" si="292"/>
        <v>41830.267407407409</v>
      </c>
      <c r="T3929" s="15">
        <f t="shared" si="293"/>
        <v>41860.267407407409</v>
      </c>
    </row>
    <row r="3930" spans="1:20" ht="3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0"/>
        <v>13</v>
      </c>
      <c r="P3930">
        <f t="shared" si="291"/>
        <v>93</v>
      </c>
      <c r="Q3930" t="s">
        <v>8315</v>
      </c>
      <c r="R3930" t="s">
        <v>8316</v>
      </c>
      <c r="S3930" s="14">
        <f t="shared" si="292"/>
        <v>42265.683182870373</v>
      </c>
      <c r="T3930" s="15">
        <f t="shared" si="293"/>
        <v>42293.207638888889</v>
      </c>
    </row>
    <row r="3931" spans="1:20" ht="3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0"/>
        <v>2</v>
      </c>
      <c r="P3931">
        <f t="shared" si="291"/>
        <v>32.36</v>
      </c>
      <c r="Q3931" t="s">
        <v>8315</v>
      </c>
      <c r="R3931" t="s">
        <v>8316</v>
      </c>
      <c r="S3931" s="14">
        <f t="shared" si="292"/>
        <v>42601.827141203699</v>
      </c>
      <c r="T3931" s="15">
        <f t="shared" si="293"/>
        <v>42631.827141203699</v>
      </c>
    </row>
    <row r="3932" spans="1:20" ht="3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0"/>
        <v>0</v>
      </c>
      <c r="P3932">
        <f t="shared" si="291"/>
        <v>0</v>
      </c>
      <c r="Q3932" t="s">
        <v>8315</v>
      </c>
      <c r="R3932" t="s">
        <v>8316</v>
      </c>
      <c r="S3932" s="14">
        <f t="shared" si="292"/>
        <v>42433.338749999995</v>
      </c>
      <c r="T3932" s="15">
        <f t="shared" si="293"/>
        <v>42461.25</v>
      </c>
    </row>
    <row r="3933" spans="1:20" ht="3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0"/>
        <v>0</v>
      </c>
      <c r="P3933">
        <f t="shared" si="291"/>
        <v>0</v>
      </c>
      <c r="Q3933" t="s">
        <v>8315</v>
      </c>
      <c r="R3933" t="s">
        <v>8316</v>
      </c>
      <c r="S3933" s="14">
        <f t="shared" si="292"/>
        <v>42228.151701388888</v>
      </c>
      <c r="T3933" s="15">
        <f t="shared" si="293"/>
        <v>42253.151701388888</v>
      </c>
    </row>
    <row r="3934" spans="1:20" ht="3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0"/>
        <v>0</v>
      </c>
      <c r="P3934">
        <f t="shared" si="291"/>
        <v>1</v>
      </c>
      <c r="Q3934" t="s">
        <v>8315</v>
      </c>
      <c r="R3934" t="s">
        <v>8316</v>
      </c>
      <c r="S3934" s="14">
        <f t="shared" si="292"/>
        <v>42415.168564814812</v>
      </c>
      <c r="T3934" s="15">
        <f t="shared" si="293"/>
        <v>42445.126898148148</v>
      </c>
    </row>
    <row r="3935" spans="1:20" ht="3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0"/>
        <v>16</v>
      </c>
      <c r="P3935">
        <f t="shared" si="291"/>
        <v>91.83</v>
      </c>
      <c r="Q3935" t="s">
        <v>8315</v>
      </c>
      <c r="R3935" t="s">
        <v>8316</v>
      </c>
      <c r="S3935" s="14">
        <f t="shared" si="292"/>
        <v>42538.968310185184</v>
      </c>
      <c r="T3935" s="15">
        <f t="shared" si="293"/>
        <v>42568.029861111107</v>
      </c>
    </row>
    <row r="3936" spans="1:20" ht="30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0"/>
        <v>11</v>
      </c>
      <c r="P3936">
        <f t="shared" si="291"/>
        <v>45.83</v>
      </c>
      <c r="Q3936" t="s">
        <v>8315</v>
      </c>
      <c r="R3936" t="s">
        <v>8316</v>
      </c>
      <c r="S3936" s="14">
        <f t="shared" si="292"/>
        <v>42233.671747685185</v>
      </c>
      <c r="T3936" s="15">
        <f t="shared" si="293"/>
        <v>42278.541666666672</v>
      </c>
    </row>
    <row r="3937" spans="1:20" ht="3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0"/>
        <v>44</v>
      </c>
      <c r="P3937">
        <f t="shared" si="291"/>
        <v>57.17</v>
      </c>
      <c r="Q3937" t="s">
        <v>8315</v>
      </c>
      <c r="R3937" t="s">
        <v>8316</v>
      </c>
      <c r="S3937" s="14">
        <f t="shared" si="292"/>
        <v>42221.656782407401</v>
      </c>
      <c r="T3937" s="15">
        <f t="shared" si="293"/>
        <v>42281.656782407401</v>
      </c>
    </row>
    <row r="3938" spans="1:20" ht="3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0"/>
        <v>0</v>
      </c>
      <c r="P3938">
        <f t="shared" si="291"/>
        <v>0</v>
      </c>
      <c r="Q3938" t="s">
        <v>8315</v>
      </c>
      <c r="R3938" t="s">
        <v>8316</v>
      </c>
      <c r="S3938" s="14">
        <f t="shared" si="292"/>
        <v>42675.262962962966</v>
      </c>
      <c r="T3938" s="15">
        <f t="shared" si="293"/>
        <v>42705.304629629631</v>
      </c>
    </row>
    <row r="3939" spans="1:20" ht="30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0"/>
        <v>86</v>
      </c>
      <c r="P3939">
        <f t="shared" si="291"/>
        <v>248.5</v>
      </c>
      <c r="Q3939" t="s">
        <v>8315</v>
      </c>
      <c r="R3939" t="s">
        <v>8316</v>
      </c>
      <c r="S3939" s="14">
        <f t="shared" si="292"/>
        <v>42534.631481481483</v>
      </c>
      <c r="T3939" s="15">
        <f t="shared" si="293"/>
        <v>42562.631481481483</v>
      </c>
    </row>
    <row r="3940" spans="1:20" ht="3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0"/>
        <v>12</v>
      </c>
      <c r="P3940">
        <f t="shared" si="291"/>
        <v>79.400000000000006</v>
      </c>
      <c r="Q3940" t="s">
        <v>8315</v>
      </c>
      <c r="R3940" t="s">
        <v>8316</v>
      </c>
      <c r="S3940" s="14">
        <f t="shared" si="292"/>
        <v>42151.905717592599</v>
      </c>
      <c r="T3940" s="15">
        <f t="shared" si="293"/>
        <v>42182.905717592599</v>
      </c>
    </row>
    <row r="3941" spans="1:20" ht="3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0"/>
        <v>0</v>
      </c>
      <c r="P3941">
        <f t="shared" si="291"/>
        <v>5</v>
      </c>
      <c r="Q3941" t="s">
        <v>8315</v>
      </c>
      <c r="R3941" t="s">
        <v>8316</v>
      </c>
      <c r="S3941" s="14">
        <f t="shared" si="292"/>
        <v>41915.400219907409</v>
      </c>
      <c r="T3941" s="15">
        <f t="shared" si="293"/>
        <v>41919.1875</v>
      </c>
    </row>
    <row r="3942" spans="1:20" ht="3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0"/>
        <v>0</v>
      </c>
      <c r="P3942">
        <f t="shared" si="291"/>
        <v>5.5</v>
      </c>
      <c r="Q3942" t="s">
        <v>8315</v>
      </c>
      <c r="R3942" t="s">
        <v>8316</v>
      </c>
      <c r="S3942" s="14">
        <f t="shared" si="292"/>
        <v>41961.492488425924</v>
      </c>
      <c r="T3942" s="15">
        <f t="shared" si="293"/>
        <v>42006.492488425924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0"/>
        <v>1</v>
      </c>
      <c r="P3943">
        <f t="shared" si="291"/>
        <v>25</v>
      </c>
      <c r="Q3943" t="s">
        <v>8315</v>
      </c>
      <c r="R3943" t="s">
        <v>8316</v>
      </c>
      <c r="S3943" s="14">
        <f t="shared" si="292"/>
        <v>41940.587233796294</v>
      </c>
      <c r="T3943" s="15">
        <f t="shared" si="293"/>
        <v>41968.041666666672</v>
      </c>
    </row>
    <row r="3944" spans="1:20" ht="30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0"/>
        <v>0</v>
      </c>
      <c r="P3944">
        <f t="shared" si="291"/>
        <v>0</v>
      </c>
      <c r="Q3944" t="s">
        <v>8315</v>
      </c>
      <c r="R3944" t="s">
        <v>8316</v>
      </c>
      <c r="S3944" s="14">
        <f t="shared" si="292"/>
        <v>42111.904097222221</v>
      </c>
      <c r="T3944" s="15">
        <f t="shared" si="293"/>
        <v>42171.904097222221</v>
      </c>
    </row>
    <row r="3945" spans="1:20" ht="30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0"/>
        <v>36</v>
      </c>
      <c r="P3945">
        <f t="shared" si="291"/>
        <v>137.08000000000001</v>
      </c>
      <c r="Q3945" t="s">
        <v>8315</v>
      </c>
      <c r="R3945" t="s">
        <v>8316</v>
      </c>
      <c r="S3945" s="14">
        <f t="shared" si="292"/>
        <v>42279.778564814813</v>
      </c>
      <c r="T3945" s="15">
        <f t="shared" si="293"/>
        <v>42310.701388888891</v>
      </c>
    </row>
    <row r="3946" spans="1:20" ht="3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0"/>
        <v>0</v>
      </c>
      <c r="P3946">
        <f t="shared" si="291"/>
        <v>0</v>
      </c>
      <c r="Q3946" t="s">
        <v>8315</v>
      </c>
      <c r="R3946" t="s">
        <v>8316</v>
      </c>
      <c r="S3946" s="14">
        <f t="shared" si="292"/>
        <v>42213.662905092591</v>
      </c>
      <c r="T3946" s="15">
        <f t="shared" si="293"/>
        <v>42243.662905092591</v>
      </c>
    </row>
    <row r="3947" spans="1:20" ht="3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0"/>
        <v>0</v>
      </c>
      <c r="P3947">
        <f t="shared" si="291"/>
        <v>5</v>
      </c>
      <c r="Q3947" t="s">
        <v>8315</v>
      </c>
      <c r="R3947" t="s">
        <v>8316</v>
      </c>
      <c r="S3947" s="14">
        <f t="shared" si="292"/>
        <v>42109.801712962959</v>
      </c>
      <c r="T3947" s="15">
        <f t="shared" si="293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0"/>
        <v>3</v>
      </c>
      <c r="P3948">
        <f t="shared" si="291"/>
        <v>39</v>
      </c>
      <c r="Q3948" t="s">
        <v>8315</v>
      </c>
      <c r="R3948" t="s">
        <v>8316</v>
      </c>
      <c r="S3948" s="14">
        <f t="shared" si="292"/>
        <v>42031.833587962959</v>
      </c>
      <c r="T3948" s="15">
        <f t="shared" si="293"/>
        <v>42063.333333333328</v>
      </c>
    </row>
    <row r="3949" spans="1:20" ht="3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0"/>
        <v>3</v>
      </c>
      <c r="P3949">
        <f t="shared" si="291"/>
        <v>50.5</v>
      </c>
      <c r="Q3949" t="s">
        <v>8315</v>
      </c>
      <c r="R3949" t="s">
        <v>8316</v>
      </c>
      <c r="S3949" s="14">
        <f t="shared" si="292"/>
        <v>42615.142870370371</v>
      </c>
      <c r="T3949" s="15">
        <f t="shared" si="293"/>
        <v>42645.142870370371</v>
      </c>
    </row>
    <row r="3950" spans="1:20" ht="3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0"/>
        <v>0</v>
      </c>
      <c r="P3950">
        <f t="shared" si="291"/>
        <v>0</v>
      </c>
      <c r="Q3950" t="s">
        <v>8315</v>
      </c>
      <c r="R3950" t="s">
        <v>8316</v>
      </c>
      <c r="S3950" s="14">
        <f t="shared" si="292"/>
        <v>41829.325497685182</v>
      </c>
      <c r="T3950" s="15">
        <f t="shared" si="293"/>
        <v>41889.325497685182</v>
      </c>
    </row>
    <row r="3951" spans="1:20" ht="3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0"/>
        <v>16</v>
      </c>
      <c r="P3951">
        <f t="shared" si="291"/>
        <v>49.28</v>
      </c>
      <c r="Q3951" t="s">
        <v>8315</v>
      </c>
      <c r="R3951" t="s">
        <v>8316</v>
      </c>
      <c r="S3951" s="14">
        <f t="shared" si="292"/>
        <v>42016.120613425926</v>
      </c>
      <c r="T3951" s="15">
        <f t="shared" si="293"/>
        <v>42046.120613425926</v>
      </c>
    </row>
    <row r="3952" spans="1:20" ht="3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0"/>
        <v>1</v>
      </c>
      <c r="P3952">
        <f t="shared" si="291"/>
        <v>25</v>
      </c>
      <c r="Q3952" t="s">
        <v>8315</v>
      </c>
      <c r="R3952" t="s">
        <v>8316</v>
      </c>
      <c r="S3952" s="14">
        <f t="shared" si="292"/>
        <v>42439.702314814815</v>
      </c>
      <c r="T3952" s="15">
        <f t="shared" si="293"/>
        <v>42468.774305555555</v>
      </c>
    </row>
    <row r="3953" spans="1:20" ht="3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0"/>
        <v>0</v>
      </c>
      <c r="P3953">
        <f t="shared" si="291"/>
        <v>1</v>
      </c>
      <c r="Q3953" t="s">
        <v>8315</v>
      </c>
      <c r="R3953" t="s">
        <v>8316</v>
      </c>
      <c r="S3953" s="14">
        <f t="shared" si="292"/>
        <v>42433.825717592597</v>
      </c>
      <c r="T3953" s="15">
        <f t="shared" si="293"/>
        <v>42493.784050925926</v>
      </c>
    </row>
    <row r="3954" spans="1:20" ht="3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0"/>
        <v>0</v>
      </c>
      <c r="P3954">
        <f t="shared" si="291"/>
        <v>25</v>
      </c>
      <c r="Q3954" t="s">
        <v>8315</v>
      </c>
      <c r="R3954" t="s">
        <v>8316</v>
      </c>
      <c r="S3954" s="14">
        <f t="shared" si="292"/>
        <v>42243.790393518517</v>
      </c>
      <c r="T3954" s="15">
        <f t="shared" si="293"/>
        <v>42303.790393518517</v>
      </c>
    </row>
    <row r="3955" spans="1:20" ht="30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0"/>
        <v>0</v>
      </c>
      <c r="P3955">
        <f t="shared" si="291"/>
        <v>0</v>
      </c>
      <c r="Q3955" t="s">
        <v>8315</v>
      </c>
      <c r="R3955" t="s">
        <v>8316</v>
      </c>
      <c r="S3955" s="14">
        <f t="shared" si="292"/>
        <v>42550.048449074078</v>
      </c>
      <c r="T3955" s="15">
        <f t="shared" si="293"/>
        <v>42580.978472222225</v>
      </c>
    </row>
    <row r="3956" spans="1:20" ht="3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0"/>
        <v>0</v>
      </c>
      <c r="P3956">
        <f t="shared" si="291"/>
        <v>0</v>
      </c>
      <c r="Q3956" t="s">
        <v>8315</v>
      </c>
      <c r="R3956" t="s">
        <v>8316</v>
      </c>
      <c r="S3956" s="14">
        <f t="shared" si="292"/>
        <v>41774.651203703703</v>
      </c>
      <c r="T3956" s="15">
        <f t="shared" si="293"/>
        <v>41834.651203703703</v>
      </c>
    </row>
    <row r="3957" spans="1:20" ht="3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0"/>
        <v>24</v>
      </c>
      <c r="P3957">
        <f t="shared" si="291"/>
        <v>53.13</v>
      </c>
      <c r="Q3957" t="s">
        <v>8315</v>
      </c>
      <c r="R3957" t="s">
        <v>8316</v>
      </c>
      <c r="S3957" s="14">
        <f t="shared" si="292"/>
        <v>42306.848854166667</v>
      </c>
      <c r="T3957" s="15">
        <f t="shared" si="293"/>
        <v>42336.890520833331</v>
      </c>
    </row>
    <row r="3958" spans="1:20" ht="3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0"/>
        <v>0</v>
      </c>
      <c r="P3958">
        <f t="shared" si="291"/>
        <v>0</v>
      </c>
      <c r="Q3958" t="s">
        <v>8315</v>
      </c>
      <c r="R3958" t="s">
        <v>8316</v>
      </c>
      <c r="S3958" s="14">
        <f t="shared" si="292"/>
        <v>42457.932025462964</v>
      </c>
      <c r="T3958" s="15">
        <f t="shared" si="293"/>
        <v>42485.013888888891</v>
      </c>
    </row>
    <row r="3959" spans="1:20" ht="30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0"/>
        <v>0</v>
      </c>
      <c r="P3959">
        <f t="shared" si="291"/>
        <v>7</v>
      </c>
      <c r="Q3959" t="s">
        <v>8315</v>
      </c>
      <c r="R3959" t="s">
        <v>8316</v>
      </c>
      <c r="S3959" s="14">
        <f t="shared" si="292"/>
        <v>42513.976319444439</v>
      </c>
      <c r="T3959" s="15">
        <f t="shared" si="293"/>
        <v>42559.976319444439</v>
      </c>
    </row>
    <row r="3960" spans="1:20" ht="3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0"/>
        <v>32</v>
      </c>
      <c r="P3960">
        <f t="shared" si="291"/>
        <v>40.06</v>
      </c>
      <c r="Q3960" t="s">
        <v>8315</v>
      </c>
      <c r="R3960" t="s">
        <v>8316</v>
      </c>
      <c r="S3960" s="14">
        <f t="shared" si="292"/>
        <v>41816.950370370374</v>
      </c>
      <c r="T3960" s="15">
        <f t="shared" si="293"/>
        <v>41853.583333333336</v>
      </c>
    </row>
    <row r="3961" spans="1:20" ht="3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0"/>
        <v>24</v>
      </c>
      <c r="P3961">
        <f t="shared" si="291"/>
        <v>24.33</v>
      </c>
      <c r="Q3961" t="s">
        <v>8315</v>
      </c>
      <c r="R3961" t="s">
        <v>8316</v>
      </c>
      <c r="S3961" s="14">
        <f t="shared" si="292"/>
        <v>41880.788842592592</v>
      </c>
      <c r="T3961" s="15">
        <f t="shared" si="293"/>
        <v>41910.788842592592</v>
      </c>
    </row>
    <row r="3962" spans="1:20" ht="3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0"/>
        <v>2</v>
      </c>
      <c r="P3962">
        <f t="shared" si="291"/>
        <v>11.25</v>
      </c>
      <c r="Q3962" t="s">
        <v>8315</v>
      </c>
      <c r="R3962" t="s">
        <v>8316</v>
      </c>
      <c r="S3962" s="14">
        <f t="shared" si="292"/>
        <v>42342.845555555556</v>
      </c>
      <c r="T3962" s="15">
        <f t="shared" si="293"/>
        <v>42372.845555555556</v>
      </c>
    </row>
    <row r="3963" spans="1:20" ht="3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0"/>
        <v>0</v>
      </c>
      <c r="P3963">
        <f t="shared" si="291"/>
        <v>10.5</v>
      </c>
      <c r="Q3963" t="s">
        <v>8315</v>
      </c>
      <c r="R3963" t="s">
        <v>8316</v>
      </c>
      <c r="S3963" s="14">
        <f t="shared" si="292"/>
        <v>41745.891319444447</v>
      </c>
      <c r="T3963" s="15">
        <f t="shared" si="293"/>
        <v>41767.891319444447</v>
      </c>
    </row>
    <row r="3964" spans="1:20" ht="3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0"/>
        <v>3</v>
      </c>
      <c r="P3964">
        <f t="shared" si="291"/>
        <v>15</v>
      </c>
      <c r="Q3964" t="s">
        <v>8315</v>
      </c>
      <c r="R3964" t="s">
        <v>8316</v>
      </c>
      <c r="S3964" s="14">
        <f t="shared" si="292"/>
        <v>42311.621458333335</v>
      </c>
      <c r="T3964" s="15">
        <f t="shared" si="293"/>
        <v>42336.621458333335</v>
      </c>
    </row>
    <row r="3965" spans="1:20" ht="45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0"/>
        <v>0</v>
      </c>
      <c r="P3965">
        <f t="shared" si="291"/>
        <v>0</v>
      </c>
      <c r="Q3965" t="s">
        <v>8315</v>
      </c>
      <c r="R3965" t="s">
        <v>8316</v>
      </c>
      <c r="S3965" s="14">
        <f t="shared" si="292"/>
        <v>42296.154131944444</v>
      </c>
      <c r="T3965" s="15">
        <f t="shared" si="293"/>
        <v>42326.195798611108</v>
      </c>
    </row>
    <row r="3966" spans="1:20" ht="30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0"/>
        <v>6</v>
      </c>
      <c r="P3966">
        <f t="shared" si="291"/>
        <v>42</v>
      </c>
      <c r="Q3966" t="s">
        <v>8315</v>
      </c>
      <c r="R3966" t="s">
        <v>8316</v>
      </c>
      <c r="S3966" s="14">
        <f t="shared" si="292"/>
        <v>42053.722060185188</v>
      </c>
      <c r="T3966" s="15">
        <f t="shared" si="293"/>
        <v>42113.680393518516</v>
      </c>
    </row>
    <row r="3967" spans="1:20" ht="3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0"/>
        <v>14</v>
      </c>
      <c r="P3967">
        <f t="shared" si="291"/>
        <v>71.25</v>
      </c>
      <c r="Q3967" t="s">
        <v>8315</v>
      </c>
      <c r="R3967" t="s">
        <v>8316</v>
      </c>
      <c r="S3967" s="14">
        <f t="shared" si="292"/>
        <v>42414.235879629632</v>
      </c>
      <c r="T3967" s="15">
        <f t="shared" si="293"/>
        <v>42474.194212962961</v>
      </c>
    </row>
    <row r="3968" spans="1:20" ht="3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0"/>
        <v>1</v>
      </c>
      <c r="P3968">
        <f t="shared" si="291"/>
        <v>22.5</v>
      </c>
      <c r="Q3968" t="s">
        <v>8315</v>
      </c>
      <c r="R3968" t="s">
        <v>8316</v>
      </c>
      <c r="S3968" s="14">
        <f t="shared" si="292"/>
        <v>41801.711550925924</v>
      </c>
      <c r="T3968" s="15">
        <f t="shared" si="293"/>
        <v>41844.124305555553</v>
      </c>
    </row>
    <row r="3969" spans="1:20" ht="3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0"/>
        <v>24</v>
      </c>
      <c r="P3969">
        <f t="shared" si="291"/>
        <v>41</v>
      </c>
      <c r="Q3969" t="s">
        <v>8315</v>
      </c>
      <c r="R3969" t="s">
        <v>8316</v>
      </c>
      <c r="S3969" s="14">
        <f t="shared" si="292"/>
        <v>42770.290590277778</v>
      </c>
      <c r="T3969" s="15">
        <f t="shared" si="293"/>
        <v>42800.290590277778</v>
      </c>
    </row>
    <row r="3970" spans="1:20" ht="30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4">ROUND(E3970/D3970*100,0)</f>
        <v>11</v>
      </c>
      <c r="P3970">
        <f t="shared" si="291"/>
        <v>47.91</v>
      </c>
      <c r="Q3970" t="s">
        <v>8315</v>
      </c>
      <c r="R3970" t="s">
        <v>8316</v>
      </c>
      <c r="S3970" s="14">
        <f t="shared" si="292"/>
        <v>42452.815659722226</v>
      </c>
      <c r="T3970" s="15">
        <f t="shared" si="293"/>
        <v>42512.815659722226</v>
      </c>
    </row>
    <row r="3971" spans="1:20" ht="3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4"/>
        <v>7</v>
      </c>
      <c r="P3971">
        <f t="shared" ref="P3971:P4034" si="295">IFERROR(ROUND(E3971/L3971,2),0)</f>
        <v>35.17</v>
      </c>
      <c r="Q3971" t="s">
        <v>8315</v>
      </c>
      <c r="R3971" t="s">
        <v>8316</v>
      </c>
      <c r="S3971" s="14">
        <f t="shared" ref="S3971:S4034" si="296">(((J3971/60)/60)/24)+DATE(1970,1,1)</f>
        <v>42601.854699074072</v>
      </c>
      <c r="T3971" s="15">
        <f t="shared" ref="T3971:T4034" si="297">(((I3971/60)/60)/24)+DATE(1970,1,1)</f>
        <v>42611.163194444445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4"/>
        <v>0</v>
      </c>
      <c r="P3972">
        <f t="shared" si="295"/>
        <v>5.5</v>
      </c>
      <c r="Q3972" t="s">
        <v>8315</v>
      </c>
      <c r="R3972" t="s">
        <v>8316</v>
      </c>
      <c r="S3972" s="14">
        <f t="shared" si="296"/>
        <v>42447.863553240735</v>
      </c>
      <c r="T3972" s="15">
        <f t="shared" si="297"/>
        <v>42477.863553240735</v>
      </c>
    </row>
    <row r="3973" spans="1:20" ht="3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4"/>
        <v>1</v>
      </c>
      <c r="P3973">
        <f t="shared" si="295"/>
        <v>22.67</v>
      </c>
      <c r="Q3973" t="s">
        <v>8315</v>
      </c>
      <c r="R3973" t="s">
        <v>8316</v>
      </c>
      <c r="S3973" s="14">
        <f t="shared" si="296"/>
        <v>41811.536180555559</v>
      </c>
      <c r="T3973" s="15">
        <f t="shared" si="297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4"/>
        <v>21</v>
      </c>
      <c r="P3974">
        <f t="shared" si="295"/>
        <v>26.38</v>
      </c>
      <c r="Q3974" t="s">
        <v>8315</v>
      </c>
      <c r="R3974" t="s">
        <v>8316</v>
      </c>
      <c r="S3974" s="14">
        <f t="shared" si="296"/>
        <v>41981.067523148144</v>
      </c>
      <c r="T3974" s="15">
        <f t="shared" si="297"/>
        <v>42041.067523148144</v>
      </c>
    </row>
    <row r="3975" spans="1:20" ht="3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4"/>
        <v>78</v>
      </c>
      <c r="P3975">
        <f t="shared" si="295"/>
        <v>105.54</v>
      </c>
      <c r="Q3975" t="s">
        <v>8315</v>
      </c>
      <c r="R3975" t="s">
        <v>8316</v>
      </c>
      <c r="S3975" s="14">
        <f t="shared" si="296"/>
        <v>42469.68414351852</v>
      </c>
      <c r="T3975" s="15">
        <f t="shared" si="297"/>
        <v>42499.166666666672</v>
      </c>
    </row>
    <row r="3976" spans="1:20" ht="3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4"/>
        <v>32</v>
      </c>
      <c r="P3976">
        <f t="shared" si="295"/>
        <v>29.09</v>
      </c>
      <c r="Q3976" t="s">
        <v>8315</v>
      </c>
      <c r="R3976" t="s">
        <v>8316</v>
      </c>
      <c r="S3976" s="14">
        <f t="shared" si="296"/>
        <v>42493.546851851846</v>
      </c>
      <c r="T3976" s="15">
        <f t="shared" si="297"/>
        <v>42523.546851851846</v>
      </c>
    </row>
    <row r="3977" spans="1:20" ht="3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4"/>
        <v>0</v>
      </c>
      <c r="P3977">
        <f t="shared" si="295"/>
        <v>0</v>
      </c>
      <c r="Q3977" t="s">
        <v>8315</v>
      </c>
      <c r="R3977" t="s">
        <v>8316</v>
      </c>
      <c r="S3977" s="14">
        <f t="shared" si="296"/>
        <v>42534.866875</v>
      </c>
      <c r="T3977" s="15">
        <f t="shared" si="297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4"/>
        <v>48</v>
      </c>
      <c r="P3978">
        <f t="shared" si="295"/>
        <v>62</v>
      </c>
      <c r="Q3978" t="s">
        <v>8315</v>
      </c>
      <c r="R3978" t="s">
        <v>8316</v>
      </c>
      <c r="S3978" s="14">
        <f t="shared" si="296"/>
        <v>41830.858344907407</v>
      </c>
      <c r="T3978" s="15">
        <f t="shared" si="297"/>
        <v>41852.291666666664</v>
      </c>
    </row>
    <row r="3979" spans="1:20" ht="3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4"/>
        <v>1</v>
      </c>
      <c r="P3979">
        <f t="shared" si="295"/>
        <v>217.5</v>
      </c>
      <c r="Q3979" t="s">
        <v>8315</v>
      </c>
      <c r="R3979" t="s">
        <v>8316</v>
      </c>
      <c r="S3979" s="14">
        <f t="shared" si="296"/>
        <v>42543.788564814815</v>
      </c>
      <c r="T3979" s="15">
        <f t="shared" si="297"/>
        <v>42573.788564814815</v>
      </c>
    </row>
    <row r="3980" spans="1:20" ht="3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4"/>
        <v>11</v>
      </c>
      <c r="P3980">
        <f t="shared" si="295"/>
        <v>26.75</v>
      </c>
      <c r="Q3980" t="s">
        <v>8315</v>
      </c>
      <c r="R3980" t="s">
        <v>8316</v>
      </c>
      <c r="S3980" s="14">
        <f t="shared" si="296"/>
        <v>41975.642974537041</v>
      </c>
      <c r="T3980" s="15">
        <f t="shared" si="297"/>
        <v>42035.642974537041</v>
      </c>
    </row>
    <row r="3981" spans="1:20" ht="3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4"/>
        <v>2</v>
      </c>
      <c r="P3981">
        <f t="shared" si="295"/>
        <v>18.329999999999998</v>
      </c>
      <c r="Q3981" t="s">
        <v>8315</v>
      </c>
      <c r="R3981" t="s">
        <v>8316</v>
      </c>
      <c r="S3981" s="14">
        <f t="shared" si="296"/>
        <v>42069.903437500005</v>
      </c>
      <c r="T3981" s="15">
        <f t="shared" si="297"/>
        <v>42092.833333333328</v>
      </c>
    </row>
    <row r="3982" spans="1:20" ht="3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4"/>
        <v>18</v>
      </c>
      <c r="P3982">
        <f t="shared" si="295"/>
        <v>64.290000000000006</v>
      </c>
      <c r="Q3982" t="s">
        <v>8315</v>
      </c>
      <c r="R3982" t="s">
        <v>8316</v>
      </c>
      <c r="S3982" s="14">
        <f t="shared" si="296"/>
        <v>41795.598923611113</v>
      </c>
      <c r="T3982" s="15">
        <f t="shared" si="297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4"/>
        <v>4</v>
      </c>
      <c r="P3983">
        <f t="shared" si="295"/>
        <v>175</v>
      </c>
      <c r="Q3983" t="s">
        <v>8315</v>
      </c>
      <c r="R3983" t="s">
        <v>8316</v>
      </c>
      <c r="S3983" s="14">
        <f t="shared" si="296"/>
        <v>42508.179965277777</v>
      </c>
      <c r="T3983" s="15">
        <f t="shared" si="297"/>
        <v>42568.179965277777</v>
      </c>
    </row>
    <row r="3984" spans="1:20" ht="45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4"/>
        <v>20</v>
      </c>
      <c r="P3984">
        <f t="shared" si="295"/>
        <v>34</v>
      </c>
      <c r="Q3984" t="s">
        <v>8315</v>
      </c>
      <c r="R3984" t="s">
        <v>8316</v>
      </c>
      <c r="S3984" s="14">
        <f t="shared" si="296"/>
        <v>42132.809953703705</v>
      </c>
      <c r="T3984" s="15">
        <f t="shared" si="297"/>
        <v>42192.809953703705</v>
      </c>
    </row>
    <row r="3985" spans="1:20" ht="3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4"/>
        <v>35</v>
      </c>
      <c r="P3985">
        <f t="shared" si="295"/>
        <v>84.28</v>
      </c>
      <c r="Q3985" t="s">
        <v>8315</v>
      </c>
      <c r="R3985" t="s">
        <v>8316</v>
      </c>
      <c r="S3985" s="14">
        <f t="shared" si="296"/>
        <v>41747.86986111111</v>
      </c>
      <c r="T3985" s="15">
        <f t="shared" si="297"/>
        <v>41779.290972222225</v>
      </c>
    </row>
    <row r="3986" spans="1:20" ht="3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4"/>
        <v>6</v>
      </c>
      <c r="P3986">
        <f t="shared" si="295"/>
        <v>9.5</v>
      </c>
      <c r="Q3986" t="s">
        <v>8315</v>
      </c>
      <c r="R3986" t="s">
        <v>8316</v>
      </c>
      <c r="S3986" s="14">
        <f t="shared" si="296"/>
        <v>41920.963472222218</v>
      </c>
      <c r="T3986" s="15">
        <f t="shared" si="297"/>
        <v>41951</v>
      </c>
    </row>
    <row r="3987" spans="1:20" ht="3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4"/>
        <v>32</v>
      </c>
      <c r="P3987">
        <f t="shared" si="295"/>
        <v>33.74</v>
      </c>
      <c r="Q3987" t="s">
        <v>8315</v>
      </c>
      <c r="R3987" t="s">
        <v>8316</v>
      </c>
      <c r="S3987" s="14">
        <f t="shared" si="296"/>
        <v>42399.707407407404</v>
      </c>
      <c r="T3987" s="15">
        <f t="shared" si="297"/>
        <v>42420.878472222219</v>
      </c>
    </row>
    <row r="3988" spans="1:20" ht="3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4"/>
        <v>10</v>
      </c>
      <c r="P3988">
        <f t="shared" si="295"/>
        <v>37.54</v>
      </c>
      <c r="Q3988" t="s">
        <v>8315</v>
      </c>
      <c r="R3988" t="s">
        <v>8316</v>
      </c>
      <c r="S3988" s="14">
        <f t="shared" si="296"/>
        <v>42467.548541666663</v>
      </c>
      <c r="T3988" s="15">
        <f t="shared" si="297"/>
        <v>42496.544444444444</v>
      </c>
    </row>
    <row r="3989" spans="1:20" ht="30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4"/>
        <v>38</v>
      </c>
      <c r="P3989">
        <f t="shared" si="295"/>
        <v>11.62</v>
      </c>
      <c r="Q3989" t="s">
        <v>8315</v>
      </c>
      <c r="R3989" t="s">
        <v>8316</v>
      </c>
      <c r="S3989" s="14">
        <f t="shared" si="296"/>
        <v>41765.92465277778</v>
      </c>
      <c r="T3989" s="15">
        <f t="shared" si="29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4"/>
        <v>2</v>
      </c>
      <c r="P3990">
        <f t="shared" si="295"/>
        <v>8</v>
      </c>
      <c r="Q3990" t="s">
        <v>8315</v>
      </c>
      <c r="R3990" t="s">
        <v>8316</v>
      </c>
      <c r="S3990" s="14">
        <f t="shared" si="296"/>
        <v>42230.08116898148</v>
      </c>
      <c r="T3990" s="15">
        <f t="shared" si="297"/>
        <v>42245.08116898148</v>
      </c>
    </row>
    <row r="3991" spans="1:20" ht="3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4"/>
        <v>0</v>
      </c>
      <c r="P3991">
        <f t="shared" si="295"/>
        <v>0</v>
      </c>
      <c r="Q3991" t="s">
        <v>8315</v>
      </c>
      <c r="R3991" t="s">
        <v>8316</v>
      </c>
      <c r="S3991" s="14">
        <f t="shared" si="296"/>
        <v>42286.749780092592</v>
      </c>
      <c r="T3991" s="15">
        <f t="shared" si="297"/>
        <v>42316.791446759264</v>
      </c>
    </row>
    <row r="3992" spans="1:20" ht="30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4"/>
        <v>4</v>
      </c>
      <c r="P3992">
        <f t="shared" si="295"/>
        <v>23</v>
      </c>
      <c r="Q3992" t="s">
        <v>8315</v>
      </c>
      <c r="R3992" t="s">
        <v>8316</v>
      </c>
      <c r="S3992" s="14">
        <f t="shared" si="296"/>
        <v>42401.672372685185</v>
      </c>
      <c r="T3992" s="15">
        <f t="shared" si="29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4"/>
        <v>20</v>
      </c>
      <c r="P3993">
        <f t="shared" si="295"/>
        <v>100</v>
      </c>
      <c r="Q3993" t="s">
        <v>8315</v>
      </c>
      <c r="R3993" t="s">
        <v>8316</v>
      </c>
      <c r="S3993" s="14">
        <f t="shared" si="296"/>
        <v>42125.644467592589</v>
      </c>
      <c r="T3993" s="15">
        <f t="shared" si="297"/>
        <v>42155.644467592589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4"/>
        <v>5</v>
      </c>
      <c r="P3994">
        <f t="shared" si="295"/>
        <v>60.11</v>
      </c>
      <c r="Q3994" t="s">
        <v>8315</v>
      </c>
      <c r="R3994" t="s">
        <v>8316</v>
      </c>
      <c r="S3994" s="14">
        <f t="shared" si="296"/>
        <v>42289.94049768518</v>
      </c>
      <c r="T3994" s="15">
        <f t="shared" si="297"/>
        <v>42349.982164351852</v>
      </c>
    </row>
    <row r="3995" spans="1:20" ht="30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4"/>
        <v>0</v>
      </c>
      <c r="P3995">
        <f t="shared" si="295"/>
        <v>3</v>
      </c>
      <c r="Q3995" t="s">
        <v>8315</v>
      </c>
      <c r="R3995" t="s">
        <v>8316</v>
      </c>
      <c r="S3995" s="14">
        <f t="shared" si="296"/>
        <v>42107.864722222221</v>
      </c>
      <c r="T3995" s="15">
        <f t="shared" si="297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4"/>
        <v>0</v>
      </c>
      <c r="P3996">
        <f t="shared" si="295"/>
        <v>5</v>
      </c>
      <c r="Q3996" t="s">
        <v>8315</v>
      </c>
      <c r="R3996" t="s">
        <v>8316</v>
      </c>
      <c r="S3996" s="14">
        <f t="shared" si="296"/>
        <v>41809.389930555553</v>
      </c>
      <c r="T3996" s="15">
        <f t="shared" si="297"/>
        <v>41839.389930555553</v>
      </c>
    </row>
    <row r="3997" spans="1:20" ht="3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4"/>
        <v>35</v>
      </c>
      <c r="P3997">
        <f t="shared" si="295"/>
        <v>17.5</v>
      </c>
      <c r="Q3997" t="s">
        <v>8315</v>
      </c>
      <c r="R3997" t="s">
        <v>8316</v>
      </c>
      <c r="S3997" s="14">
        <f t="shared" si="296"/>
        <v>42019.683761574073</v>
      </c>
      <c r="T3997" s="15">
        <f t="shared" si="297"/>
        <v>42049.477083333331</v>
      </c>
    </row>
    <row r="3998" spans="1:20" ht="30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4"/>
        <v>17</v>
      </c>
      <c r="P3998">
        <f t="shared" si="295"/>
        <v>29.24</v>
      </c>
      <c r="Q3998" t="s">
        <v>8315</v>
      </c>
      <c r="R3998" t="s">
        <v>8316</v>
      </c>
      <c r="S3998" s="14">
        <f t="shared" si="296"/>
        <v>41950.26694444444</v>
      </c>
      <c r="T3998" s="15">
        <f t="shared" si="297"/>
        <v>41963.669444444444</v>
      </c>
    </row>
    <row r="3999" spans="1:20" ht="3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4"/>
        <v>0</v>
      </c>
      <c r="P3999">
        <f t="shared" si="295"/>
        <v>0</v>
      </c>
      <c r="Q3999" t="s">
        <v>8315</v>
      </c>
      <c r="R3999" t="s">
        <v>8316</v>
      </c>
      <c r="S3999" s="14">
        <f t="shared" si="296"/>
        <v>42069.391446759255</v>
      </c>
      <c r="T3999" s="15">
        <f t="shared" si="297"/>
        <v>42099.349780092598</v>
      </c>
    </row>
    <row r="4000" spans="1:20" ht="30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4"/>
        <v>57</v>
      </c>
      <c r="P4000">
        <f t="shared" si="295"/>
        <v>59.58</v>
      </c>
      <c r="Q4000" t="s">
        <v>8315</v>
      </c>
      <c r="R4000" t="s">
        <v>8316</v>
      </c>
      <c r="S4000" s="14">
        <f t="shared" si="296"/>
        <v>42061.963263888887</v>
      </c>
      <c r="T4000" s="15">
        <f t="shared" si="297"/>
        <v>42091.921597222223</v>
      </c>
    </row>
    <row r="4001" spans="1:20" ht="30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4"/>
        <v>17</v>
      </c>
      <c r="P4001">
        <f t="shared" si="295"/>
        <v>82.57</v>
      </c>
      <c r="Q4001" t="s">
        <v>8315</v>
      </c>
      <c r="R4001" t="s">
        <v>8316</v>
      </c>
      <c r="S4001" s="14">
        <f t="shared" si="296"/>
        <v>41842.828680555554</v>
      </c>
      <c r="T4001" s="15">
        <f t="shared" si="297"/>
        <v>41882.827650462961</v>
      </c>
    </row>
    <row r="4002" spans="1:20" ht="15.75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4"/>
        <v>0</v>
      </c>
      <c r="P4002">
        <f t="shared" si="295"/>
        <v>10</v>
      </c>
      <c r="Q4002" t="s">
        <v>8315</v>
      </c>
      <c r="R4002" t="s">
        <v>8316</v>
      </c>
      <c r="S4002" s="14">
        <f t="shared" si="296"/>
        <v>42437.64534722222</v>
      </c>
      <c r="T4002" s="15">
        <f t="shared" si="297"/>
        <v>42497.603680555556</v>
      </c>
    </row>
    <row r="4003" spans="1:20" ht="3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4"/>
        <v>38</v>
      </c>
      <c r="P4003">
        <f t="shared" si="295"/>
        <v>32.36</v>
      </c>
      <c r="Q4003" t="s">
        <v>8315</v>
      </c>
      <c r="R4003" t="s">
        <v>8316</v>
      </c>
      <c r="S4003" s="14">
        <f t="shared" si="296"/>
        <v>42775.964212962965</v>
      </c>
      <c r="T4003" s="15">
        <f t="shared" si="297"/>
        <v>42795.791666666672</v>
      </c>
    </row>
    <row r="4004" spans="1:20" ht="3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4"/>
        <v>2</v>
      </c>
      <c r="P4004">
        <f t="shared" si="295"/>
        <v>5.75</v>
      </c>
      <c r="Q4004" t="s">
        <v>8315</v>
      </c>
      <c r="R4004" t="s">
        <v>8316</v>
      </c>
      <c r="S4004" s="14">
        <f t="shared" si="296"/>
        <v>41879.043530092589</v>
      </c>
      <c r="T4004" s="15">
        <f t="shared" si="297"/>
        <v>41909.043530092589</v>
      </c>
    </row>
    <row r="4005" spans="1:20" ht="30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4"/>
        <v>10</v>
      </c>
      <c r="P4005">
        <f t="shared" si="295"/>
        <v>100.5</v>
      </c>
      <c r="Q4005" t="s">
        <v>8315</v>
      </c>
      <c r="R4005" t="s">
        <v>8316</v>
      </c>
      <c r="S4005" s="14">
        <f t="shared" si="296"/>
        <v>42020.587349537032</v>
      </c>
      <c r="T4005" s="15">
        <f t="shared" si="29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4"/>
        <v>0</v>
      </c>
      <c r="P4006">
        <f t="shared" si="295"/>
        <v>1</v>
      </c>
      <c r="Q4006" t="s">
        <v>8315</v>
      </c>
      <c r="R4006" t="s">
        <v>8316</v>
      </c>
      <c r="S4006" s="14">
        <f t="shared" si="296"/>
        <v>41890.16269675926</v>
      </c>
      <c r="T4006" s="15">
        <f t="shared" si="297"/>
        <v>41920.16269675926</v>
      </c>
    </row>
    <row r="4007" spans="1:20" ht="30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4"/>
        <v>1</v>
      </c>
      <c r="P4007">
        <f t="shared" si="295"/>
        <v>20</v>
      </c>
      <c r="Q4007" t="s">
        <v>8315</v>
      </c>
      <c r="R4007" t="s">
        <v>8316</v>
      </c>
      <c r="S4007" s="14">
        <f t="shared" si="296"/>
        <v>41872.807696759257</v>
      </c>
      <c r="T4007" s="15">
        <f t="shared" si="297"/>
        <v>41932.807696759257</v>
      </c>
    </row>
    <row r="4008" spans="1:20" ht="3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4"/>
        <v>0</v>
      </c>
      <c r="P4008">
        <f t="shared" si="295"/>
        <v>2</v>
      </c>
      <c r="Q4008" t="s">
        <v>8315</v>
      </c>
      <c r="R4008" t="s">
        <v>8316</v>
      </c>
      <c r="S4008" s="14">
        <f t="shared" si="296"/>
        <v>42391.772997685184</v>
      </c>
      <c r="T4008" s="15">
        <f t="shared" si="297"/>
        <v>42416.772997685184</v>
      </c>
    </row>
    <row r="4009" spans="1:20" ht="30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4"/>
        <v>0</v>
      </c>
      <c r="P4009">
        <f t="shared" si="295"/>
        <v>5</v>
      </c>
      <c r="Q4009" t="s">
        <v>8315</v>
      </c>
      <c r="R4009" t="s">
        <v>8316</v>
      </c>
      <c r="S4009" s="14">
        <f t="shared" si="296"/>
        <v>41848.772928240738</v>
      </c>
      <c r="T4009" s="15">
        <f t="shared" si="297"/>
        <v>41877.686111111114</v>
      </c>
    </row>
    <row r="4010" spans="1:20" ht="3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4"/>
        <v>6</v>
      </c>
      <c r="P4010">
        <f t="shared" si="295"/>
        <v>15</v>
      </c>
      <c r="Q4010" t="s">
        <v>8315</v>
      </c>
      <c r="R4010" t="s">
        <v>8316</v>
      </c>
      <c r="S4010" s="14">
        <f t="shared" si="296"/>
        <v>42177.964201388888</v>
      </c>
      <c r="T4010" s="15">
        <f t="shared" si="297"/>
        <v>42207.964201388888</v>
      </c>
    </row>
    <row r="4011" spans="1:20" ht="30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4"/>
        <v>4</v>
      </c>
      <c r="P4011">
        <f t="shared" si="295"/>
        <v>25</v>
      </c>
      <c r="Q4011" t="s">
        <v>8315</v>
      </c>
      <c r="R4011" t="s">
        <v>8316</v>
      </c>
      <c r="S4011" s="14">
        <f t="shared" si="296"/>
        <v>41851.700925925928</v>
      </c>
      <c r="T4011" s="15">
        <f t="shared" si="297"/>
        <v>41891.700925925928</v>
      </c>
    </row>
    <row r="4012" spans="1:20" ht="30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4"/>
        <v>24</v>
      </c>
      <c r="P4012">
        <f t="shared" si="295"/>
        <v>45.84</v>
      </c>
      <c r="Q4012" t="s">
        <v>8315</v>
      </c>
      <c r="R4012" t="s">
        <v>8316</v>
      </c>
      <c r="S4012" s="14">
        <f t="shared" si="296"/>
        <v>41921.770439814813</v>
      </c>
      <c r="T4012" s="15">
        <f t="shared" si="297"/>
        <v>41938.770439814813</v>
      </c>
    </row>
    <row r="4013" spans="1:20" ht="3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4"/>
        <v>8</v>
      </c>
      <c r="P4013">
        <f t="shared" si="295"/>
        <v>4.75</v>
      </c>
      <c r="Q4013" t="s">
        <v>8315</v>
      </c>
      <c r="R4013" t="s">
        <v>8316</v>
      </c>
      <c r="S4013" s="14">
        <f t="shared" si="296"/>
        <v>42002.54488425926</v>
      </c>
      <c r="T4013" s="15">
        <f t="shared" si="297"/>
        <v>42032.54488425926</v>
      </c>
    </row>
    <row r="4014" spans="1:20" ht="45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4"/>
        <v>0</v>
      </c>
      <c r="P4014">
        <f t="shared" si="295"/>
        <v>0</v>
      </c>
      <c r="Q4014" t="s">
        <v>8315</v>
      </c>
      <c r="R4014" t="s">
        <v>8316</v>
      </c>
      <c r="S4014" s="14">
        <f t="shared" si="296"/>
        <v>42096.544548611113</v>
      </c>
      <c r="T4014" s="15">
        <f t="shared" si="297"/>
        <v>42126.544548611113</v>
      </c>
    </row>
    <row r="4015" spans="1:20" ht="3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4"/>
        <v>1</v>
      </c>
      <c r="P4015">
        <f t="shared" si="295"/>
        <v>13</v>
      </c>
      <c r="Q4015" t="s">
        <v>8315</v>
      </c>
      <c r="R4015" t="s">
        <v>8316</v>
      </c>
      <c r="S4015" s="14">
        <f t="shared" si="296"/>
        <v>42021.301192129627</v>
      </c>
      <c r="T4015" s="15">
        <f t="shared" si="297"/>
        <v>42051.301192129627</v>
      </c>
    </row>
    <row r="4016" spans="1:20" ht="3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4"/>
        <v>0</v>
      </c>
      <c r="P4016">
        <f t="shared" si="295"/>
        <v>0</v>
      </c>
      <c r="Q4016" t="s">
        <v>8315</v>
      </c>
      <c r="R4016" t="s">
        <v>8316</v>
      </c>
      <c r="S4016" s="14">
        <f t="shared" si="296"/>
        <v>42419.246168981481</v>
      </c>
      <c r="T4016" s="15">
        <f t="shared" si="297"/>
        <v>42434.246168981481</v>
      </c>
    </row>
    <row r="4017" spans="1:20" ht="3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4"/>
        <v>0</v>
      </c>
      <c r="P4017">
        <f t="shared" si="295"/>
        <v>1</v>
      </c>
      <c r="Q4017" t="s">
        <v>8315</v>
      </c>
      <c r="R4017" t="s">
        <v>8316</v>
      </c>
      <c r="S4017" s="14">
        <f t="shared" si="296"/>
        <v>42174.780821759254</v>
      </c>
      <c r="T4017" s="15">
        <f t="shared" si="297"/>
        <v>42204.780821759254</v>
      </c>
    </row>
    <row r="4018" spans="1:20" ht="3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4"/>
        <v>14</v>
      </c>
      <c r="P4018">
        <f t="shared" si="295"/>
        <v>10</v>
      </c>
      <c r="Q4018" t="s">
        <v>8315</v>
      </c>
      <c r="R4018" t="s">
        <v>8316</v>
      </c>
      <c r="S4018" s="14">
        <f t="shared" si="296"/>
        <v>41869.872685185182</v>
      </c>
      <c r="T4018" s="15">
        <f t="shared" si="297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4"/>
        <v>1</v>
      </c>
      <c r="P4019">
        <f t="shared" si="295"/>
        <v>52.5</v>
      </c>
      <c r="Q4019" t="s">
        <v>8315</v>
      </c>
      <c r="R4019" t="s">
        <v>8316</v>
      </c>
      <c r="S4019" s="14">
        <f t="shared" si="296"/>
        <v>41856.672152777777</v>
      </c>
      <c r="T4019" s="15">
        <f t="shared" si="297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4"/>
        <v>9</v>
      </c>
      <c r="P4020">
        <f t="shared" si="295"/>
        <v>32.5</v>
      </c>
      <c r="Q4020" t="s">
        <v>8315</v>
      </c>
      <c r="R4020" t="s">
        <v>8316</v>
      </c>
      <c r="S4020" s="14">
        <f t="shared" si="296"/>
        <v>42620.91097222222</v>
      </c>
      <c r="T4020" s="15">
        <f t="shared" si="297"/>
        <v>42650.91097222222</v>
      </c>
    </row>
    <row r="4021" spans="1:20" ht="3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4"/>
        <v>1</v>
      </c>
      <c r="P4021">
        <f t="shared" si="295"/>
        <v>7.25</v>
      </c>
      <c r="Q4021" t="s">
        <v>8315</v>
      </c>
      <c r="R4021" t="s">
        <v>8316</v>
      </c>
      <c r="S4021" s="14">
        <f t="shared" si="296"/>
        <v>42417.675879629634</v>
      </c>
      <c r="T4021" s="15">
        <f t="shared" si="297"/>
        <v>42475.686111111107</v>
      </c>
    </row>
    <row r="4022" spans="1:20" ht="3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4"/>
        <v>17</v>
      </c>
      <c r="P4022">
        <f t="shared" si="295"/>
        <v>33.33</v>
      </c>
      <c r="Q4022" t="s">
        <v>8315</v>
      </c>
      <c r="R4022" t="s">
        <v>8316</v>
      </c>
      <c r="S4022" s="14">
        <f t="shared" si="296"/>
        <v>42057.190960648149</v>
      </c>
      <c r="T4022" s="15">
        <f t="shared" si="297"/>
        <v>42087.149293981478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4"/>
        <v>1</v>
      </c>
      <c r="P4023">
        <f t="shared" si="295"/>
        <v>62.5</v>
      </c>
      <c r="Q4023" t="s">
        <v>8315</v>
      </c>
      <c r="R4023" t="s">
        <v>8316</v>
      </c>
      <c r="S4023" s="14">
        <f t="shared" si="296"/>
        <v>41878.911550925928</v>
      </c>
      <c r="T4023" s="15">
        <f t="shared" si="29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4"/>
        <v>70</v>
      </c>
      <c r="P4024">
        <f t="shared" si="295"/>
        <v>63.56</v>
      </c>
      <c r="Q4024" t="s">
        <v>8315</v>
      </c>
      <c r="R4024" t="s">
        <v>8316</v>
      </c>
      <c r="S4024" s="14">
        <f t="shared" si="296"/>
        <v>41990.584108796291</v>
      </c>
      <c r="T4024" s="15">
        <f t="shared" si="297"/>
        <v>42036.120833333334</v>
      </c>
    </row>
    <row r="4025" spans="1:20" ht="30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4"/>
        <v>0</v>
      </c>
      <c r="P4025">
        <f t="shared" si="295"/>
        <v>0</v>
      </c>
      <c r="Q4025" t="s">
        <v>8315</v>
      </c>
      <c r="R4025" t="s">
        <v>8316</v>
      </c>
      <c r="S4025" s="14">
        <f t="shared" si="296"/>
        <v>42408.999571759254</v>
      </c>
      <c r="T4025" s="15">
        <f t="shared" si="297"/>
        <v>42453.957905092597</v>
      </c>
    </row>
    <row r="4026" spans="1:20" ht="3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4"/>
        <v>1</v>
      </c>
      <c r="P4026">
        <f t="shared" si="295"/>
        <v>10</v>
      </c>
      <c r="Q4026" t="s">
        <v>8315</v>
      </c>
      <c r="R4026" t="s">
        <v>8316</v>
      </c>
      <c r="S4026" s="14">
        <f t="shared" si="296"/>
        <v>42217.670104166667</v>
      </c>
      <c r="T4026" s="15">
        <f t="shared" si="297"/>
        <v>42247.670104166667</v>
      </c>
    </row>
    <row r="4027" spans="1:20" ht="45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4"/>
        <v>5</v>
      </c>
      <c r="P4027">
        <f t="shared" si="295"/>
        <v>62.5</v>
      </c>
      <c r="Q4027" t="s">
        <v>8315</v>
      </c>
      <c r="R4027" t="s">
        <v>8316</v>
      </c>
      <c r="S4027" s="14">
        <f t="shared" si="296"/>
        <v>42151.237685185188</v>
      </c>
      <c r="T4027" s="15">
        <f t="shared" si="297"/>
        <v>42211.237685185188</v>
      </c>
    </row>
    <row r="4028" spans="1:20" ht="30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4"/>
        <v>0</v>
      </c>
      <c r="P4028">
        <f t="shared" si="295"/>
        <v>0</v>
      </c>
      <c r="Q4028" t="s">
        <v>8315</v>
      </c>
      <c r="R4028" t="s">
        <v>8316</v>
      </c>
      <c r="S4028" s="14">
        <f t="shared" si="296"/>
        <v>42282.655543981484</v>
      </c>
      <c r="T4028" s="15">
        <f t="shared" si="297"/>
        <v>42342.697210648148</v>
      </c>
    </row>
    <row r="4029" spans="1:20" ht="3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4"/>
        <v>7</v>
      </c>
      <c r="P4029">
        <f t="shared" si="295"/>
        <v>30.71</v>
      </c>
      <c r="Q4029" t="s">
        <v>8315</v>
      </c>
      <c r="R4029" t="s">
        <v>8316</v>
      </c>
      <c r="S4029" s="14">
        <f t="shared" si="296"/>
        <v>42768.97084490741</v>
      </c>
      <c r="T4029" s="15">
        <f t="shared" si="297"/>
        <v>42789.041666666672</v>
      </c>
    </row>
    <row r="4030" spans="1:20" ht="30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4"/>
        <v>28</v>
      </c>
      <c r="P4030">
        <f t="shared" si="295"/>
        <v>51</v>
      </c>
      <c r="Q4030" t="s">
        <v>8315</v>
      </c>
      <c r="R4030" t="s">
        <v>8316</v>
      </c>
      <c r="S4030" s="14">
        <f t="shared" si="296"/>
        <v>41765.938657407409</v>
      </c>
      <c r="T4030" s="15">
        <f t="shared" si="297"/>
        <v>41795.938657407409</v>
      </c>
    </row>
    <row r="4031" spans="1:20" ht="30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4"/>
        <v>0</v>
      </c>
      <c r="P4031">
        <f t="shared" si="295"/>
        <v>0</v>
      </c>
      <c r="Q4031" t="s">
        <v>8315</v>
      </c>
      <c r="R4031" t="s">
        <v>8316</v>
      </c>
      <c r="S4031" s="14">
        <f t="shared" si="296"/>
        <v>42322.025115740747</v>
      </c>
      <c r="T4031" s="15">
        <f t="shared" si="297"/>
        <v>42352.025115740747</v>
      </c>
    </row>
    <row r="4032" spans="1:20" ht="3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4"/>
        <v>16</v>
      </c>
      <c r="P4032">
        <f t="shared" si="295"/>
        <v>66.67</v>
      </c>
      <c r="Q4032" t="s">
        <v>8315</v>
      </c>
      <c r="R4032" t="s">
        <v>8316</v>
      </c>
      <c r="S4032" s="14">
        <f t="shared" si="296"/>
        <v>42374.655081018514</v>
      </c>
      <c r="T4032" s="15">
        <f t="shared" si="297"/>
        <v>42403.784027777772</v>
      </c>
    </row>
    <row r="4033" spans="1:20" ht="3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4"/>
        <v>0</v>
      </c>
      <c r="P4033">
        <f t="shared" si="295"/>
        <v>0</v>
      </c>
      <c r="Q4033" t="s">
        <v>8315</v>
      </c>
      <c r="R4033" t="s">
        <v>8316</v>
      </c>
      <c r="S4033" s="14">
        <f t="shared" si="296"/>
        <v>41941.585231481484</v>
      </c>
      <c r="T4033" s="15">
        <f t="shared" si="297"/>
        <v>41991.626898148148</v>
      </c>
    </row>
    <row r="4034" spans="1:20" ht="3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98">ROUND(E4034/D4034*100,0)</f>
        <v>7</v>
      </c>
      <c r="P4034">
        <f t="shared" si="295"/>
        <v>59</v>
      </c>
      <c r="Q4034" t="s">
        <v>8315</v>
      </c>
      <c r="R4034" t="s">
        <v>8316</v>
      </c>
      <c r="S4034" s="14">
        <f t="shared" si="296"/>
        <v>42293.809212962966</v>
      </c>
      <c r="T4034" s="15">
        <f t="shared" si="297"/>
        <v>42353.85087962963</v>
      </c>
    </row>
    <row r="4035" spans="1:20" ht="30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98"/>
        <v>26</v>
      </c>
      <c r="P4035">
        <f t="shared" ref="P4035:P4098" si="299">IFERROR(ROUND(E4035/L4035,2),0)</f>
        <v>65.34</v>
      </c>
      <c r="Q4035" t="s">
        <v>8315</v>
      </c>
      <c r="R4035" t="s">
        <v>8316</v>
      </c>
      <c r="S4035" s="14">
        <f t="shared" ref="S4035:S4098" si="300">(((J4035/60)/60)/24)+DATE(1970,1,1)</f>
        <v>42614.268796296295</v>
      </c>
      <c r="T4035" s="15">
        <f t="shared" ref="T4035:T4098" si="301">(((I4035/60)/60)/24)+DATE(1970,1,1)</f>
        <v>42645.375</v>
      </c>
    </row>
    <row r="4036" spans="1:20" ht="3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8"/>
        <v>1</v>
      </c>
      <c r="P4036">
        <f t="shared" si="299"/>
        <v>100</v>
      </c>
      <c r="Q4036" t="s">
        <v>8315</v>
      </c>
      <c r="R4036" t="s">
        <v>8316</v>
      </c>
      <c r="S4036" s="14">
        <f t="shared" si="300"/>
        <v>42067.947337962964</v>
      </c>
      <c r="T4036" s="15">
        <f t="shared" si="30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8"/>
        <v>37</v>
      </c>
      <c r="P4037">
        <f t="shared" si="299"/>
        <v>147.4</v>
      </c>
      <c r="Q4037" t="s">
        <v>8315</v>
      </c>
      <c r="R4037" t="s">
        <v>8316</v>
      </c>
      <c r="S4037" s="14">
        <f t="shared" si="300"/>
        <v>41903.882951388885</v>
      </c>
      <c r="T4037" s="15">
        <f t="shared" si="301"/>
        <v>41933.882951388885</v>
      </c>
    </row>
    <row r="4038" spans="1:20" ht="30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8"/>
        <v>47</v>
      </c>
      <c r="P4038">
        <f t="shared" si="299"/>
        <v>166.06</v>
      </c>
      <c r="Q4038" t="s">
        <v>8315</v>
      </c>
      <c r="R4038" t="s">
        <v>8316</v>
      </c>
      <c r="S4038" s="14">
        <f t="shared" si="300"/>
        <v>41804.937083333331</v>
      </c>
      <c r="T4038" s="15">
        <f t="shared" si="301"/>
        <v>41821.9375</v>
      </c>
    </row>
    <row r="4039" spans="1:20" ht="3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8"/>
        <v>11</v>
      </c>
      <c r="P4039">
        <f t="shared" si="299"/>
        <v>40</v>
      </c>
      <c r="Q4039" t="s">
        <v>8315</v>
      </c>
      <c r="R4039" t="s">
        <v>8316</v>
      </c>
      <c r="S4039" s="14">
        <f t="shared" si="300"/>
        <v>42497.070775462969</v>
      </c>
      <c r="T4039" s="15">
        <f t="shared" si="301"/>
        <v>42514.600694444445</v>
      </c>
    </row>
    <row r="4040" spans="1:20" ht="30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8"/>
        <v>12</v>
      </c>
      <c r="P4040">
        <f t="shared" si="299"/>
        <v>75.25</v>
      </c>
      <c r="Q4040" t="s">
        <v>8315</v>
      </c>
      <c r="R4040" t="s">
        <v>8316</v>
      </c>
      <c r="S4040" s="14">
        <f t="shared" si="300"/>
        <v>41869.798726851855</v>
      </c>
      <c r="T4040" s="15">
        <f t="shared" si="301"/>
        <v>41929.798726851855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8"/>
        <v>60</v>
      </c>
      <c r="P4041">
        <f t="shared" si="299"/>
        <v>60</v>
      </c>
      <c r="Q4041" t="s">
        <v>8315</v>
      </c>
      <c r="R4041" t="s">
        <v>8316</v>
      </c>
      <c r="S4041" s="14">
        <f t="shared" si="300"/>
        <v>42305.670914351853</v>
      </c>
      <c r="T4041" s="15">
        <f t="shared" si="301"/>
        <v>42339.249305555553</v>
      </c>
    </row>
    <row r="4042" spans="1:20" ht="30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8"/>
        <v>31</v>
      </c>
      <c r="P4042">
        <f t="shared" si="299"/>
        <v>1250</v>
      </c>
      <c r="Q4042" t="s">
        <v>8315</v>
      </c>
      <c r="R4042" t="s">
        <v>8316</v>
      </c>
      <c r="S4042" s="14">
        <f t="shared" si="300"/>
        <v>42144.231527777782</v>
      </c>
      <c r="T4042" s="15">
        <f t="shared" si="301"/>
        <v>42203.125</v>
      </c>
    </row>
    <row r="4043" spans="1:20" ht="30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8"/>
        <v>0</v>
      </c>
      <c r="P4043">
        <f t="shared" si="299"/>
        <v>10.5</v>
      </c>
      <c r="Q4043" t="s">
        <v>8315</v>
      </c>
      <c r="R4043" t="s">
        <v>8316</v>
      </c>
      <c r="S4043" s="14">
        <f t="shared" si="300"/>
        <v>42559.474004629628</v>
      </c>
      <c r="T4043" s="15">
        <f t="shared" si="301"/>
        <v>42619.474004629628</v>
      </c>
    </row>
    <row r="4044" spans="1:20" ht="3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8"/>
        <v>0</v>
      </c>
      <c r="P4044">
        <f t="shared" si="299"/>
        <v>7</v>
      </c>
      <c r="Q4044" t="s">
        <v>8315</v>
      </c>
      <c r="R4044" t="s">
        <v>8316</v>
      </c>
      <c r="S4044" s="14">
        <f t="shared" si="300"/>
        <v>41995.084074074075</v>
      </c>
      <c r="T4044" s="15">
        <f t="shared" si="301"/>
        <v>42024.802777777775</v>
      </c>
    </row>
    <row r="4045" spans="1:20" ht="30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8"/>
        <v>0</v>
      </c>
      <c r="P4045">
        <f t="shared" si="299"/>
        <v>0</v>
      </c>
      <c r="Q4045" t="s">
        <v>8315</v>
      </c>
      <c r="R4045" t="s">
        <v>8316</v>
      </c>
      <c r="S4045" s="14">
        <f t="shared" si="300"/>
        <v>41948.957465277781</v>
      </c>
      <c r="T4045" s="15">
        <f t="shared" si="301"/>
        <v>41963.957465277781</v>
      </c>
    </row>
    <row r="4046" spans="1:20" ht="3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8"/>
        <v>38</v>
      </c>
      <c r="P4046">
        <f t="shared" si="299"/>
        <v>56.25</v>
      </c>
      <c r="Q4046" t="s">
        <v>8315</v>
      </c>
      <c r="R4046" t="s">
        <v>8316</v>
      </c>
      <c r="S4046" s="14">
        <f t="shared" si="300"/>
        <v>42074.219699074078</v>
      </c>
      <c r="T4046" s="15">
        <f t="shared" si="301"/>
        <v>42104.208333333328</v>
      </c>
    </row>
    <row r="4047" spans="1:20" ht="3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8"/>
        <v>0</v>
      </c>
      <c r="P4047">
        <f t="shared" si="299"/>
        <v>1</v>
      </c>
      <c r="Q4047" t="s">
        <v>8315</v>
      </c>
      <c r="R4047" t="s">
        <v>8316</v>
      </c>
      <c r="S4047" s="14">
        <f t="shared" si="300"/>
        <v>41842.201261574075</v>
      </c>
      <c r="T4047" s="15">
        <f t="shared" si="301"/>
        <v>41872.201261574075</v>
      </c>
    </row>
    <row r="4048" spans="1:20" ht="3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8"/>
        <v>8</v>
      </c>
      <c r="P4048">
        <f t="shared" si="299"/>
        <v>38.33</v>
      </c>
      <c r="Q4048" t="s">
        <v>8315</v>
      </c>
      <c r="R4048" t="s">
        <v>8316</v>
      </c>
      <c r="S4048" s="14">
        <f t="shared" si="300"/>
        <v>41904.650578703702</v>
      </c>
      <c r="T4048" s="15">
        <f t="shared" si="301"/>
        <v>41934.650578703702</v>
      </c>
    </row>
    <row r="4049" spans="1:20" ht="30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8"/>
        <v>2</v>
      </c>
      <c r="P4049">
        <f t="shared" si="299"/>
        <v>27.5</v>
      </c>
      <c r="Q4049" t="s">
        <v>8315</v>
      </c>
      <c r="R4049" t="s">
        <v>8316</v>
      </c>
      <c r="S4049" s="14">
        <f t="shared" si="300"/>
        <v>41991.022488425922</v>
      </c>
      <c r="T4049" s="15">
        <f t="shared" si="301"/>
        <v>42015.041666666672</v>
      </c>
    </row>
    <row r="4050" spans="1:20" ht="3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8"/>
        <v>18</v>
      </c>
      <c r="P4050">
        <f t="shared" si="299"/>
        <v>32.979999999999997</v>
      </c>
      <c r="Q4050" t="s">
        <v>8315</v>
      </c>
      <c r="R4050" t="s">
        <v>8316</v>
      </c>
      <c r="S4050" s="14">
        <f t="shared" si="300"/>
        <v>42436.509108796294</v>
      </c>
      <c r="T4050" s="15">
        <f t="shared" si="301"/>
        <v>42471.467442129629</v>
      </c>
    </row>
    <row r="4051" spans="1:20" ht="3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8"/>
        <v>0</v>
      </c>
      <c r="P4051">
        <f t="shared" si="299"/>
        <v>16</v>
      </c>
      <c r="Q4051" t="s">
        <v>8315</v>
      </c>
      <c r="R4051" t="s">
        <v>8316</v>
      </c>
      <c r="S4051" s="14">
        <f t="shared" si="300"/>
        <v>42169.958506944444</v>
      </c>
      <c r="T4051" s="15">
        <f t="shared" si="301"/>
        <v>42199.958506944444</v>
      </c>
    </row>
    <row r="4052" spans="1:20" ht="3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8"/>
        <v>0</v>
      </c>
      <c r="P4052">
        <f t="shared" si="299"/>
        <v>1</v>
      </c>
      <c r="Q4052" t="s">
        <v>8315</v>
      </c>
      <c r="R4052" t="s">
        <v>8316</v>
      </c>
      <c r="S4052" s="14">
        <f t="shared" si="300"/>
        <v>41905.636469907404</v>
      </c>
      <c r="T4052" s="15">
        <f t="shared" si="301"/>
        <v>41935.636469907404</v>
      </c>
    </row>
    <row r="4053" spans="1:20" ht="30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8"/>
        <v>0</v>
      </c>
      <c r="P4053">
        <f t="shared" si="299"/>
        <v>0</v>
      </c>
      <c r="Q4053" t="s">
        <v>8315</v>
      </c>
      <c r="R4053" t="s">
        <v>8316</v>
      </c>
      <c r="S4053" s="14">
        <f t="shared" si="300"/>
        <v>41761.810150462967</v>
      </c>
      <c r="T4053" s="15">
        <f t="shared" si="301"/>
        <v>41768.286805555559</v>
      </c>
    </row>
    <row r="4054" spans="1:20" ht="4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8"/>
        <v>38</v>
      </c>
      <c r="P4054">
        <f t="shared" si="299"/>
        <v>86.62</v>
      </c>
      <c r="Q4054" t="s">
        <v>8315</v>
      </c>
      <c r="R4054" t="s">
        <v>8316</v>
      </c>
      <c r="S4054" s="14">
        <f t="shared" si="300"/>
        <v>41865.878657407404</v>
      </c>
      <c r="T4054" s="15">
        <f t="shared" si="301"/>
        <v>41925.878657407404</v>
      </c>
    </row>
    <row r="4055" spans="1:20" ht="3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8"/>
        <v>22</v>
      </c>
      <c r="P4055">
        <f t="shared" si="299"/>
        <v>55</v>
      </c>
      <c r="Q4055" t="s">
        <v>8315</v>
      </c>
      <c r="R4055" t="s">
        <v>8316</v>
      </c>
      <c r="S4055" s="14">
        <f t="shared" si="300"/>
        <v>41928.690138888887</v>
      </c>
      <c r="T4055" s="15">
        <f t="shared" si="301"/>
        <v>41958.833333333328</v>
      </c>
    </row>
    <row r="4056" spans="1:20" ht="30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8"/>
        <v>0</v>
      </c>
      <c r="P4056">
        <f t="shared" si="299"/>
        <v>0</v>
      </c>
      <c r="Q4056" t="s">
        <v>8315</v>
      </c>
      <c r="R4056" t="s">
        <v>8316</v>
      </c>
      <c r="S4056" s="14">
        <f t="shared" si="300"/>
        <v>42613.841261574074</v>
      </c>
      <c r="T4056" s="15">
        <f t="shared" si="301"/>
        <v>42644.166666666672</v>
      </c>
    </row>
    <row r="4057" spans="1:20" ht="3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8"/>
        <v>18</v>
      </c>
      <c r="P4057">
        <f t="shared" si="299"/>
        <v>41.95</v>
      </c>
      <c r="Q4057" t="s">
        <v>8315</v>
      </c>
      <c r="R4057" t="s">
        <v>8316</v>
      </c>
      <c r="S4057" s="14">
        <f t="shared" si="300"/>
        <v>41779.648506944446</v>
      </c>
      <c r="T4057" s="15">
        <f t="shared" si="301"/>
        <v>41809.648506944446</v>
      </c>
    </row>
    <row r="4058" spans="1:20" ht="3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8"/>
        <v>53</v>
      </c>
      <c r="P4058">
        <f t="shared" si="299"/>
        <v>88.33</v>
      </c>
      <c r="Q4058" t="s">
        <v>8315</v>
      </c>
      <c r="R4058" t="s">
        <v>8316</v>
      </c>
      <c r="S4058" s="14">
        <f t="shared" si="300"/>
        <v>42534.933321759265</v>
      </c>
      <c r="T4058" s="15">
        <f t="shared" si="301"/>
        <v>42554.832638888889</v>
      </c>
    </row>
    <row r="4059" spans="1:20" ht="45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8"/>
        <v>22</v>
      </c>
      <c r="P4059">
        <f t="shared" si="299"/>
        <v>129.16999999999999</v>
      </c>
      <c r="Q4059" t="s">
        <v>8315</v>
      </c>
      <c r="R4059" t="s">
        <v>8316</v>
      </c>
      <c r="S4059" s="14">
        <f t="shared" si="300"/>
        <v>42310.968518518523</v>
      </c>
      <c r="T4059" s="15">
        <f t="shared" si="301"/>
        <v>42333.958333333328</v>
      </c>
    </row>
    <row r="4060" spans="1:20" ht="30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8"/>
        <v>3</v>
      </c>
      <c r="P4060">
        <f t="shared" si="299"/>
        <v>23.75</v>
      </c>
      <c r="Q4060" t="s">
        <v>8315</v>
      </c>
      <c r="R4060" t="s">
        <v>8316</v>
      </c>
      <c r="S4060" s="14">
        <f t="shared" si="300"/>
        <v>42446.060694444444</v>
      </c>
      <c r="T4060" s="15">
        <f t="shared" si="301"/>
        <v>42461.165972222225</v>
      </c>
    </row>
    <row r="4061" spans="1:20" ht="30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8"/>
        <v>3</v>
      </c>
      <c r="P4061">
        <f t="shared" si="299"/>
        <v>35.71</v>
      </c>
      <c r="Q4061" t="s">
        <v>8315</v>
      </c>
      <c r="R4061" t="s">
        <v>8316</v>
      </c>
      <c r="S4061" s="14">
        <f t="shared" si="300"/>
        <v>41866.640648148146</v>
      </c>
      <c r="T4061" s="15">
        <f t="shared" si="301"/>
        <v>41898.125</v>
      </c>
    </row>
    <row r="4062" spans="1:20" ht="3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8"/>
        <v>3</v>
      </c>
      <c r="P4062">
        <f t="shared" si="299"/>
        <v>57</v>
      </c>
      <c r="Q4062" t="s">
        <v>8315</v>
      </c>
      <c r="R4062" t="s">
        <v>8316</v>
      </c>
      <c r="S4062" s="14">
        <f t="shared" si="300"/>
        <v>41779.695092592592</v>
      </c>
      <c r="T4062" s="15">
        <f t="shared" si="301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8"/>
        <v>0</v>
      </c>
      <c r="P4063">
        <f t="shared" si="299"/>
        <v>0</v>
      </c>
      <c r="Q4063" t="s">
        <v>8315</v>
      </c>
      <c r="R4063" t="s">
        <v>8316</v>
      </c>
      <c r="S4063" s="14">
        <f t="shared" si="300"/>
        <v>42421.141469907408</v>
      </c>
      <c r="T4063" s="15">
        <f t="shared" si="301"/>
        <v>42481.099803240737</v>
      </c>
    </row>
    <row r="4064" spans="1:20" ht="3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8"/>
        <v>2</v>
      </c>
      <c r="P4064">
        <f t="shared" si="299"/>
        <v>163.33000000000001</v>
      </c>
      <c r="Q4064" t="s">
        <v>8315</v>
      </c>
      <c r="R4064" t="s">
        <v>8316</v>
      </c>
      <c r="S4064" s="14">
        <f t="shared" si="300"/>
        <v>42523.739212962959</v>
      </c>
      <c r="T4064" s="15">
        <f t="shared" si="301"/>
        <v>42553.739212962959</v>
      </c>
    </row>
    <row r="4065" spans="1:20" ht="3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8"/>
        <v>1</v>
      </c>
      <c r="P4065">
        <f t="shared" si="299"/>
        <v>15</v>
      </c>
      <c r="Q4065" t="s">
        <v>8315</v>
      </c>
      <c r="R4065" t="s">
        <v>8316</v>
      </c>
      <c r="S4065" s="14">
        <f t="shared" si="300"/>
        <v>41787.681527777779</v>
      </c>
      <c r="T4065" s="15">
        <f t="shared" si="301"/>
        <v>41817.681527777779</v>
      </c>
    </row>
    <row r="4066" spans="1:20" ht="3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8"/>
        <v>19</v>
      </c>
      <c r="P4066">
        <f t="shared" si="299"/>
        <v>64.17</v>
      </c>
      <c r="Q4066" t="s">
        <v>8315</v>
      </c>
      <c r="R4066" t="s">
        <v>8316</v>
      </c>
      <c r="S4066" s="14">
        <f t="shared" si="300"/>
        <v>42093.588263888887</v>
      </c>
      <c r="T4066" s="15">
        <f t="shared" si="301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8"/>
        <v>1</v>
      </c>
      <c r="P4067">
        <f t="shared" si="299"/>
        <v>6.75</v>
      </c>
      <c r="Q4067" t="s">
        <v>8315</v>
      </c>
      <c r="R4067" t="s">
        <v>8316</v>
      </c>
      <c r="S4067" s="14">
        <f t="shared" si="300"/>
        <v>41833.951516203706</v>
      </c>
      <c r="T4067" s="15">
        <f t="shared" si="301"/>
        <v>41863.951516203706</v>
      </c>
    </row>
    <row r="4068" spans="1:20" ht="3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8"/>
        <v>0</v>
      </c>
      <c r="P4068">
        <f t="shared" si="299"/>
        <v>25</v>
      </c>
      <c r="Q4068" t="s">
        <v>8315</v>
      </c>
      <c r="R4068" t="s">
        <v>8316</v>
      </c>
      <c r="S4068" s="14">
        <f t="shared" si="300"/>
        <v>42479.039212962962</v>
      </c>
      <c r="T4068" s="15">
        <f t="shared" si="301"/>
        <v>42509.039212962962</v>
      </c>
    </row>
    <row r="4069" spans="1:20" ht="3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8"/>
        <v>61</v>
      </c>
      <c r="P4069">
        <f t="shared" si="299"/>
        <v>179.12</v>
      </c>
      <c r="Q4069" t="s">
        <v>8315</v>
      </c>
      <c r="R4069" t="s">
        <v>8316</v>
      </c>
      <c r="S4069" s="14">
        <f t="shared" si="300"/>
        <v>42235.117476851854</v>
      </c>
      <c r="T4069" s="15">
        <f t="shared" si="301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8"/>
        <v>1</v>
      </c>
      <c r="P4070">
        <f t="shared" si="299"/>
        <v>34.950000000000003</v>
      </c>
      <c r="Q4070" t="s">
        <v>8315</v>
      </c>
      <c r="R4070" t="s">
        <v>8316</v>
      </c>
      <c r="S4070" s="14">
        <f t="shared" si="300"/>
        <v>42718.963599537034</v>
      </c>
      <c r="T4070" s="15">
        <f t="shared" si="301"/>
        <v>42748.961805555555</v>
      </c>
    </row>
    <row r="4071" spans="1:20" ht="30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8"/>
        <v>34</v>
      </c>
      <c r="P4071">
        <f t="shared" si="299"/>
        <v>33.08</v>
      </c>
      <c r="Q4071" t="s">
        <v>8315</v>
      </c>
      <c r="R4071" t="s">
        <v>8316</v>
      </c>
      <c r="S4071" s="14">
        <f t="shared" si="300"/>
        <v>42022.661527777775</v>
      </c>
      <c r="T4071" s="15">
        <f t="shared" si="301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8"/>
        <v>17</v>
      </c>
      <c r="P4072">
        <f t="shared" si="299"/>
        <v>27.5</v>
      </c>
      <c r="Q4072" t="s">
        <v>8315</v>
      </c>
      <c r="R4072" t="s">
        <v>8316</v>
      </c>
      <c r="S4072" s="14">
        <f t="shared" si="300"/>
        <v>42031.666898148149</v>
      </c>
      <c r="T4072" s="15">
        <f t="shared" si="301"/>
        <v>42064.125</v>
      </c>
    </row>
    <row r="4073" spans="1:20" ht="3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8"/>
        <v>0</v>
      </c>
      <c r="P4073">
        <f t="shared" si="299"/>
        <v>0</v>
      </c>
      <c r="Q4073" t="s">
        <v>8315</v>
      </c>
      <c r="R4073" t="s">
        <v>8316</v>
      </c>
      <c r="S4073" s="14">
        <f t="shared" si="300"/>
        <v>42700.804756944446</v>
      </c>
      <c r="T4073" s="15">
        <f t="shared" si="301"/>
        <v>42730.804756944446</v>
      </c>
    </row>
    <row r="4074" spans="1:20" ht="3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8"/>
        <v>0</v>
      </c>
      <c r="P4074">
        <f t="shared" si="299"/>
        <v>2</v>
      </c>
      <c r="Q4074" t="s">
        <v>8315</v>
      </c>
      <c r="R4074" t="s">
        <v>8316</v>
      </c>
      <c r="S4074" s="14">
        <f t="shared" si="300"/>
        <v>41812.77443287037</v>
      </c>
      <c r="T4074" s="15">
        <f t="shared" si="301"/>
        <v>41872.77443287037</v>
      </c>
    </row>
    <row r="4075" spans="1:20" ht="30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8"/>
        <v>1</v>
      </c>
      <c r="P4075">
        <f t="shared" si="299"/>
        <v>18.5</v>
      </c>
      <c r="Q4075" t="s">
        <v>8315</v>
      </c>
      <c r="R4075" t="s">
        <v>8316</v>
      </c>
      <c r="S4075" s="14">
        <f t="shared" si="300"/>
        <v>42078.34520833334</v>
      </c>
      <c r="T4075" s="15">
        <f t="shared" si="301"/>
        <v>42133.166666666672</v>
      </c>
    </row>
    <row r="4076" spans="1:20" ht="3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8"/>
        <v>27</v>
      </c>
      <c r="P4076">
        <f t="shared" si="299"/>
        <v>35</v>
      </c>
      <c r="Q4076" t="s">
        <v>8315</v>
      </c>
      <c r="R4076" t="s">
        <v>8316</v>
      </c>
      <c r="S4076" s="14">
        <f t="shared" si="300"/>
        <v>42283.552951388891</v>
      </c>
      <c r="T4076" s="15">
        <f t="shared" si="301"/>
        <v>42313.594618055555</v>
      </c>
    </row>
    <row r="4077" spans="1:20" ht="3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8"/>
        <v>29</v>
      </c>
      <c r="P4077">
        <f t="shared" si="299"/>
        <v>44.31</v>
      </c>
      <c r="Q4077" t="s">
        <v>8315</v>
      </c>
      <c r="R4077" t="s">
        <v>8316</v>
      </c>
      <c r="S4077" s="14">
        <f t="shared" si="300"/>
        <v>41779.045937499999</v>
      </c>
      <c r="T4077" s="15">
        <f t="shared" si="301"/>
        <v>41820.727777777778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8"/>
        <v>0</v>
      </c>
      <c r="P4078">
        <f t="shared" si="299"/>
        <v>0</v>
      </c>
      <c r="Q4078" t="s">
        <v>8315</v>
      </c>
      <c r="R4078" t="s">
        <v>8316</v>
      </c>
      <c r="S4078" s="14">
        <f t="shared" si="300"/>
        <v>41905.795706018522</v>
      </c>
      <c r="T4078" s="15">
        <f t="shared" si="301"/>
        <v>41933.82708333333</v>
      </c>
    </row>
    <row r="4079" spans="1:20" ht="3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8"/>
        <v>9</v>
      </c>
      <c r="P4079">
        <f t="shared" si="299"/>
        <v>222.5</v>
      </c>
      <c r="Q4079" t="s">
        <v>8315</v>
      </c>
      <c r="R4079" t="s">
        <v>8316</v>
      </c>
      <c r="S4079" s="14">
        <f t="shared" si="300"/>
        <v>42695.7105787037</v>
      </c>
      <c r="T4079" s="15">
        <f t="shared" si="301"/>
        <v>42725.7105787037</v>
      </c>
    </row>
    <row r="4080" spans="1:20" ht="3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8"/>
        <v>0</v>
      </c>
      <c r="P4080">
        <f t="shared" si="299"/>
        <v>0</v>
      </c>
      <c r="Q4080" t="s">
        <v>8315</v>
      </c>
      <c r="R4080" t="s">
        <v>8316</v>
      </c>
      <c r="S4080" s="14">
        <f t="shared" si="300"/>
        <v>42732.787523148145</v>
      </c>
      <c r="T4080" s="15">
        <f t="shared" si="301"/>
        <v>42762.787523148145</v>
      </c>
    </row>
    <row r="4081" spans="1:20" ht="3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8"/>
        <v>0</v>
      </c>
      <c r="P4081">
        <f t="shared" si="299"/>
        <v>5</v>
      </c>
      <c r="Q4081" t="s">
        <v>8315</v>
      </c>
      <c r="R4081" t="s">
        <v>8316</v>
      </c>
      <c r="S4081" s="14">
        <f t="shared" si="300"/>
        <v>42510.938900462963</v>
      </c>
      <c r="T4081" s="15">
        <f t="shared" si="301"/>
        <v>42540.938900462963</v>
      </c>
    </row>
    <row r="4082" spans="1:20" ht="3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8"/>
        <v>0</v>
      </c>
      <c r="P4082">
        <f t="shared" si="299"/>
        <v>0</v>
      </c>
      <c r="Q4082" t="s">
        <v>8315</v>
      </c>
      <c r="R4082" t="s">
        <v>8316</v>
      </c>
      <c r="S4082" s="14">
        <f t="shared" si="300"/>
        <v>42511.698101851856</v>
      </c>
      <c r="T4082" s="15">
        <f t="shared" si="301"/>
        <v>42535.787500000006</v>
      </c>
    </row>
    <row r="4083" spans="1:20" ht="30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8"/>
        <v>16</v>
      </c>
      <c r="P4083">
        <f t="shared" si="299"/>
        <v>29.17</v>
      </c>
      <c r="Q4083" t="s">
        <v>8315</v>
      </c>
      <c r="R4083" t="s">
        <v>8316</v>
      </c>
      <c r="S4083" s="14">
        <f t="shared" si="300"/>
        <v>42041.581307870365</v>
      </c>
      <c r="T4083" s="15">
        <f t="shared" si="301"/>
        <v>42071.539641203708</v>
      </c>
    </row>
    <row r="4084" spans="1:20" ht="3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8"/>
        <v>2</v>
      </c>
      <c r="P4084">
        <f t="shared" si="299"/>
        <v>1.5</v>
      </c>
      <c r="Q4084" t="s">
        <v>8315</v>
      </c>
      <c r="R4084" t="s">
        <v>8316</v>
      </c>
      <c r="S4084" s="14">
        <f t="shared" si="300"/>
        <v>42307.189270833333</v>
      </c>
      <c r="T4084" s="15">
        <f t="shared" si="301"/>
        <v>42322.958333333328</v>
      </c>
    </row>
    <row r="4085" spans="1:20" ht="3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8"/>
        <v>22</v>
      </c>
      <c r="P4085">
        <f t="shared" si="299"/>
        <v>126.5</v>
      </c>
      <c r="Q4085" t="s">
        <v>8315</v>
      </c>
      <c r="R4085" t="s">
        <v>8316</v>
      </c>
      <c r="S4085" s="14">
        <f t="shared" si="300"/>
        <v>42353.761759259258</v>
      </c>
      <c r="T4085" s="15">
        <f t="shared" si="301"/>
        <v>42383.761759259258</v>
      </c>
    </row>
    <row r="4086" spans="1:20" ht="3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8"/>
        <v>0</v>
      </c>
      <c r="P4086">
        <f t="shared" si="299"/>
        <v>10</v>
      </c>
      <c r="Q4086" t="s">
        <v>8315</v>
      </c>
      <c r="R4086" t="s">
        <v>8316</v>
      </c>
      <c r="S4086" s="14">
        <f t="shared" si="300"/>
        <v>42622.436412037037</v>
      </c>
      <c r="T4086" s="15">
        <f t="shared" si="301"/>
        <v>42652.436412037037</v>
      </c>
    </row>
    <row r="4087" spans="1:20" ht="3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8"/>
        <v>0</v>
      </c>
      <c r="P4087">
        <f t="shared" si="299"/>
        <v>10</v>
      </c>
      <c r="Q4087" t="s">
        <v>8315</v>
      </c>
      <c r="R4087" t="s">
        <v>8316</v>
      </c>
      <c r="S4087" s="14">
        <f t="shared" si="300"/>
        <v>42058.603877314818</v>
      </c>
      <c r="T4087" s="15">
        <f t="shared" si="301"/>
        <v>42087.165972222225</v>
      </c>
    </row>
    <row r="4088" spans="1:20" ht="3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8"/>
        <v>5</v>
      </c>
      <c r="P4088">
        <f t="shared" si="299"/>
        <v>9.4</v>
      </c>
      <c r="Q4088" t="s">
        <v>8315</v>
      </c>
      <c r="R4088" t="s">
        <v>8316</v>
      </c>
      <c r="S4088" s="14">
        <f t="shared" si="300"/>
        <v>42304.940960648149</v>
      </c>
      <c r="T4088" s="15">
        <f t="shared" si="301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8"/>
        <v>0</v>
      </c>
      <c r="P4089">
        <f t="shared" si="299"/>
        <v>0</v>
      </c>
      <c r="Q4089" t="s">
        <v>8315</v>
      </c>
      <c r="R4089" t="s">
        <v>8316</v>
      </c>
      <c r="S4089" s="14">
        <f t="shared" si="300"/>
        <v>42538.742893518516</v>
      </c>
      <c r="T4089" s="15">
        <f t="shared" si="301"/>
        <v>42568.742893518516</v>
      </c>
    </row>
    <row r="4090" spans="1:20" ht="30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8"/>
        <v>11</v>
      </c>
      <c r="P4090">
        <f t="shared" si="299"/>
        <v>72</v>
      </c>
      <c r="Q4090" t="s">
        <v>8315</v>
      </c>
      <c r="R4090" t="s">
        <v>8316</v>
      </c>
      <c r="S4090" s="14">
        <f t="shared" si="300"/>
        <v>41990.612546296295</v>
      </c>
      <c r="T4090" s="15">
        <f t="shared" si="301"/>
        <v>42020.434722222228</v>
      </c>
    </row>
    <row r="4091" spans="1:20" ht="3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8"/>
        <v>5</v>
      </c>
      <c r="P4091">
        <f t="shared" si="299"/>
        <v>30</v>
      </c>
      <c r="Q4091" t="s">
        <v>8315</v>
      </c>
      <c r="R4091" t="s">
        <v>8316</v>
      </c>
      <c r="S4091" s="14">
        <f t="shared" si="300"/>
        <v>42122.732499999998</v>
      </c>
      <c r="T4091" s="15">
        <f t="shared" si="301"/>
        <v>42155.732638888891</v>
      </c>
    </row>
    <row r="4092" spans="1:20" ht="30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8"/>
        <v>3</v>
      </c>
      <c r="P4092">
        <f t="shared" si="299"/>
        <v>10.67</v>
      </c>
      <c r="Q4092" t="s">
        <v>8315</v>
      </c>
      <c r="R4092" t="s">
        <v>8316</v>
      </c>
      <c r="S4092" s="14">
        <f t="shared" si="300"/>
        <v>42209.67288194444</v>
      </c>
      <c r="T4092" s="15">
        <f t="shared" si="301"/>
        <v>42223.625</v>
      </c>
    </row>
    <row r="4093" spans="1:20" ht="3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8"/>
        <v>13</v>
      </c>
      <c r="P4093">
        <f t="shared" si="299"/>
        <v>25.5</v>
      </c>
      <c r="Q4093" t="s">
        <v>8315</v>
      </c>
      <c r="R4093" t="s">
        <v>8316</v>
      </c>
      <c r="S4093" s="14">
        <f t="shared" si="300"/>
        <v>41990.506377314814</v>
      </c>
      <c r="T4093" s="15">
        <f t="shared" si="301"/>
        <v>42020.506377314814</v>
      </c>
    </row>
    <row r="4094" spans="1:20" ht="30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8"/>
        <v>0</v>
      </c>
      <c r="P4094">
        <f t="shared" si="299"/>
        <v>20</v>
      </c>
      <c r="Q4094" t="s">
        <v>8315</v>
      </c>
      <c r="R4094" t="s">
        <v>8316</v>
      </c>
      <c r="S4094" s="14">
        <f t="shared" si="300"/>
        <v>42039.194988425923</v>
      </c>
      <c r="T4094" s="15">
        <f t="shared" si="301"/>
        <v>42099.153321759266</v>
      </c>
    </row>
    <row r="4095" spans="1:20" ht="3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8"/>
        <v>2</v>
      </c>
      <c r="P4095">
        <f t="shared" si="299"/>
        <v>15</v>
      </c>
      <c r="Q4095" t="s">
        <v>8315</v>
      </c>
      <c r="R4095" t="s">
        <v>8316</v>
      </c>
      <c r="S4095" s="14">
        <f t="shared" si="300"/>
        <v>42178.815891203703</v>
      </c>
      <c r="T4095" s="15">
        <f t="shared" si="301"/>
        <v>42238.815891203703</v>
      </c>
    </row>
    <row r="4096" spans="1:20" ht="30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8"/>
        <v>37</v>
      </c>
      <c r="P4096">
        <f t="shared" si="299"/>
        <v>91.25</v>
      </c>
      <c r="Q4096" t="s">
        <v>8315</v>
      </c>
      <c r="R4096" t="s">
        <v>8316</v>
      </c>
      <c r="S4096" s="14">
        <f t="shared" si="300"/>
        <v>41890.086805555555</v>
      </c>
      <c r="T4096" s="15">
        <f t="shared" si="301"/>
        <v>41934.207638888889</v>
      </c>
    </row>
    <row r="4097" spans="1:20" ht="30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8"/>
        <v>3</v>
      </c>
      <c r="P4097">
        <f t="shared" si="299"/>
        <v>800</v>
      </c>
      <c r="Q4097" t="s">
        <v>8315</v>
      </c>
      <c r="R4097" t="s">
        <v>8316</v>
      </c>
      <c r="S4097" s="14">
        <f t="shared" si="300"/>
        <v>42693.031828703708</v>
      </c>
      <c r="T4097" s="15">
        <f t="shared" si="301"/>
        <v>42723.031828703708</v>
      </c>
    </row>
    <row r="4098" spans="1:20" ht="30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7" si="302">ROUND(E4098/D4098*100,0)</f>
        <v>11</v>
      </c>
      <c r="P4098">
        <f t="shared" si="299"/>
        <v>80</v>
      </c>
      <c r="Q4098" t="s">
        <v>8315</v>
      </c>
      <c r="R4098" t="s">
        <v>8316</v>
      </c>
      <c r="S4098" s="14">
        <f t="shared" si="300"/>
        <v>42750.530312499999</v>
      </c>
      <c r="T4098" s="15">
        <f t="shared" si="301"/>
        <v>42794.368749999994</v>
      </c>
    </row>
    <row r="4099" spans="1:20" ht="3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2"/>
        <v>0</v>
      </c>
      <c r="P4099">
        <f t="shared" ref="P4099:P4117" si="303">IFERROR(ROUND(E4099/L4099,2),0)</f>
        <v>0</v>
      </c>
      <c r="Q4099" t="s">
        <v>8315</v>
      </c>
      <c r="R4099" t="s">
        <v>8316</v>
      </c>
      <c r="S4099" s="14">
        <f t="shared" ref="S4099:S4117" si="304">(((J4099/60)/60)/24)+DATE(1970,1,1)</f>
        <v>42344.824502314819</v>
      </c>
      <c r="T4099" s="15">
        <f t="shared" ref="T4099:T4117" si="305">(((I4099/60)/60)/24)+DATE(1970,1,1)</f>
        <v>42400.996527777781</v>
      </c>
    </row>
    <row r="4100" spans="1:20" ht="30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2"/>
        <v>0</v>
      </c>
      <c r="P4100">
        <f t="shared" si="303"/>
        <v>0</v>
      </c>
      <c r="Q4100" t="s">
        <v>8315</v>
      </c>
      <c r="R4100" t="s">
        <v>8316</v>
      </c>
      <c r="S4100" s="14">
        <f t="shared" si="304"/>
        <v>42495.722187499996</v>
      </c>
      <c r="T4100" s="15">
        <f t="shared" si="305"/>
        <v>42525.722187499996</v>
      </c>
    </row>
    <row r="4101" spans="1:20" ht="3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2"/>
        <v>1</v>
      </c>
      <c r="P4101">
        <f t="shared" si="303"/>
        <v>50</v>
      </c>
      <c r="Q4101" t="s">
        <v>8315</v>
      </c>
      <c r="R4101" t="s">
        <v>8316</v>
      </c>
      <c r="S4101" s="14">
        <f t="shared" si="304"/>
        <v>42570.850381944445</v>
      </c>
      <c r="T4101" s="15">
        <f t="shared" si="305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2"/>
        <v>0</v>
      </c>
      <c r="P4102">
        <f t="shared" si="303"/>
        <v>0</v>
      </c>
      <c r="Q4102" t="s">
        <v>8315</v>
      </c>
      <c r="R4102" t="s">
        <v>8316</v>
      </c>
      <c r="S4102" s="14">
        <f t="shared" si="304"/>
        <v>41927.124884259261</v>
      </c>
      <c r="T4102" s="15">
        <f t="shared" si="305"/>
        <v>41937.124884259261</v>
      </c>
    </row>
    <row r="4103" spans="1:20" ht="3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2"/>
        <v>0</v>
      </c>
      <c r="P4103">
        <f t="shared" si="303"/>
        <v>0</v>
      </c>
      <c r="Q4103" t="s">
        <v>8315</v>
      </c>
      <c r="R4103" t="s">
        <v>8316</v>
      </c>
      <c r="S4103" s="14">
        <f t="shared" si="304"/>
        <v>42730.903726851851</v>
      </c>
      <c r="T4103" s="15">
        <f t="shared" si="305"/>
        <v>42760.903726851851</v>
      </c>
    </row>
    <row r="4104" spans="1:20" ht="30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2"/>
        <v>27</v>
      </c>
      <c r="P4104">
        <f t="shared" si="303"/>
        <v>22.83</v>
      </c>
      <c r="Q4104" t="s">
        <v>8315</v>
      </c>
      <c r="R4104" t="s">
        <v>8316</v>
      </c>
      <c r="S4104" s="14">
        <f t="shared" si="304"/>
        <v>42475.848067129627</v>
      </c>
      <c r="T4104" s="15">
        <f t="shared" si="305"/>
        <v>42505.848067129627</v>
      </c>
    </row>
    <row r="4105" spans="1:20" ht="30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2"/>
        <v>10</v>
      </c>
      <c r="P4105">
        <f t="shared" si="303"/>
        <v>16.670000000000002</v>
      </c>
      <c r="Q4105" t="s">
        <v>8315</v>
      </c>
      <c r="R4105" t="s">
        <v>8316</v>
      </c>
      <c r="S4105" s="14">
        <f t="shared" si="304"/>
        <v>42188.83293981482</v>
      </c>
      <c r="T4105" s="15">
        <f t="shared" si="305"/>
        <v>42242.772222222222</v>
      </c>
    </row>
    <row r="4106" spans="1:20" ht="30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2"/>
        <v>21</v>
      </c>
      <c r="P4106">
        <f t="shared" si="303"/>
        <v>45.79</v>
      </c>
      <c r="Q4106" t="s">
        <v>8315</v>
      </c>
      <c r="R4106" t="s">
        <v>8316</v>
      </c>
      <c r="S4106" s="14">
        <f t="shared" si="304"/>
        <v>42640.278171296297</v>
      </c>
      <c r="T4106" s="15">
        <f t="shared" si="305"/>
        <v>42670.278171296297</v>
      </c>
    </row>
    <row r="4107" spans="1:20" ht="3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2"/>
        <v>7</v>
      </c>
      <c r="P4107">
        <f t="shared" si="303"/>
        <v>383.33</v>
      </c>
      <c r="Q4107" t="s">
        <v>8315</v>
      </c>
      <c r="R4107" t="s">
        <v>8316</v>
      </c>
      <c r="S4107" s="14">
        <f t="shared" si="304"/>
        <v>42697.010520833333</v>
      </c>
      <c r="T4107" s="15">
        <f t="shared" si="305"/>
        <v>42730.010520833333</v>
      </c>
    </row>
    <row r="4108" spans="1:20" ht="3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2"/>
        <v>71</v>
      </c>
      <c r="P4108">
        <f t="shared" si="303"/>
        <v>106.97</v>
      </c>
      <c r="Q4108" t="s">
        <v>8315</v>
      </c>
      <c r="R4108" t="s">
        <v>8316</v>
      </c>
      <c r="S4108" s="14">
        <f t="shared" si="304"/>
        <v>42053.049375000002</v>
      </c>
      <c r="T4108" s="15">
        <f t="shared" si="305"/>
        <v>42096.041666666672</v>
      </c>
    </row>
    <row r="4109" spans="1:20" ht="3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2"/>
        <v>2</v>
      </c>
      <c r="P4109">
        <f t="shared" si="303"/>
        <v>10.25</v>
      </c>
      <c r="Q4109" t="s">
        <v>8315</v>
      </c>
      <c r="R4109" t="s">
        <v>8316</v>
      </c>
      <c r="S4109" s="14">
        <f t="shared" si="304"/>
        <v>41883.916678240741</v>
      </c>
      <c r="T4109" s="15">
        <f t="shared" si="305"/>
        <v>41906.916678240741</v>
      </c>
    </row>
    <row r="4110" spans="1:20" ht="30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2"/>
        <v>2</v>
      </c>
      <c r="P4110">
        <f t="shared" si="303"/>
        <v>59</v>
      </c>
      <c r="Q4110" t="s">
        <v>8315</v>
      </c>
      <c r="R4110" t="s">
        <v>8316</v>
      </c>
      <c r="S4110" s="14">
        <f t="shared" si="304"/>
        <v>42767.031678240746</v>
      </c>
      <c r="T4110" s="15">
        <f t="shared" si="305"/>
        <v>42797.208333333328</v>
      </c>
    </row>
    <row r="4111" spans="1:20" ht="30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2"/>
        <v>0</v>
      </c>
      <c r="P4111">
        <f t="shared" si="303"/>
        <v>0</v>
      </c>
      <c r="Q4111" t="s">
        <v>8315</v>
      </c>
      <c r="R4111" t="s">
        <v>8316</v>
      </c>
      <c r="S4111" s="14">
        <f t="shared" si="304"/>
        <v>42307.539398148147</v>
      </c>
      <c r="T4111" s="15">
        <f t="shared" si="305"/>
        <v>42337.581064814818</v>
      </c>
    </row>
    <row r="4112" spans="1:20" ht="3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2"/>
        <v>29</v>
      </c>
      <c r="P4112">
        <f t="shared" si="303"/>
        <v>14.33</v>
      </c>
      <c r="Q4112" t="s">
        <v>8315</v>
      </c>
      <c r="R4112" t="s">
        <v>8316</v>
      </c>
      <c r="S4112" s="14">
        <f t="shared" si="304"/>
        <v>42512.626747685179</v>
      </c>
      <c r="T4112" s="15">
        <f t="shared" si="305"/>
        <v>42572.626747685179</v>
      </c>
    </row>
    <row r="4113" spans="1:20" ht="30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2"/>
        <v>3</v>
      </c>
      <c r="P4113">
        <f t="shared" si="303"/>
        <v>15.67</v>
      </c>
      <c r="Q4113" t="s">
        <v>8315</v>
      </c>
      <c r="R4113" t="s">
        <v>8316</v>
      </c>
      <c r="S4113" s="14">
        <f t="shared" si="304"/>
        <v>42029.135879629626</v>
      </c>
      <c r="T4113" s="15">
        <f t="shared" si="305"/>
        <v>42059.135879629626</v>
      </c>
    </row>
    <row r="4114" spans="1:20" ht="3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2"/>
        <v>0</v>
      </c>
      <c r="P4114">
        <f t="shared" si="303"/>
        <v>1</v>
      </c>
      <c r="Q4114" t="s">
        <v>8315</v>
      </c>
      <c r="R4114" t="s">
        <v>8316</v>
      </c>
      <c r="S4114" s="14">
        <f t="shared" si="304"/>
        <v>42400.946597222224</v>
      </c>
      <c r="T4114" s="15">
        <f t="shared" si="305"/>
        <v>42428</v>
      </c>
    </row>
    <row r="4115" spans="1:20" ht="3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2"/>
        <v>0</v>
      </c>
      <c r="P4115">
        <f t="shared" si="303"/>
        <v>1</v>
      </c>
      <c r="Q4115" t="s">
        <v>8315</v>
      </c>
      <c r="R4115" t="s">
        <v>8316</v>
      </c>
      <c r="S4115" s="14">
        <f t="shared" si="304"/>
        <v>42358.573182870372</v>
      </c>
      <c r="T4115" s="15">
        <f t="shared" si="305"/>
        <v>42377.273611111115</v>
      </c>
    </row>
    <row r="4116" spans="1:20" ht="15.75" hidden="1" x14ac:dyDescent="0.25">
      <c r="O4116" t="e">
        <f t="shared" si="302"/>
        <v>#DIV/0!</v>
      </c>
      <c r="P4116">
        <f t="shared" si="303"/>
        <v>0</v>
      </c>
      <c r="S4116" s="14">
        <f t="shared" si="304"/>
        <v>25569</v>
      </c>
      <c r="T4116" s="15">
        <f t="shared" si="305"/>
        <v>25569</v>
      </c>
    </row>
    <row r="4117" spans="1:20" ht="15.75" hidden="1" x14ac:dyDescent="0.25">
      <c r="O4117" t="e">
        <f t="shared" si="302"/>
        <v>#DIV/0!</v>
      </c>
      <c r="P4117">
        <f t="shared" si="303"/>
        <v>0</v>
      </c>
      <c r="S4117" s="14">
        <f t="shared" si="304"/>
        <v>25569</v>
      </c>
      <c r="T4117" s="15">
        <f t="shared" si="305"/>
        <v>25569</v>
      </c>
    </row>
  </sheetData>
  <autoFilter ref="A1:T4117" xr:uid="{406DE4E3-80DA-401B-B909-604B8819DA07}">
    <filterColumn colId="5">
      <filters>
        <filter val="canceled"/>
        <filter val="failed"/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sortState xmlns:xlrd2="http://schemas.microsoft.com/office/spreadsheetml/2017/richdata2" ref="A2:O4117">
    <sortCondition ref="A1:A4117"/>
  </sortState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754BC-B15B-4434-B63C-F448FCDA7BC2}">
  <dimension ref="A5:D18"/>
  <sheetViews>
    <sheetView topLeftCell="A7" workbookViewId="0">
      <selection activeCell="A31" sqref="A31"/>
    </sheetView>
  </sheetViews>
  <sheetFormatPr defaultRowHeight="15" x14ac:dyDescent="0.25"/>
  <cols>
    <col min="1" max="1" width="17.85546875" bestFit="1" customWidth="1"/>
    <col min="2" max="2" width="31.28515625" bestFit="1" customWidth="1"/>
    <col min="3" max="3" width="27.42578125" bestFit="1" customWidth="1"/>
    <col min="4" max="4" width="26.7109375" bestFit="1" customWidth="1"/>
    <col min="5" max="5" width="9.42578125" bestFit="1" customWidth="1"/>
    <col min="6" max="6" width="6.42578125" bestFit="1" customWidth="1"/>
    <col min="7" max="7" width="9.42578125" bestFit="1" customWidth="1"/>
    <col min="8" max="8" width="6.42578125" bestFit="1" customWidth="1"/>
    <col min="9" max="9" width="9.42578125" bestFit="1" customWidth="1"/>
    <col min="10" max="10" width="6.42578125" bestFit="1" customWidth="1"/>
    <col min="11" max="11" width="9.42578125" bestFit="1" customWidth="1"/>
    <col min="12" max="12" width="6.42578125" bestFit="1" customWidth="1"/>
    <col min="13" max="13" width="9.42578125" bestFit="1" customWidth="1"/>
    <col min="14" max="14" width="6.42578125" bestFit="1" customWidth="1"/>
    <col min="15" max="15" width="9.42578125" bestFit="1" customWidth="1"/>
    <col min="16" max="16" width="6.42578125" bestFit="1" customWidth="1"/>
    <col min="17" max="17" width="9.42578125" bestFit="1" customWidth="1"/>
    <col min="18" max="18" width="6.42578125" bestFit="1" customWidth="1"/>
    <col min="19" max="19" width="9.42578125" bestFit="1" customWidth="1"/>
    <col min="20" max="20" width="6.42578125" bestFit="1" customWidth="1"/>
    <col min="21" max="21" width="9.42578125" bestFit="1" customWidth="1"/>
    <col min="22" max="22" width="7.42578125" bestFit="1" customWidth="1"/>
    <col min="23" max="23" width="10.42578125" bestFit="1" customWidth="1"/>
    <col min="24" max="24" width="11.28515625" bestFit="1" customWidth="1"/>
    <col min="25" max="25" width="9.42578125" bestFit="1" customWidth="1"/>
    <col min="26" max="26" width="6.42578125" bestFit="1" customWidth="1"/>
    <col min="27" max="28" width="9.42578125" bestFit="1" customWidth="1"/>
    <col min="29" max="29" width="6.42578125" bestFit="1" customWidth="1"/>
    <col min="30" max="31" width="9.42578125" bestFit="1" customWidth="1"/>
    <col min="32" max="32" width="6.42578125" bestFit="1" customWidth="1"/>
    <col min="33" max="34" width="9.42578125" bestFit="1" customWidth="1"/>
    <col min="35" max="35" width="11.28515625" bestFit="1" customWidth="1"/>
    <col min="36" max="36" width="31.7109375" bestFit="1" customWidth="1"/>
    <col min="37" max="37" width="19.85546875" bestFit="1" customWidth="1"/>
    <col min="38" max="38" width="15.7109375" bestFit="1" customWidth="1"/>
    <col min="39" max="39" width="22.42578125" bestFit="1" customWidth="1"/>
    <col min="40" max="40" width="14.7109375" bestFit="1" customWidth="1"/>
    <col min="41" max="41" width="21.42578125" bestFit="1" customWidth="1"/>
    <col min="42" max="42" width="13.28515625" bestFit="1" customWidth="1"/>
    <col min="43" max="43" width="19.85546875" bestFit="1" customWidth="1"/>
    <col min="44" max="44" width="15.7109375" bestFit="1" customWidth="1"/>
    <col min="45" max="45" width="22.42578125" bestFit="1" customWidth="1"/>
    <col min="46" max="46" width="15.7109375" bestFit="1" customWidth="1"/>
    <col min="47" max="47" width="22.42578125" bestFit="1" customWidth="1"/>
    <col min="48" max="48" width="13.28515625" bestFit="1" customWidth="1"/>
    <col min="49" max="49" width="19.85546875" bestFit="1" customWidth="1"/>
    <col min="50" max="50" width="15.7109375" bestFit="1" customWidth="1"/>
    <col min="51" max="51" width="22.42578125" bestFit="1" customWidth="1"/>
    <col min="52" max="52" width="15.7109375" bestFit="1" customWidth="1"/>
    <col min="53" max="53" width="22.42578125" bestFit="1" customWidth="1"/>
    <col min="54" max="54" width="13.28515625" bestFit="1" customWidth="1"/>
    <col min="55" max="55" width="19.85546875" bestFit="1" customWidth="1"/>
    <col min="56" max="56" width="15.7109375" bestFit="1" customWidth="1"/>
    <col min="57" max="57" width="22.42578125" bestFit="1" customWidth="1"/>
    <col min="58" max="58" width="16.7109375" bestFit="1" customWidth="1"/>
    <col min="59" max="59" width="23.42578125" bestFit="1" customWidth="1"/>
    <col min="60" max="60" width="13.28515625" bestFit="1" customWidth="1"/>
    <col min="61" max="61" width="19.85546875" bestFit="1" customWidth="1"/>
    <col min="62" max="62" width="16.7109375" bestFit="1" customWidth="1"/>
    <col min="63" max="63" width="23.42578125" bestFit="1" customWidth="1"/>
    <col min="64" max="64" width="16.7109375" bestFit="1" customWidth="1"/>
    <col min="65" max="65" width="23.42578125" bestFit="1" customWidth="1"/>
    <col min="66" max="66" width="18.28515625" bestFit="1" customWidth="1"/>
    <col min="67" max="67" width="24.85546875" bestFit="1" customWidth="1"/>
  </cols>
  <sheetData>
    <row r="5" spans="1:4" x14ac:dyDescent="0.25">
      <c r="B5" t="s">
        <v>8418</v>
      </c>
      <c r="C5" t="s">
        <v>8419</v>
      </c>
      <c r="D5" t="s">
        <v>8416</v>
      </c>
    </row>
    <row r="6" spans="1:4" x14ac:dyDescent="0.25">
      <c r="A6" s="11" t="s">
        <v>8405</v>
      </c>
      <c r="B6" s="25">
        <v>0.75806451612903225</v>
      </c>
      <c r="C6" s="25">
        <v>0.24193548387096775</v>
      </c>
      <c r="D6" s="25">
        <v>0</v>
      </c>
    </row>
    <row r="7" spans="1:4" x14ac:dyDescent="0.25">
      <c r="A7" s="11" t="s">
        <v>8406</v>
      </c>
      <c r="B7" s="25">
        <v>0.72659176029962547</v>
      </c>
      <c r="C7" s="25">
        <v>0.27340823970037453</v>
      </c>
      <c r="D7" s="25">
        <v>0</v>
      </c>
    </row>
    <row r="8" spans="1:4" x14ac:dyDescent="0.25">
      <c r="A8" s="11" t="s">
        <v>8407</v>
      </c>
      <c r="B8" s="25">
        <v>0.55029585798816572</v>
      </c>
      <c r="C8" s="25">
        <v>0.44970414201183434</v>
      </c>
      <c r="D8" s="25">
        <v>0</v>
      </c>
    </row>
    <row r="9" spans="1:4" x14ac:dyDescent="0.25">
      <c r="A9" s="11" t="s">
        <v>8408</v>
      </c>
      <c r="B9" s="25">
        <v>0.54166666666666663</v>
      </c>
      <c r="C9" s="25">
        <v>0.45833333333333331</v>
      </c>
      <c r="D9" s="25">
        <v>0</v>
      </c>
    </row>
    <row r="10" spans="1:4" x14ac:dyDescent="0.25">
      <c r="A10" s="11" t="s">
        <v>8417</v>
      </c>
      <c r="B10" s="25">
        <v>0.5</v>
      </c>
      <c r="C10" s="25">
        <v>0.5</v>
      </c>
      <c r="D10" s="25">
        <v>0</v>
      </c>
    </row>
    <row r="11" spans="1:4" x14ac:dyDescent="0.25">
      <c r="A11" s="11" t="s">
        <v>8409</v>
      </c>
      <c r="B11" s="25">
        <v>0.45</v>
      </c>
      <c r="C11" s="25">
        <v>0.55000000000000004</v>
      </c>
      <c r="D11" s="25">
        <v>0</v>
      </c>
    </row>
    <row r="12" spans="1:4" x14ac:dyDescent="0.25">
      <c r="A12" s="11" t="s">
        <v>8410</v>
      </c>
      <c r="B12" s="25">
        <v>0.2</v>
      </c>
      <c r="C12" s="25">
        <v>0.8</v>
      </c>
      <c r="D12" s="25">
        <v>0</v>
      </c>
    </row>
    <row r="13" spans="1:4" x14ac:dyDescent="0.25">
      <c r="A13" s="11" t="s">
        <v>8411</v>
      </c>
      <c r="B13" s="25">
        <v>0.27272727272727271</v>
      </c>
      <c r="C13" s="25">
        <v>0.72727272727272729</v>
      </c>
      <c r="D13" s="25">
        <v>0</v>
      </c>
    </row>
    <row r="14" spans="1:4" x14ac:dyDescent="0.25">
      <c r="A14" s="11" t="s">
        <v>8412</v>
      </c>
      <c r="B14" s="25">
        <v>0.66666666666666663</v>
      </c>
      <c r="C14" s="25">
        <v>0.33333333333333331</v>
      </c>
      <c r="D14" s="25">
        <v>0</v>
      </c>
    </row>
    <row r="15" spans="1:4" x14ac:dyDescent="0.25">
      <c r="A15" s="11" t="s">
        <v>8413</v>
      </c>
      <c r="B15" s="25">
        <v>0.66666666666666663</v>
      </c>
      <c r="C15" s="25">
        <v>0.33333333333333331</v>
      </c>
      <c r="D15" s="25">
        <v>0</v>
      </c>
    </row>
    <row r="16" spans="1:4" x14ac:dyDescent="0.25">
      <c r="A16" s="11" t="s">
        <v>8415</v>
      </c>
      <c r="B16" s="25">
        <v>0</v>
      </c>
      <c r="C16" s="25">
        <v>1</v>
      </c>
      <c r="D16" s="25">
        <v>0</v>
      </c>
    </row>
    <row r="17" spans="1:4" x14ac:dyDescent="0.25">
      <c r="A17" s="11" t="s">
        <v>8414</v>
      </c>
      <c r="B17" s="25">
        <v>0.16666666666666666</v>
      </c>
      <c r="C17" s="25">
        <v>0.83333333333333337</v>
      </c>
      <c r="D17" s="25">
        <v>0</v>
      </c>
    </row>
    <row r="18" spans="1:4" x14ac:dyDescent="0.25">
      <c r="A18" s="11" t="s">
        <v>8361</v>
      </c>
      <c r="B18" s="24">
        <v>0.45827883948423032</v>
      </c>
      <c r="C18" s="24">
        <v>0.54172116051576968</v>
      </c>
      <c r="D18" s="12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B91CF-6025-4599-8A4D-6864FAC542AA}">
  <dimension ref="A1:I13"/>
  <sheetViews>
    <sheetView topLeftCell="A4" workbookViewId="0">
      <selection activeCell="H18" sqref="H1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23" t="s">
        <v>8382</v>
      </c>
      <c r="B1" s="23" t="s">
        <v>8398</v>
      </c>
      <c r="C1" s="23" t="s">
        <v>8399</v>
      </c>
      <c r="D1" s="23" t="s">
        <v>8400</v>
      </c>
      <c r="E1" s="23" t="s">
        <v>8401</v>
      </c>
      <c r="F1" s="23" t="s">
        <v>8402</v>
      </c>
      <c r="G1" s="23" t="s">
        <v>8403</v>
      </c>
      <c r="H1" s="23" t="s">
        <v>8404</v>
      </c>
      <c r="I1" s="23"/>
    </row>
    <row r="2" spans="1:9" x14ac:dyDescent="0.25">
      <c r="A2" t="s">
        <v>8405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>
        <v>0</v>
      </c>
    </row>
    <row r="3" spans="1:9" x14ac:dyDescent="0.25">
      <c r="A3" t="s">
        <v>8406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>
        <v>0</v>
      </c>
    </row>
    <row r="4" spans="1:9" x14ac:dyDescent="0.25">
      <c r="A4" t="s">
        <v>8407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>
        <v>0</v>
      </c>
    </row>
    <row r="5" spans="1:9" x14ac:dyDescent="0.25">
      <c r="A5" t="s">
        <v>8408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>
        <v>0</v>
      </c>
    </row>
    <row r="6" spans="1:9" x14ac:dyDescent="0.25">
      <c r="A6" t="s">
        <v>8417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>
        <v>0</v>
      </c>
    </row>
    <row r="7" spans="1:9" x14ac:dyDescent="0.25">
      <c r="A7" t="s">
        <v>8409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>
        <v>0</v>
      </c>
    </row>
    <row r="8" spans="1:9" x14ac:dyDescent="0.25">
      <c r="A8" t="s">
        <v>8410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>
        <v>0</v>
      </c>
    </row>
    <row r="9" spans="1:9" x14ac:dyDescent="0.25">
      <c r="A9" t="s">
        <v>8411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>
        <v>0</v>
      </c>
    </row>
    <row r="10" spans="1:9" x14ac:dyDescent="0.25">
      <c r="A10" t="s">
        <v>8412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>
        <v>0</v>
      </c>
    </row>
    <row r="11" spans="1:9" x14ac:dyDescent="0.25">
      <c r="A11" t="s">
        <v>8413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>
        <v>0</v>
      </c>
    </row>
    <row r="12" spans="1:9" x14ac:dyDescent="0.25">
      <c r="A12" t="s">
        <v>8415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>
        <v>0</v>
      </c>
    </row>
    <row r="13" spans="1:9" x14ac:dyDescent="0.25">
      <c r="A13" t="s">
        <v>8414</v>
      </c>
      <c r="B13">
        <f>COUNTIFS(Kickstarter!F:F,"successful",Kickstarter!D:D,"&gt;50000",Kickstarter!R:R,"plays")</f>
        <v>2</v>
      </c>
      <c r="C13">
        <f>COUNTIFS(Kickstarter!F:F,"failed",Kickstarter!D:D,"&gt;50000",Kickstarter!R:R,"plays")</f>
        <v>10</v>
      </c>
      <c r="D13">
        <f>COUNTIFS(Kickstarter!F:F,"canceled",Kickstarter!D:D,"&gt;50000",Kickstarter!R:R,"plays")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D7D47-767A-45F0-96E2-918CF3BACE05}">
  <dimension ref="A4:C13"/>
  <sheetViews>
    <sheetView topLeftCell="A4" workbookViewId="0">
      <selection activeCell="A4" sqref="A4:C13"/>
      <pivotSelection pane="bottomRight" showHeader="1" activeRow="3" previousRow="3" click="1" r:id="rId1">
        <pivotArea type="all" dataOnly="0" outline="0" fieldPosition="0"/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5" width="11.28515625" bestFit="1" customWidth="1"/>
    <col min="6" max="6" width="9.5703125" bestFit="1" customWidth="1"/>
    <col min="7" max="7" width="9.140625" bestFit="1" customWidth="1"/>
    <col min="8" max="8" width="11.85546875" bestFit="1" customWidth="1"/>
    <col min="9" max="9" width="11" bestFit="1" customWidth="1"/>
    <col min="10" max="10" width="15" bestFit="1" customWidth="1"/>
    <col min="11" max="11" width="11.28515625" bestFit="1" customWidth="1"/>
    <col min="12" max="12" width="3" bestFit="1" customWidth="1"/>
    <col min="13" max="13" width="4" bestFit="1" customWidth="1"/>
    <col min="14" max="14" width="9.42578125" bestFit="1" customWidth="1"/>
    <col min="15" max="15" width="9" bestFit="1" customWidth="1"/>
    <col min="16" max="16" width="9.5703125" bestFit="1" customWidth="1"/>
    <col min="17" max="17" width="7.28515625" bestFit="1" customWidth="1"/>
    <col min="18" max="18" width="10.28515625" bestFit="1" customWidth="1"/>
    <col min="19" max="19" width="6.5703125" bestFit="1" customWidth="1"/>
    <col min="20" max="20" width="9.5703125" bestFit="1" customWidth="1"/>
    <col min="21" max="22" width="10" bestFit="1" customWidth="1"/>
    <col min="23" max="23" width="11" bestFit="1" customWidth="1"/>
    <col min="24" max="24" width="6.42578125" bestFit="1" customWidth="1"/>
    <col min="25" max="25" width="4" bestFit="1" customWidth="1"/>
    <col min="26" max="26" width="9.42578125" bestFit="1" customWidth="1"/>
    <col min="27" max="27" width="6.5703125" bestFit="1" customWidth="1"/>
    <col min="28" max="28" width="9.5703125" bestFit="1" customWidth="1"/>
    <col min="29" max="29" width="7.28515625" bestFit="1" customWidth="1"/>
    <col min="30" max="30" width="10.28515625" bestFit="1" customWidth="1"/>
    <col min="31" max="31" width="6.5703125" bestFit="1" customWidth="1"/>
    <col min="32" max="32" width="9.5703125" bestFit="1" customWidth="1"/>
    <col min="33" max="33" width="9.140625" bestFit="1" customWidth="1"/>
    <col min="34" max="34" width="11.85546875" bestFit="1" customWidth="1"/>
    <col min="35" max="35" width="9.85546875" bestFit="1" customWidth="1"/>
    <col min="36" max="36" width="6.5703125" bestFit="1" customWidth="1"/>
    <col min="37" max="37" width="9.5703125" bestFit="1" customWidth="1"/>
    <col min="38" max="38" width="6.28515625" bestFit="1" customWidth="1"/>
    <col min="39" max="39" width="9.28515625" bestFit="1" customWidth="1"/>
    <col min="40" max="40" width="6.42578125" bestFit="1" customWidth="1"/>
    <col min="41" max="41" width="9.42578125" bestFit="1" customWidth="1"/>
    <col min="42" max="42" width="6.42578125" bestFit="1" customWidth="1"/>
    <col min="43" max="43" width="5" bestFit="1" customWidth="1"/>
    <col min="44" max="44" width="4" bestFit="1" customWidth="1"/>
    <col min="45" max="45" width="6" bestFit="1" customWidth="1"/>
    <col min="46" max="47" width="5" bestFit="1" customWidth="1"/>
    <col min="48" max="48" width="9.42578125" bestFit="1" customWidth="1"/>
    <col min="49" max="50" width="10" bestFit="1" customWidth="1"/>
    <col min="51" max="51" width="6.85546875" bestFit="1" customWidth="1"/>
    <col min="52" max="52" width="9.85546875" bestFit="1" customWidth="1"/>
    <col min="53" max="53" width="6.5703125" bestFit="1" customWidth="1"/>
    <col min="54" max="54" width="9.5703125" bestFit="1" customWidth="1"/>
    <col min="55" max="55" width="7" bestFit="1" customWidth="1"/>
    <col min="56" max="56" width="9" bestFit="1" customWidth="1"/>
    <col min="57" max="57" width="6.5703125" bestFit="1" customWidth="1"/>
    <col min="58" max="58" width="9.5703125" bestFit="1" customWidth="1"/>
    <col min="59" max="60" width="11" bestFit="1" customWidth="1"/>
    <col min="61" max="61" width="15" bestFit="1" customWidth="1"/>
    <col min="62" max="62" width="11.28515625" bestFit="1" customWidth="1"/>
    <col min="63" max="63" width="7.85546875" bestFit="1" customWidth="1"/>
    <col min="64" max="64" width="10.42578125" bestFit="1" customWidth="1"/>
    <col min="65" max="65" width="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4.85546875" bestFit="1" customWidth="1"/>
    <col min="70" max="70" width="7.85546875" bestFit="1" customWidth="1"/>
    <col min="71" max="71" width="4.85546875" bestFit="1" customWidth="1"/>
    <col min="72" max="72" width="7.85546875" bestFit="1" customWidth="1"/>
    <col min="73" max="73" width="4.85546875" bestFit="1" customWidth="1"/>
    <col min="74" max="74" width="4.7109375" bestFit="1" customWidth="1"/>
    <col min="75" max="75" width="7.85546875" bestFit="1" customWidth="1"/>
    <col min="76" max="76" width="4.85546875" bestFit="1" customWidth="1"/>
    <col min="77" max="77" width="7.85546875" bestFit="1" customWidth="1"/>
    <col min="78" max="78" width="4.85546875" bestFit="1" customWidth="1"/>
    <col min="79" max="79" width="4.7109375" bestFit="1" customWidth="1"/>
    <col min="80" max="80" width="7.85546875" bestFit="1" customWidth="1"/>
    <col min="81" max="81" width="4.85546875" bestFit="1" customWidth="1"/>
    <col min="82" max="82" width="7.85546875" bestFit="1" customWidth="1"/>
    <col min="83" max="83" width="4.85546875" bestFit="1" customWidth="1"/>
    <col min="84" max="84" width="7.85546875" bestFit="1" customWidth="1"/>
    <col min="85" max="85" width="4.85546875" bestFit="1" customWidth="1"/>
    <col min="86" max="86" width="7.85546875" bestFit="1" customWidth="1"/>
    <col min="87" max="87" width="4.85546875" bestFit="1" customWidth="1"/>
    <col min="88" max="88" width="7.85546875" bestFit="1" customWidth="1"/>
    <col min="89" max="89" width="4.85546875" bestFit="1" customWidth="1"/>
    <col min="90" max="90" width="7.85546875" bestFit="1" customWidth="1"/>
    <col min="91" max="91" width="4.85546875" bestFit="1" customWidth="1"/>
    <col min="92" max="92" width="4.7109375" bestFit="1" customWidth="1"/>
    <col min="93" max="93" width="7.85546875" bestFit="1" customWidth="1"/>
    <col min="94" max="94" width="4.85546875" bestFit="1" customWidth="1"/>
    <col min="95" max="95" width="7.85546875" bestFit="1" customWidth="1"/>
    <col min="96" max="96" width="4.85546875" bestFit="1" customWidth="1"/>
    <col min="97" max="97" width="7.85546875" bestFit="1" customWidth="1"/>
    <col min="98" max="98" width="4.85546875" bestFit="1" customWidth="1"/>
    <col min="99" max="99" width="7.85546875" bestFit="1" customWidth="1"/>
    <col min="100" max="100" width="4.85546875" bestFit="1" customWidth="1"/>
    <col min="101" max="101" width="7.85546875" bestFit="1" customWidth="1"/>
    <col min="102" max="102" width="4.85546875" bestFit="1" customWidth="1"/>
    <col min="103" max="103" width="4.7109375" bestFit="1" customWidth="1"/>
    <col min="104" max="104" width="7.85546875" bestFit="1" customWidth="1"/>
    <col min="105" max="105" width="4.85546875" bestFit="1" customWidth="1"/>
    <col min="106" max="106" width="7.85546875" bestFit="1" customWidth="1"/>
    <col min="107" max="107" width="5" bestFit="1" customWidth="1"/>
    <col min="108" max="108" width="4.7109375" bestFit="1" customWidth="1"/>
    <col min="109" max="109" width="7.85546875" bestFit="1" customWidth="1"/>
    <col min="110" max="110" width="4.85546875" bestFit="1" customWidth="1"/>
    <col min="111" max="111" width="7.85546875" bestFit="1" customWidth="1"/>
    <col min="112" max="112" width="4.85546875" bestFit="1" customWidth="1"/>
    <col min="113" max="113" width="7.85546875" bestFit="1" customWidth="1"/>
    <col min="114" max="114" width="4.85546875" bestFit="1" customWidth="1"/>
    <col min="115" max="115" width="7.85546875" bestFit="1" customWidth="1"/>
    <col min="116" max="116" width="4.85546875" bestFit="1" customWidth="1"/>
    <col min="117" max="117" width="4.7109375" bestFit="1" customWidth="1"/>
    <col min="118" max="118" width="7.85546875" bestFit="1" customWidth="1"/>
    <col min="119" max="119" width="5.85546875" bestFit="1" customWidth="1"/>
    <col min="120" max="120" width="8.85546875" bestFit="1" customWidth="1"/>
    <col min="121" max="121" width="5.85546875" bestFit="1" customWidth="1"/>
    <col min="122" max="122" width="8.85546875" bestFit="1" customWidth="1"/>
    <col min="123" max="123" width="5.85546875" bestFit="1" customWidth="1"/>
    <col min="124" max="124" width="8.85546875" bestFit="1" customWidth="1"/>
    <col min="125" max="125" width="5.85546875" bestFit="1" customWidth="1"/>
    <col min="126" max="126" width="4.7109375" bestFit="1" customWidth="1"/>
    <col min="127" max="127" width="8.85546875" bestFit="1" customWidth="1"/>
    <col min="128" max="128" width="5.85546875" bestFit="1" customWidth="1"/>
    <col min="129" max="129" width="8.85546875" bestFit="1" customWidth="1"/>
    <col min="130" max="130" width="5.85546875" bestFit="1" customWidth="1"/>
    <col min="131" max="131" width="8.85546875" bestFit="1" customWidth="1"/>
    <col min="132" max="132" width="5.85546875" bestFit="1" customWidth="1"/>
    <col min="133" max="133" width="8.85546875" bestFit="1" customWidth="1"/>
    <col min="134" max="134" width="5.85546875" bestFit="1" customWidth="1"/>
    <col min="135" max="135" width="8.85546875" bestFit="1" customWidth="1"/>
    <col min="136" max="136" width="5.85546875" bestFit="1" customWidth="1"/>
    <col min="137" max="137" width="4.7109375" bestFit="1" customWidth="1"/>
    <col min="138" max="138" width="8.85546875" bestFit="1" customWidth="1"/>
    <col min="139" max="139" width="5.85546875" bestFit="1" customWidth="1"/>
    <col min="140" max="140" width="8.85546875" bestFit="1" customWidth="1"/>
    <col min="141" max="141" width="5.85546875" bestFit="1" customWidth="1"/>
    <col min="142" max="142" width="4.7109375" bestFit="1" customWidth="1"/>
    <col min="143" max="143" width="8.85546875" bestFit="1" customWidth="1"/>
    <col min="144" max="144" width="5.85546875" bestFit="1" customWidth="1"/>
    <col min="145" max="145" width="8.85546875" bestFit="1" customWidth="1"/>
    <col min="146" max="146" width="5.85546875" bestFit="1" customWidth="1"/>
    <col min="147" max="147" width="8.85546875" bestFit="1" customWidth="1"/>
    <col min="148" max="148" width="5.85546875" bestFit="1" customWidth="1"/>
    <col min="149" max="149" width="8.85546875" bestFit="1" customWidth="1"/>
    <col min="150" max="150" width="5.85546875" bestFit="1" customWidth="1"/>
    <col min="151" max="151" width="8.85546875" bestFit="1" customWidth="1"/>
    <col min="152" max="152" width="5.85546875" bestFit="1" customWidth="1"/>
    <col min="153" max="153" width="8.85546875" bestFit="1" customWidth="1"/>
    <col min="154" max="154" width="5.85546875" bestFit="1" customWidth="1"/>
    <col min="155" max="155" width="8.85546875" bestFit="1" customWidth="1"/>
    <col min="156" max="156" width="5.85546875" bestFit="1" customWidth="1"/>
    <col min="157" max="157" width="8.85546875" bestFit="1" customWidth="1"/>
    <col min="158" max="158" width="5.85546875" bestFit="1" customWidth="1"/>
    <col min="159" max="159" width="8.85546875" bestFit="1" customWidth="1"/>
    <col min="160" max="160" width="5.85546875" bestFit="1" customWidth="1"/>
    <col min="161" max="161" width="4.7109375" bestFit="1" customWidth="1"/>
    <col min="162" max="162" width="8.85546875" bestFit="1" customWidth="1"/>
    <col min="163" max="163" width="5.85546875" bestFit="1" customWidth="1"/>
    <col min="164" max="164" width="8.85546875" bestFit="1" customWidth="1"/>
    <col min="165" max="165" width="5.85546875" bestFit="1" customWidth="1"/>
    <col min="166" max="166" width="8.85546875" bestFit="1" customWidth="1"/>
    <col min="167" max="167" width="5.85546875" bestFit="1" customWidth="1"/>
    <col min="168" max="168" width="8.85546875" bestFit="1" customWidth="1"/>
    <col min="169" max="169" width="5.85546875" bestFit="1" customWidth="1"/>
    <col min="170" max="170" width="8.85546875" bestFit="1" customWidth="1"/>
    <col min="171" max="171" width="5.85546875" bestFit="1" customWidth="1"/>
    <col min="172" max="172" width="8.85546875" bestFit="1" customWidth="1"/>
    <col min="173" max="173" width="5.85546875" bestFit="1" customWidth="1"/>
    <col min="174" max="174" width="8.85546875" bestFit="1" customWidth="1"/>
    <col min="175" max="175" width="5.85546875" bestFit="1" customWidth="1"/>
    <col min="176" max="176" width="8.85546875" bestFit="1" customWidth="1"/>
    <col min="177" max="177" width="5.85546875" bestFit="1" customWidth="1"/>
    <col min="178" max="178" width="8.85546875" bestFit="1" customWidth="1"/>
    <col min="179" max="179" width="5.85546875" bestFit="1" customWidth="1"/>
    <col min="180" max="180" width="8.85546875" bestFit="1" customWidth="1"/>
    <col min="181" max="181" width="5.85546875" bestFit="1" customWidth="1"/>
    <col min="182" max="182" width="8.85546875" bestFit="1" customWidth="1"/>
    <col min="183" max="183" width="5.85546875" bestFit="1" customWidth="1"/>
    <col min="184" max="184" width="8.85546875" bestFit="1" customWidth="1"/>
    <col min="185" max="185" width="5.85546875" bestFit="1" customWidth="1"/>
    <col min="186" max="186" width="8.85546875" bestFit="1" customWidth="1"/>
    <col min="187" max="187" width="5.85546875" bestFit="1" customWidth="1"/>
    <col min="188" max="188" width="8.85546875" bestFit="1" customWidth="1"/>
    <col min="189" max="189" width="5.85546875" bestFit="1" customWidth="1"/>
    <col min="190" max="190" width="8.85546875" bestFit="1" customWidth="1"/>
    <col min="191" max="191" width="5.85546875" bestFit="1" customWidth="1"/>
    <col min="192" max="192" width="8.85546875" bestFit="1" customWidth="1"/>
    <col min="193" max="193" width="5.85546875" bestFit="1" customWidth="1"/>
    <col min="194" max="194" width="4.5703125" bestFit="1" customWidth="1"/>
    <col min="195" max="195" width="8.85546875" bestFit="1" customWidth="1"/>
    <col min="196" max="196" width="5.85546875" bestFit="1" customWidth="1"/>
    <col min="197" max="197" width="8.85546875" bestFit="1" customWidth="1"/>
    <col min="198" max="198" width="5.85546875" bestFit="1" customWidth="1"/>
    <col min="199" max="199" width="8.85546875" bestFit="1" customWidth="1"/>
    <col min="200" max="200" width="5.85546875" bestFit="1" customWidth="1"/>
    <col min="201" max="201" width="8.85546875" bestFit="1" customWidth="1"/>
    <col min="202" max="202" width="5.85546875" bestFit="1" customWidth="1"/>
    <col min="203" max="203" width="8.85546875" bestFit="1" customWidth="1"/>
    <col min="204" max="204" width="5.85546875" bestFit="1" customWidth="1"/>
    <col min="205" max="205" width="8.85546875" bestFit="1" customWidth="1"/>
    <col min="206" max="206" width="5.85546875" bestFit="1" customWidth="1"/>
    <col min="207" max="207" width="8.85546875" bestFit="1" customWidth="1"/>
    <col min="208" max="208" width="5.85546875" bestFit="1" customWidth="1"/>
    <col min="209" max="209" width="8.85546875" bestFit="1" customWidth="1"/>
    <col min="210" max="210" width="5.85546875" bestFit="1" customWidth="1"/>
    <col min="211" max="211" width="8.85546875" bestFit="1" customWidth="1"/>
    <col min="212" max="212" width="5.85546875" bestFit="1" customWidth="1"/>
    <col min="213" max="213" width="4.7109375" bestFit="1" customWidth="1"/>
    <col min="214" max="214" width="8.85546875" bestFit="1" customWidth="1"/>
    <col min="215" max="215" width="5.85546875" bestFit="1" customWidth="1"/>
    <col min="216" max="216" width="8.85546875" bestFit="1" customWidth="1"/>
    <col min="217" max="217" width="5.85546875" bestFit="1" customWidth="1"/>
    <col min="218" max="218" width="8.85546875" bestFit="1" customWidth="1"/>
    <col min="219" max="219" width="5.85546875" bestFit="1" customWidth="1"/>
    <col min="220" max="220" width="8.85546875" bestFit="1" customWidth="1"/>
    <col min="221" max="221" width="5.85546875" bestFit="1" customWidth="1"/>
    <col min="222" max="222" width="8.85546875" bestFit="1" customWidth="1"/>
    <col min="223" max="223" width="5.85546875" bestFit="1" customWidth="1"/>
    <col min="224" max="224" width="8.85546875" bestFit="1" customWidth="1"/>
    <col min="225" max="225" width="5.85546875" bestFit="1" customWidth="1"/>
    <col min="226" max="226" width="8.85546875" bestFit="1" customWidth="1"/>
    <col min="227" max="227" width="5.85546875" bestFit="1" customWidth="1"/>
    <col min="228" max="228" width="8.85546875" bestFit="1" customWidth="1"/>
    <col min="229" max="229" width="5.85546875" bestFit="1" customWidth="1"/>
    <col min="230" max="230" width="8.85546875" bestFit="1" customWidth="1"/>
    <col min="231" max="231" width="5.85546875" bestFit="1" customWidth="1"/>
    <col min="232" max="232" width="8.85546875" bestFit="1" customWidth="1"/>
    <col min="233" max="233" width="5.85546875" bestFit="1" customWidth="1"/>
    <col min="234" max="234" width="8.85546875" bestFit="1" customWidth="1"/>
    <col min="235" max="235" width="5.85546875" bestFit="1" customWidth="1"/>
    <col min="236" max="236" width="8.85546875" bestFit="1" customWidth="1"/>
    <col min="237" max="237" width="5.85546875" bestFit="1" customWidth="1"/>
    <col min="238" max="238" width="4.7109375" bestFit="1" customWidth="1"/>
    <col min="239" max="239" width="8.85546875" bestFit="1" customWidth="1"/>
    <col min="240" max="240" width="5.85546875" bestFit="1" customWidth="1"/>
    <col min="241" max="241" width="8.85546875" bestFit="1" customWidth="1"/>
    <col min="242" max="242" width="5.85546875" bestFit="1" customWidth="1"/>
    <col min="243" max="243" width="8.85546875" bestFit="1" customWidth="1"/>
    <col min="244" max="244" width="5.85546875" bestFit="1" customWidth="1"/>
    <col min="245" max="245" width="8.85546875" bestFit="1" customWidth="1"/>
    <col min="246" max="246" width="5.85546875" bestFit="1" customWidth="1"/>
    <col min="247" max="247" width="8.85546875" bestFit="1" customWidth="1"/>
    <col min="248" max="248" width="5.85546875" bestFit="1" customWidth="1"/>
    <col min="249" max="249" width="8.85546875" bestFit="1" customWidth="1"/>
    <col min="250" max="250" width="5.85546875" bestFit="1" customWidth="1"/>
    <col min="251" max="251" width="8.85546875" bestFit="1" customWidth="1"/>
    <col min="252" max="252" width="5.85546875" bestFit="1" customWidth="1"/>
    <col min="253" max="253" width="8.85546875" bestFit="1" customWidth="1"/>
    <col min="254" max="254" width="5.85546875" bestFit="1" customWidth="1"/>
    <col min="255" max="255" width="8.85546875" bestFit="1" customWidth="1"/>
    <col min="256" max="256" width="5.85546875" bestFit="1" customWidth="1"/>
    <col min="257" max="257" width="8.85546875" bestFit="1" customWidth="1"/>
    <col min="258" max="258" width="5.85546875" bestFit="1" customWidth="1"/>
    <col min="259" max="259" width="4.7109375" bestFit="1" customWidth="1"/>
    <col min="260" max="260" width="8.85546875" bestFit="1" customWidth="1"/>
    <col min="261" max="261" width="5.85546875" bestFit="1" customWidth="1"/>
    <col min="262" max="262" width="8.85546875" bestFit="1" customWidth="1"/>
    <col min="263" max="263" width="5.85546875" bestFit="1" customWidth="1"/>
    <col min="264" max="264" width="8.85546875" bestFit="1" customWidth="1"/>
    <col min="265" max="265" width="5.85546875" bestFit="1" customWidth="1"/>
    <col min="266" max="266" width="8.85546875" bestFit="1" customWidth="1"/>
    <col min="267" max="267" width="5.85546875" bestFit="1" customWidth="1"/>
    <col min="268" max="268" width="8.85546875" bestFit="1" customWidth="1"/>
    <col min="269" max="269" width="5.85546875" bestFit="1" customWidth="1"/>
    <col min="270" max="270" width="8.85546875" bestFit="1" customWidth="1"/>
    <col min="271" max="271" width="5.85546875" bestFit="1" customWidth="1"/>
    <col min="272" max="272" width="8.85546875" bestFit="1" customWidth="1"/>
    <col min="273" max="273" width="5.85546875" bestFit="1" customWidth="1"/>
    <col min="274" max="274" width="8.85546875" bestFit="1" customWidth="1"/>
    <col min="275" max="275" width="5.85546875" bestFit="1" customWidth="1"/>
    <col min="276" max="276" width="8.85546875" bestFit="1" customWidth="1"/>
    <col min="277" max="277" width="5.85546875" bestFit="1" customWidth="1"/>
    <col min="278" max="278" width="8.85546875" bestFit="1" customWidth="1"/>
    <col min="279" max="279" width="5.85546875" bestFit="1" customWidth="1"/>
    <col min="280" max="280" width="8.85546875" bestFit="1" customWidth="1"/>
    <col min="281" max="281" width="5.85546875" bestFit="1" customWidth="1"/>
    <col min="282" max="282" width="8.85546875" bestFit="1" customWidth="1"/>
    <col min="283" max="283" width="5.85546875" bestFit="1" customWidth="1"/>
    <col min="284" max="284" width="8.85546875" bestFit="1" customWidth="1"/>
    <col min="285" max="285" width="5.85546875" bestFit="1" customWidth="1"/>
    <col min="286" max="286" width="8.85546875" bestFit="1" customWidth="1"/>
    <col min="287" max="287" width="5.85546875" bestFit="1" customWidth="1"/>
    <col min="288" max="288" width="8.85546875" bestFit="1" customWidth="1"/>
    <col min="289" max="289" width="5.85546875" bestFit="1" customWidth="1"/>
    <col min="290" max="290" width="8.85546875" bestFit="1" customWidth="1"/>
    <col min="291" max="291" width="5.85546875" bestFit="1" customWidth="1"/>
    <col min="292" max="292" width="8.85546875" bestFit="1" customWidth="1"/>
    <col min="293" max="293" width="5.85546875" bestFit="1" customWidth="1"/>
    <col min="294" max="294" width="8.85546875" bestFit="1" customWidth="1"/>
    <col min="295" max="295" width="5.85546875" bestFit="1" customWidth="1"/>
    <col min="296" max="296" width="8.85546875" bestFit="1" customWidth="1"/>
    <col min="297" max="297" width="5.85546875" bestFit="1" customWidth="1"/>
    <col min="298" max="298" width="8.85546875" bestFit="1" customWidth="1"/>
    <col min="299" max="299" width="5.85546875" bestFit="1" customWidth="1"/>
    <col min="300" max="300" width="4.7109375" bestFit="1" customWidth="1"/>
    <col min="301" max="301" width="8.85546875" bestFit="1" customWidth="1"/>
    <col min="302" max="302" width="5.85546875" bestFit="1" customWidth="1"/>
    <col min="303" max="303" width="4.7109375" bestFit="1" customWidth="1"/>
    <col min="304" max="304" width="8.85546875" bestFit="1" customWidth="1"/>
    <col min="305" max="305" width="5.85546875" bestFit="1" customWidth="1"/>
    <col min="306" max="306" width="8.85546875" bestFit="1" customWidth="1"/>
    <col min="307" max="307" width="5.85546875" bestFit="1" customWidth="1"/>
    <col min="308" max="308" width="8.85546875" bestFit="1" customWidth="1"/>
    <col min="309" max="309" width="5.85546875" bestFit="1" customWidth="1"/>
    <col min="310" max="310" width="8.85546875" bestFit="1" customWidth="1"/>
    <col min="311" max="311" width="5.85546875" bestFit="1" customWidth="1"/>
    <col min="312" max="312" width="8.85546875" bestFit="1" customWidth="1"/>
    <col min="313" max="313" width="5.85546875" bestFit="1" customWidth="1"/>
    <col min="314" max="314" width="8.85546875" bestFit="1" customWidth="1"/>
    <col min="315" max="315" width="5.85546875" bestFit="1" customWidth="1"/>
    <col min="316" max="316" width="8.85546875" bestFit="1" customWidth="1"/>
    <col min="317" max="317" width="5.85546875" bestFit="1" customWidth="1"/>
    <col min="318" max="318" width="8.85546875" bestFit="1" customWidth="1"/>
    <col min="319" max="319" width="5.85546875" bestFit="1" customWidth="1"/>
    <col min="320" max="320" width="8.85546875" bestFit="1" customWidth="1"/>
    <col min="321" max="321" width="5.85546875" bestFit="1" customWidth="1"/>
    <col min="322" max="322" width="8.85546875" bestFit="1" customWidth="1"/>
    <col min="323" max="323" width="5.85546875" bestFit="1" customWidth="1"/>
    <col min="324" max="324" width="8.85546875" bestFit="1" customWidth="1"/>
    <col min="325" max="325" width="5.85546875" bestFit="1" customWidth="1"/>
    <col min="326" max="326" width="8.85546875" bestFit="1" customWidth="1"/>
    <col min="327" max="327" width="5.85546875" bestFit="1" customWidth="1"/>
    <col min="328" max="328" width="8.85546875" bestFit="1" customWidth="1"/>
    <col min="329" max="329" width="5.85546875" bestFit="1" customWidth="1"/>
    <col min="330" max="330" width="8.85546875" bestFit="1" customWidth="1"/>
    <col min="331" max="331" width="5.85546875" bestFit="1" customWidth="1"/>
    <col min="332" max="332" width="8.85546875" bestFit="1" customWidth="1"/>
    <col min="333" max="333" width="5.85546875" bestFit="1" customWidth="1"/>
    <col min="334" max="334" width="8.85546875" bestFit="1" customWidth="1"/>
    <col min="335" max="335" width="5.85546875" bestFit="1" customWidth="1"/>
    <col min="336" max="336" width="8.85546875" bestFit="1" customWidth="1"/>
    <col min="337" max="337" width="5.85546875" bestFit="1" customWidth="1"/>
    <col min="338" max="338" width="8.85546875" bestFit="1" customWidth="1"/>
    <col min="339" max="339" width="5.85546875" bestFit="1" customWidth="1"/>
    <col min="340" max="340" width="8.85546875" bestFit="1" customWidth="1"/>
    <col min="341" max="341" width="5.85546875" bestFit="1" customWidth="1"/>
    <col min="342" max="342" width="8.85546875" bestFit="1" customWidth="1"/>
    <col min="343" max="343" width="6.85546875" bestFit="1" customWidth="1"/>
    <col min="344" max="344" width="9.85546875" bestFit="1" customWidth="1"/>
    <col min="345" max="345" width="6.85546875" bestFit="1" customWidth="1"/>
    <col min="346" max="346" width="9.85546875" bestFit="1" customWidth="1"/>
    <col min="347" max="347" width="6.85546875" bestFit="1" customWidth="1"/>
    <col min="348" max="348" width="9.85546875" bestFit="1" customWidth="1"/>
    <col min="349" max="349" width="6.85546875" bestFit="1" customWidth="1"/>
    <col min="350" max="350" width="9.85546875" bestFit="1" customWidth="1"/>
    <col min="351" max="351" width="6.85546875" bestFit="1" customWidth="1"/>
    <col min="352" max="352" width="9.85546875" bestFit="1" customWidth="1"/>
    <col min="353" max="353" width="6.85546875" bestFit="1" customWidth="1"/>
    <col min="354" max="354" width="9.85546875" bestFit="1" customWidth="1"/>
    <col min="355" max="355" width="6.85546875" bestFit="1" customWidth="1"/>
    <col min="356" max="356" width="9.85546875" bestFit="1" customWidth="1"/>
    <col min="357" max="357" width="6.85546875" bestFit="1" customWidth="1"/>
    <col min="358" max="358" width="9.85546875" bestFit="1" customWidth="1"/>
    <col min="359" max="359" width="6.85546875" bestFit="1" customWidth="1"/>
    <col min="360" max="360" width="9.85546875" bestFit="1" customWidth="1"/>
    <col min="361" max="361" width="6.85546875" bestFit="1" customWidth="1"/>
    <col min="362" max="362" width="9.85546875" bestFit="1" customWidth="1"/>
    <col min="363" max="363" width="6.85546875" bestFit="1" customWidth="1"/>
    <col min="364" max="364" width="9.85546875" bestFit="1" customWidth="1"/>
    <col min="365" max="365" width="6.85546875" bestFit="1" customWidth="1"/>
    <col min="366" max="366" width="9.85546875" bestFit="1" customWidth="1"/>
    <col min="367" max="367" width="6.85546875" bestFit="1" customWidth="1"/>
    <col min="368" max="368" width="9.85546875" bestFit="1" customWidth="1"/>
    <col min="369" max="369" width="6.85546875" bestFit="1" customWidth="1"/>
    <col min="370" max="370" width="9.85546875" bestFit="1" customWidth="1"/>
    <col min="371" max="371" width="6.85546875" bestFit="1" customWidth="1"/>
    <col min="372" max="372" width="9.85546875" bestFit="1" customWidth="1"/>
    <col min="373" max="373" width="6.85546875" bestFit="1" customWidth="1"/>
    <col min="374" max="374" width="9.85546875" bestFit="1" customWidth="1"/>
    <col min="375" max="375" width="6.85546875" bestFit="1" customWidth="1"/>
    <col min="376" max="376" width="9.85546875" bestFit="1" customWidth="1"/>
    <col min="377" max="377" width="6.85546875" bestFit="1" customWidth="1"/>
    <col min="378" max="378" width="9.85546875" bestFit="1" customWidth="1"/>
    <col min="379" max="379" width="6.85546875" bestFit="1" customWidth="1"/>
    <col min="380" max="380" width="9.85546875" bestFit="1" customWidth="1"/>
    <col min="381" max="381" width="6.85546875" bestFit="1" customWidth="1"/>
    <col min="382" max="382" width="9.85546875" bestFit="1" customWidth="1"/>
    <col min="383" max="383" width="6.85546875" bestFit="1" customWidth="1"/>
    <col min="384" max="384" width="9.85546875" bestFit="1" customWidth="1"/>
    <col min="385" max="385" width="6.85546875" bestFit="1" customWidth="1"/>
    <col min="386" max="386" width="9.85546875" bestFit="1" customWidth="1"/>
    <col min="387" max="387" width="6.85546875" bestFit="1" customWidth="1"/>
    <col min="388" max="388" width="9.85546875" bestFit="1" customWidth="1"/>
    <col min="389" max="389" width="6.85546875" bestFit="1" customWidth="1"/>
    <col min="390" max="390" width="9.85546875" bestFit="1" customWidth="1"/>
    <col min="391" max="391" width="6.85546875" bestFit="1" customWidth="1"/>
    <col min="392" max="392" width="9.85546875" bestFit="1" customWidth="1"/>
    <col min="393" max="393" width="6.85546875" bestFit="1" customWidth="1"/>
    <col min="394" max="394" width="9.85546875" bestFit="1" customWidth="1"/>
    <col min="395" max="395" width="6.85546875" bestFit="1" customWidth="1"/>
    <col min="396" max="396" width="9.85546875" bestFit="1" customWidth="1"/>
    <col min="397" max="397" width="6.85546875" bestFit="1" customWidth="1"/>
    <col min="398" max="398" width="9.85546875" bestFit="1" customWidth="1"/>
    <col min="399" max="399" width="6.85546875" bestFit="1" customWidth="1"/>
    <col min="400" max="400" width="9.85546875" bestFit="1" customWidth="1"/>
    <col min="401" max="401" width="6.85546875" bestFit="1" customWidth="1"/>
    <col min="402" max="402" width="9.85546875" bestFit="1" customWidth="1"/>
    <col min="403" max="403" width="6.85546875" bestFit="1" customWidth="1"/>
    <col min="404" max="404" width="9.85546875" bestFit="1" customWidth="1"/>
    <col min="405" max="405" width="6.85546875" bestFit="1" customWidth="1"/>
    <col min="406" max="406" width="9.85546875" bestFit="1" customWidth="1"/>
    <col min="407" max="407" width="6.85546875" bestFit="1" customWidth="1"/>
    <col min="408" max="408" width="9.85546875" bestFit="1" customWidth="1"/>
    <col min="409" max="409" width="6.85546875" bestFit="1" customWidth="1"/>
    <col min="410" max="410" width="9.85546875" bestFit="1" customWidth="1"/>
    <col min="411" max="411" width="6.85546875" bestFit="1" customWidth="1"/>
    <col min="412" max="412" width="9.85546875" bestFit="1" customWidth="1"/>
    <col min="413" max="413" width="6.85546875" bestFit="1" customWidth="1"/>
    <col min="414" max="414" width="9.85546875" bestFit="1" customWidth="1"/>
    <col min="415" max="415" width="6.85546875" bestFit="1" customWidth="1"/>
    <col min="416" max="416" width="9.85546875" bestFit="1" customWidth="1"/>
    <col min="417" max="417" width="6.85546875" bestFit="1" customWidth="1"/>
    <col min="418" max="418" width="9.85546875" bestFit="1" customWidth="1"/>
    <col min="419" max="419" width="6.85546875" bestFit="1" customWidth="1"/>
    <col min="420" max="420" width="9.85546875" bestFit="1" customWidth="1"/>
    <col min="421" max="421" width="6.85546875" bestFit="1" customWidth="1"/>
    <col min="422" max="422" width="9.85546875" bestFit="1" customWidth="1"/>
    <col min="423" max="423" width="6.85546875" bestFit="1" customWidth="1"/>
    <col min="424" max="424" width="9.85546875" bestFit="1" customWidth="1"/>
    <col min="425" max="425" width="6.85546875" bestFit="1" customWidth="1"/>
    <col min="426" max="426" width="9.85546875" bestFit="1" customWidth="1"/>
    <col min="427" max="427" width="6.85546875" bestFit="1" customWidth="1"/>
    <col min="428" max="429" width="9.85546875" bestFit="1" customWidth="1"/>
    <col min="430" max="430" width="12.42578125" bestFit="1" customWidth="1"/>
    <col min="431" max="431" width="9.85546875" bestFit="1" customWidth="1"/>
    <col min="432" max="432" width="12.42578125" bestFit="1" customWidth="1"/>
    <col min="433" max="433" width="6.85546875" bestFit="1" customWidth="1"/>
    <col min="434" max="434" width="9.85546875" bestFit="1" customWidth="1"/>
    <col min="435" max="435" width="7.85546875" bestFit="1" customWidth="1"/>
    <col min="436" max="436" width="10.85546875" bestFit="1" customWidth="1"/>
    <col min="437" max="437" width="7.85546875" bestFit="1" customWidth="1"/>
    <col min="438" max="438" width="10.85546875" bestFit="1" customWidth="1"/>
    <col min="439" max="439" width="11" bestFit="1" customWidth="1"/>
    <col min="440" max="440" width="6.140625" bestFit="1" customWidth="1"/>
    <col min="441" max="441" width="4.7109375" bestFit="1" customWidth="1"/>
    <col min="442" max="442" width="6.85546875" bestFit="1" customWidth="1"/>
    <col min="443" max="443" width="4.85546875" bestFit="1" customWidth="1"/>
    <col min="444" max="444" width="7.85546875" bestFit="1" customWidth="1"/>
    <col min="445" max="445" width="4.85546875" bestFit="1" customWidth="1"/>
    <col min="446" max="446" width="7.85546875" bestFit="1" customWidth="1"/>
    <col min="447" max="447" width="4.85546875" bestFit="1" customWidth="1"/>
    <col min="448" max="448" width="7.85546875" bestFit="1" customWidth="1"/>
    <col min="449" max="449" width="4.85546875" bestFit="1" customWidth="1"/>
    <col min="450" max="450" width="7.85546875" bestFit="1" customWidth="1"/>
    <col min="451" max="451" width="5.85546875" bestFit="1" customWidth="1"/>
    <col min="452" max="452" width="8.85546875" bestFit="1" customWidth="1"/>
    <col min="453" max="453" width="5.85546875" bestFit="1" customWidth="1"/>
    <col min="454" max="454" width="8.85546875" bestFit="1" customWidth="1"/>
    <col min="455" max="455" width="5.85546875" bestFit="1" customWidth="1"/>
    <col min="456" max="456" width="8.85546875" bestFit="1" customWidth="1"/>
    <col min="457" max="457" width="5.85546875" bestFit="1" customWidth="1"/>
    <col min="458" max="458" width="8.85546875" bestFit="1" customWidth="1"/>
    <col min="459" max="459" width="5.85546875" bestFit="1" customWidth="1"/>
    <col min="460" max="460" width="8.85546875" bestFit="1" customWidth="1"/>
    <col min="461" max="461" width="5.85546875" bestFit="1" customWidth="1"/>
    <col min="462" max="462" width="8.85546875" bestFit="1" customWidth="1"/>
    <col min="463" max="463" width="5.85546875" bestFit="1" customWidth="1"/>
    <col min="464" max="464" width="8.85546875" bestFit="1" customWidth="1"/>
    <col min="465" max="465" width="6.85546875" bestFit="1" customWidth="1"/>
    <col min="466" max="466" width="9.85546875" bestFit="1" customWidth="1"/>
    <col min="467" max="467" width="6.85546875" bestFit="1" customWidth="1"/>
    <col min="468" max="468" width="9.85546875" bestFit="1" customWidth="1"/>
    <col min="469" max="469" width="6.85546875" bestFit="1" customWidth="1"/>
    <col min="470" max="470" width="9.85546875" bestFit="1" customWidth="1"/>
    <col min="471" max="471" width="7.85546875" bestFit="1" customWidth="1"/>
    <col min="472" max="472" width="10.85546875" bestFit="1" customWidth="1"/>
    <col min="473" max="473" width="9.140625" bestFit="1" customWidth="1"/>
    <col min="474" max="474" width="11.85546875" bestFit="1" customWidth="1"/>
    <col min="475" max="475" width="7.85546875" bestFit="1" customWidth="1"/>
    <col min="476" max="476" width="4.85546875" bestFit="1" customWidth="1"/>
    <col min="477" max="477" width="7.85546875" bestFit="1" customWidth="1"/>
    <col min="478" max="478" width="4.85546875" bestFit="1" customWidth="1"/>
    <col min="479" max="479" width="7.85546875" bestFit="1" customWidth="1"/>
    <col min="480" max="480" width="4.85546875" bestFit="1" customWidth="1"/>
    <col min="481" max="481" width="7.85546875" bestFit="1" customWidth="1"/>
    <col min="482" max="482" width="5.85546875" bestFit="1" customWidth="1"/>
    <col min="483" max="483" width="8.85546875" bestFit="1" customWidth="1"/>
    <col min="484" max="484" width="5.85546875" bestFit="1" customWidth="1"/>
    <col min="485" max="485" width="8.85546875" bestFit="1" customWidth="1"/>
    <col min="486" max="486" width="5.85546875" bestFit="1" customWidth="1"/>
    <col min="487" max="487" width="8.85546875" bestFit="1" customWidth="1"/>
    <col min="488" max="488" width="5.85546875" bestFit="1" customWidth="1"/>
    <col min="489" max="489" width="8.85546875" bestFit="1" customWidth="1"/>
    <col min="490" max="490" width="5.85546875" bestFit="1" customWidth="1"/>
    <col min="491" max="491" width="8.85546875" bestFit="1" customWidth="1"/>
    <col min="492" max="492" width="5.85546875" bestFit="1" customWidth="1"/>
    <col min="493" max="493" width="8.85546875" bestFit="1" customWidth="1"/>
    <col min="494" max="494" width="5.85546875" bestFit="1" customWidth="1"/>
    <col min="495" max="495" width="8.85546875" bestFit="1" customWidth="1"/>
    <col min="496" max="496" width="5.85546875" bestFit="1" customWidth="1"/>
    <col min="497" max="497" width="8.85546875" bestFit="1" customWidth="1"/>
    <col min="498" max="498" width="5.85546875" bestFit="1" customWidth="1"/>
    <col min="499" max="499" width="8.85546875" bestFit="1" customWidth="1"/>
    <col min="500" max="500" width="5.85546875" bestFit="1" customWidth="1"/>
    <col min="501" max="501" width="8.85546875" bestFit="1" customWidth="1"/>
    <col min="502" max="502" width="5.85546875" bestFit="1" customWidth="1"/>
    <col min="503" max="503" width="8.85546875" bestFit="1" customWidth="1"/>
    <col min="504" max="504" width="5.85546875" bestFit="1" customWidth="1"/>
    <col min="505" max="505" width="4.7109375" bestFit="1" customWidth="1"/>
    <col min="506" max="506" width="8.85546875" bestFit="1" customWidth="1"/>
    <col min="507" max="507" width="5.85546875" bestFit="1" customWidth="1"/>
    <col min="508" max="508" width="8.85546875" bestFit="1" customWidth="1"/>
    <col min="509" max="509" width="5.85546875" bestFit="1" customWidth="1"/>
    <col min="510" max="510" width="8.85546875" bestFit="1" customWidth="1"/>
    <col min="511" max="511" width="5.85546875" bestFit="1" customWidth="1"/>
    <col min="512" max="512" width="8.85546875" bestFit="1" customWidth="1"/>
    <col min="513" max="513" width="5.85546875" bestFit="1" customWidth="1"/>
    <col min="514" max="514" width="8.85546875" bestFit="1" customWidth="1"/>
    <col min="515" max="515" width="5.85546875" bestFit="1" customWidth="1"/>
    <col min="516" max="516" width="8.85546875" bestFit="1" customWidth="1"/>
    <col min="517" max="517" width="5.85546875" bestFit="1" customWidth="1"/>
    <col min="518" max="518" width="8.85546875" bestFit="1" customWidth="1"/>
    <col min="519" max="519" width="5.85546875" bestFit="1" customWidth="1"/>
    <col min="520" max="520" width="8.85546875" bestFit="1" customWidth="1"/>
    <col min="521" max="521" width="5.85546875" bestFit="1" customWidth="1"/>
    <col min="522" max="522" width="8.85546875" bestFit="1" customWidth="1"/>
    <col min="523" max="523" width="5.85546875" bestFit="1" customWidth="1"/>
    <col min="524" max="524" width="8.85546875" bestFit="1" customWidth="1"/>
    <col min="525" max="525" width="5.85546875" bestFit="1" customWidth="1"/>
    <col min="526" max="526" width="8.85546875" bestFit="1" customWidth="1"/>
    <col min="527" max="527" width="5.85546875" bestFit="1" customWidth="1"/>
    <col min="528" max="528" width="8.85546875" bestFit="1" customWidth="1"/>
    <col min="529" max="529" width="5.85546875" bestFit="1" customWidth="1"/>
    <col min="530" max="530" width="8.85546875" bestFit="1" customWidth="1"/>
    <col min="531" max="531" width="5.85546875" bestFit="1" customWidth="1"/>
    <col min="532" max="532" width="8.85546875" bestFit="1" customWidth="1"/>
    <col min="533" max="533" width="5.85546875" bestFit="1" customWidth="1"/>
    <col min="534" max="534" width="8.85546875" bestFit="1" customWidth="1"/>
    <col min="535" max="535" width="5.85546875" bestFit="1" customWidth="1"/>
    <col min="536" max="536" width="8.85546875" bestFit="1" customWidth="1"/>
    <col min="537" max="537" width="5.85546875" bestFit="1" customWidth="1"/>
    <col min="538" max="539" width="8.85546875" bestFit="1" customWidth="1"/>
    <col min="540" max="540" width="11.42578125" bestFit="1" customWidth="1"/>
    <col min="541" max="541" width="5.85546875" bestFit="1" customWidth="1"/>
    <col min="542" max="542" width="8.85546875" bestFit="1" customWidth="1"/>
    <col min="543" max="543" width="5.85546875" bestFit="1" customWidth="1"/>
    <col min="544" max="544" width="8.85546875" bestFit="1" customWidth="1"/>
    <col min="545" max="545" width="5.85546875" bestFit="1" customWidth="1"/>
    <col min="546" max="546" width="8.85546875" bestFit="1" customWidth="1"/>
    <col min="547" max="547" width="5.85546875" bestFit="1" customWidth="1"/>
    <col min="548" max="548" width="8.85546875" bestFit="1" customWidth="1"/>
    <col min="549" max="549" width="5.85546875" bestFit="1" customWidth="1"/>
    <col min="550" max="550" width="8.85546875" bestFit="1" customWidth="1"/>
    <col min="551" max="551" width="5.85546875" bestFit="1" customWidth="1"/>
    <col min="552" max="552" width="8.85546875" bestFit="1" customWidth="1"/>
    <col min="553" max="553" width="7.85546875" bestFit="1" customWidth="1"/>
    <col min="554" max="554" width="10.42578125" bestFit="1" customWidth="1"/>
    <col min="555" max="555" width="5.85546875" bestFit="1" customWidth="1"/>
    <col min="556" max="556" width="8.85546875" bestFit="1" customWidth="1"/>
    <col min="557" max="557" width="5.85546875" bestFit="1" customWidth="1"/>
    <col min="558" max="558" width="8.85546875" bestFit="1" customWidth="1"/>
    <col min="559" max="559" width="5.85546875" bestFit="1" customWidth="1"/>
    <col min="560" max="561" width="8.85546875" bestFit="1" customWidth="1"/>
    <col min="562" max="562" width="11.42578125" bestFit="1" customWidth="1"/>
    <col min="563" max="563" width="5.85546875" bestFit="1" customWidth="1"/>
    <col min="564" max="564" width="8.85546875" bestFit="1" customWidth="1"/>
    <col min="565" max="565" width="5.85546875" bestFit="1" customWidth="1"/>
    <col min="566" max="566" width="8.85546875" bestFit="1" customWidth="1"/>
    <col min="567" max="567" width="5.85546875" bestFit="1" customWidth="1"/>
    <col min="568" max="568" width="8.85546875" bestFit="1" customWidth="1"/>
    <col min="569" max="569" width="5.85546875" bestFit="1" customWidth="1"/>
    <col min="570" max="571" width="8.85546875" bestFit="1" customWidth="1"/>
    <col min="572" max="572" width="11.42578125" bestFit="1" customWidth="1"/>
    <col min="573" max="573" width="5.85546875" bestFit="1" customWidth="1"/>
    <col min="574" max="575" width="8.85546875" bestFit="1" customWidth="1"/>
    <col min="576" max="576" width="11.42578125" bestFit="1" customWidth="1"/>
    <col min="577" max="577" width="5.85546875" bestFit="1" customWidth="1"/>
    <col min="578" max="578" width="8.85546875" bestFit="1" customWidth="1"/>
    <col min="579" max="579" width="5.85546875" bestFit="1" customWidth="1"/>
    <col min="580" max="580" width="8.85546875" bestFit="1" customWidth="1"/>
    <col min="581" max="581" width="5.85546875" bestFit="1" customWidth="1"/>
    <col min="582" max="582" width="8.85546875" bestFit="1" customWidth="1"/>
    <col min="583" max="583" width="5.85546875" bestFit="1" customWidth="1"/>
    <col min="584" max="584" width="8.85546875" bestFit="1" customWidth="1"/>
    <col min="585" max="585" width="5.85546875" bestFit="1" customWidth="1"/>
    <col min="586" max="586" width="8.85546875" bestFit="1" customWidth="1"/>
    <col min="587" max="587" width="5.85546875" bestFit="1" customWidth="1"/>
    <col min="588" max="588" width="8.85546875" bestFit="1" customWidth="1"/>
    <col min="589" max="589" width="5.85546875" bestFit="1" customWidth="1"/>
    <col min="590" max="590" width="8.85546875" bestFit="1" customWidth="1"/>
    <col min="591" max="591" width="5.85546875" bestFit="1" customWidth="1"/>
    <col min="592" max="592" width="8.85546875" bestFit="1" customWidth="1"/>
    <col min="593" max="593" width="5.85546875" bestFit="1" customWidth="1"/>
    <col min="594" max="594" width="8.85546875" bestFit="1" customWidth="1"/>
    <col min="595" max="595" width="5.85546875" bestFit="1" customWidth="1"/>
    <col min="596" max="596" width="4.7109375" bestFit="1" customWidth="1"/>
    <col min="597" max="597" width="8.85546875" bestFit="1" customWidth="1"/>
    <col min="598" max="598" width="5.85546875" bestFit="1" customWidth="1"/>
    <col min="599" max="599" width="8.85546875" bestFit="1" customWidth="1"/>
    <col min="600" max="600" width="5.85546875" bestFit="1" customWidth="1"/>
    <col min="601" max="601" width="4.7109375" bestFit="1" customWidth="1"/>
    <col min="602" max="602" width="8.85546875" bestFit="1" customWidth="1"/>
    <col min="603" max="603" width="5.85546875" bestFit="1" customWidth="1"/>
    <col min="604" max="604" width="8.85546875" bestFit="1" customWidth="1"/>
    <col min="605" max="605" width="5.85546875" bestFit="1" customWidth="1"/>
    <col min="606" max="606" width="4.7109375" bestFit="1" customWidth="1"/>
    <col min="607" max="607" width="8.85546875" bestFit="1" customWidth="1"/>
    <col min="608" max="608" width="5.85546875" bestFit="1" customWidth="1"/>
    <col min="609" max="609" width="8.85546875" bestFit="1" customWidth="1"/>
    <col min="610" max="610" width="5.85546875" bestFit="1" customWidth="1"/>
    <col min="611" max="611" width="8.85546875" bestFit="1" customWidth="1"/>
    <col min="612" max="612" width="5.85546875" bestFit="1" customWidth="1"/>
    <col min="613" max="613" width="8.85546875" bestFit="1" customWidth="1"/>
    <col min="614" max="614" width="5.85546875" bestFit="1" customWidth="1"/>
    <col min="615" max="616" width="8.85546875" bestFit="1" customWidth="1"/>
    <col min="617" max="617" width="11.42578125" bestFit="1" customWidth="1"/>
    <col min="618" max="618" width="5.85546875" bestFit="1" customWidth="1"/>
    <col min="619" max="619" width="8.85546875" bestFit="1" customWidth="1"/>
    <col min="620" max="620" width="5.85546875" bestFit="1" customWidth="1"/>
    <col min="621" max="621" width="8.85546875" bestFit="1" customWidth="1"/>
    <col min="622" max="622" width="5.85546875" bestFit="1" customWidth="1"/>
    <col min="623" max="623" width="8.85546875" bestFit="1" customWidth="1"/>
    <col min="624" max="624" width="5.85546875" bestFit="1" customWidth="1"/>
    <col min="625" max="625" width="8.85546875" bestFit="1" customWidth="1"/>
    <col min="626" max="626" width="5.85546875" bestFit="1" customWidth="1"/>
    <col min="627" max="627" width="8.85546875" bestFit="1" customWidth="1"/>
    <col min="628" max="628" width="5.85546875" bestFit="1" customWidth="1"/>
    <col min="629" max="629" width="8.85546875" bestFit="1" customWidth="1"/>
    <col min="630" max="630" width="5.85546875" bestFit="1" customWidth="1"/>
    <col min="631" max="632" width="8.85546875" bestFit="1" customWidth="1"/>
    <col min="633" max="633" width="11.42578125" bestFit="1" customWidth="1"/>
    <col min="634" max="634" width="5.85546875" bestFit="1" customWidth="1"/>
    <col min="635" max="635" width="8.85546875" bestFit="1" customWidth="1"/>
    <col min="636" max="636" width="5.85546875" bestFit="1" customWidth="1"/>
    <col min="637" max="637" width="8.85546875" bestFit="1" customWidth="1"/>
    <col min="638" max="638" width="5.85546875" bestFit="1" customWidth="1"/>
    <col min="639" max="639" width="4.7109375" bestFit="1" customWidth="1"/>
    <col min="640" max="640" width="8.85546875" bestFit="1" customWidth="1"/>
    <col min="641" max="641" width="5.85546875" bestFit="1" customWidth="1"/>
    <col min="642" max="642" width="8.85546875" bestFit="1" customWidth="1"/>
    <col min="643" max="643" width="5.85546875" bestFit="1" customWidth="1"/>
    <col min="644" max="645" width="4.7109375" bestFit="1" customWidth="1"/>
    <col min="646" max="646" width="8.85546875" bestFit="1" customWidth="1"/>
    <col min="647" max="647" width="5.85546875" bestFit="1" customWidth="1"/>
    <col min="648" max="648" width="8.85546875" bestFit="1" customWidth="1"/>
    <col min="649" max="649" width="5.85546875" bestFit="1" customWidth="1"/>
    <col min="650" max="650" width="8.85546875" bestFit="1" customWidth="1"/>
    <col min="651" max="651" width="5.85546875" bestFit="1" customWidth="1"/>
    <col min="652" max="652" width="8.85546875" bestFit="1" customWidth="1"/>
    <col min="653" max="653" width="5.85546875" bestFit="1" customWidth="1"/>
    <col min="654" max="654" width="8.85546875" bestFit="1" customWidth="1"/>
    <col min="655" max="655" width="5.85546875" bestFit="1" customWidth="1"/>
    <col min="656" max="656" width="8.85546875" bestFit="1" customWidth="1"/>
    <col min="657" max="657" width="5.85546875" bestFit="1" customWidth="1"/>
    <col min="658" max="658" width="8.85546875" bestFit="1" customWidth="1"/>
    <col min="659" max="659" width="5.85546875" bestFit="1" customWidth="1"/>
    <col min="660" max="660" width="8.85546875" bestFit="1" customWidth="1"/>
    <col min="661" max="661" width="5.85546875" bestFit="1" customWidth="1"/>
    <col min="662" max="662" width="8.85546875" bestFit="1" customWidth="1"/>
    <col min="663" max="663" width="5.85546875" bestFit="1" customWidth="1"/>
    <col min="664" max="664" width="8.85546875" bestFit="1" customWidth="1"/>
    <col min="665" max="665" width="5.85546875" bestFit="1" customWidth="1"/>
    <col min="666" max="666" width="8.85546875" bestFit="1" customWidth="1"/>
    <col min="667" max="667" width="5.85546875" bestFit="1" customWidth="1"/>
    <col min="668" max="668" width="8.85546875" bestFit="1" customWidth="1"/>
    <col min="669" max="669" width="5.85546875" bestFit="1" customWidth="1"/>
    <col min="670" max="670" width="8.85546875" bestFit="1" customWidth="1"/>
    <col min="671" max="671" width="5.85546875" bestFit="1" customWidth="1"/>
    <col min="672" max="672" width="8.85546875" bestFit="1" customWidth="1"/>
    <col min="673" max="673" width="5.85546875" bestFit="1" customWidth="1"/>
    <col min="674" max="674" width="8.85546875" bestFit="1" customWidth="1"/>
    <col min="675" max="675" width="5.85546875" bestFit="1" customWidth="1"/>
    <col min="676" max="676" width="8.85546875" bestFit="1" customWidth="1"/>
    <col min="677" max="677" width="5.85546875" bestFit="1" customWidth="1"/>
    <col min="678" max="678" width="8.85546875" bestFit="1" customWidth="1"/>
    <col min="679" max="679" width="5.85546875" bestFit="1" customWidth="1"/>
    <col min="680" max="680" width="8.85546875" bestFit="1" customWidth="1"/>
    <col min="681" max="681" width="5.85546875" bestFit="1" customWidth="1"/>
    <col min="682" max="682" width="8.85546875" bestFit="1" customWidth="1"/>
    <col min="683" max="683" width="6.85546875" bestFit="1" customWidth="1"/>
    <col min="684" max="684" width="4.7109375" bestFit="1" customWidth="1"/>
    <col min="685" max="686" width="9.85546875" bestFit="1" customWidth="1"/>
    <col min="687" max="687" width="12.42578125" bestFit="1" customWidth="1"/>
    <col min="688" max="688" width="9.85546875" bestFit="1" customWidth="1"/>
    <col min="689" max="689" width="12.42578125" bestFit="1" customWidth="1"/>
    <col min="690" max="690" width="6.85546875" bestFit="1" customWidth="1"/>
    <col min="691" max="691" width="9.85546875" bestFit="1" customWidth="1"/>
    <col min="692" max="692" width="6.85546875" bestFit="1" customWidth="1"/>
    <col min="693" max="693" width="9.85546875" bestFit="1" customWidth="1"/>
    <col min="694" max="694" width="6.85546875" bestFit="1" customWidth="1"/>
    <col min="695" max="695" width="9.85546875" bestFit="1" customWidth="1"/>
    <col min="696" max="696" width="6.85546875" bestFit="1" customWidth="1"/>
    <col min="697" max="697" width="9.85546875" bestFit="1" customWidth="1"/>
    <col min="698" max="698" width="6.85546875" bestFit="1" customWidth="1"/>
    <col min="699" max="699" width="9.85546875" bestFit="1" customWidth="1"/>
    <col min="700" max="700" width="6.85546875" bestFit="1" customWidth="1"/>
    <col min="701" max="701" width="4.7109375" bestFit="1" customWidth="1"/>
    <col min="702" max="702" width="9.85546875" bestFit="1" customWidth="1"/>
    <col min="703" max="703" width="6.85546875" bestFit="1" customWidth="1"/>
    <col min="704" max="704" width="9.85546875" bestFit="1" customWidth="1"/>
    <col min="705" max="705" width="6.85546875" bestFit="1" customWidth="1"/>
    <col min="706" max="706" width="9.85546875" bestFit="1" customWidth="1"/>
    <col min="707" max="707" width="6.85546875" bestFit="1" customWidth="1"/>
    <col min="708" max="708" width="9.85546875" bestFit="1" customWidth="1"/>
    <col min="709" max="709" width="6.85546875" bestFit="1" customWidth="1"/>
    <col min="710" max="710" width="9.85546875" bestFit="1" customWidth="1"/>
    <col min="711" max="711" width="6.85546875" bestFit="1" customWidth="1"/>
    <col min="712" max="712" width="9.85546875" bestFit="1" customWidth="1"/>
    <col min="713" max="713" width="8.85546875" bestFit="1" customWidth="1"/>
    <col min="714" max="714" width="11.42578125" bestFit="1" customWidth="1"/>
    <col min="715" max="715" width="6.85546875" bestFit="1" customWidth="1"/>
    <col min="716" max="716" width="9.85546875" bestFit="1" customWidth="1"/>
    <col min="717" max="717" width="6.85546875" bestFit="1" customWidth="1"/>
    <col min="718" max="718" width="9.85546875" bestFit="1" customWidth="1"/>
    <col min="719" max="719" width="6.85546875" bestFit="1" customWidth="1"/>
    <col min="720" max="720" width="9.85546875" bestFit="1" customWidth="1"/>
    <col min="721" max="721" width="8.85546875" bestFit="1" customWidth="1"/>
    <col min="722" max="722" width="11.42578125" bestFit="1" customWidth="1"/>
    <col min="723" max="723" width="6.85546875" bestFit="1" customWidth="1"/>
    <col min="724" max="724" width="9.85546875" bestFit="1" customWidth="1"/>
    <col min="725" max="725" width="6.85546875" bestFit="1" customWidth="1"/>
    <col min="726" max="726" width="9.85546875" bestFit="1" customWidth="1"/>
    <col min="727" max="727" width="6.85546875" bestFit="1" customWidth="1"/>
    <col min="728" max="728" width="9.85546875" bestFit="1" customWidth="1"/>
    <col min="729" max="729" width="6.85546875" bestFit="1" customWidth="1"/>
    <col min="730" max="730" width="9.85546875" bestFit="1" customWidth="1"/>
    <col min="731" max="731" width="6.85546875" bestFit="1" customWidth="1"/>
    <col min="732" max="732" width="9.85546875" bestFit="1" customWidth="1"/>
    <col min="733" max="733" width="6.85546875" bestFit="1" customWidth="1"/>
    <col min="734" max="734" width="9.85546875" bestFit="1" customWidth="1"/>
    <col min="735" max="735" width="6.85546875" bestFit="1" customWidth="1"/>
    <col min="736" max="736" width="9.85546875" bestFit="1" customWidth="1"/>
    <col min="737" max="737" width="6.85546875" bestFit="1" customWidth="1"/>
    <col min="738" max="738" width="9.85546875" bestFit="1" customWidth="1"/>
    <col min="739" max="739" width="6.85546875" bestFit="1" customWidth="1"/>
    <col min="740" max="740" width="9.85546875" bestFit="1" customWidth="1"/>
    <col min="741" max="741" width="6.85546875" bestFit="1" customWidth="1"/>
    <col min="742" max="742" width="9.85546875" bestFit="1" customWidth="1"/>
    <col min="743" max="743" width="6.85546875" bestFit="1" customWidth="1"/>
    <col min="744" max="744" width="9.85546875" bestFit="1" customWidth="1"/>
    <col min="745" max="745" width="6.85546875" bestFit="1" customWidth="1"/>
    <col min="746" max="746" width="9.85546875" bestFit="1" customWidth="1"/>
    <col min="747" max="747" width="6.85546875" bestFit="1" customWidth="1"/>
    <col min="748" max="748" width="9.85546875" bestFit="1" customWidth="1"/>
    <col min="749" max="749" width="6.85546875" bestFit="1" customWidth="1"/>
    <col min="750" max="750" width="9.85546875" bestFit="1" customWidth="1"/>
    <col min="751" max="751" width="6.85546875" bestFit="1" customWidth="1"/>
    <col min="752" max="752" width="9.85546875" bestFit="1" customWidth="1"/>
    <col min="753" max="753" width="6.85546875" bestFit="1" customWidth="1"/>
    <col min="754" max="754" width="9.85546875" bestFit="1" customWidth="1"/>
    <col min="755" max="755" width="6.85546875" bestFit="1" customWidth="1"/>
    <col min="756" max="756" width="4.7109375" bestFit="1" customWidth="1"/>
    <col min="757" max="757" width="9.85546875" bestFit="1" customWidth="1"/>
    <col min="758" max="758" width="6.85546875" bestFit="1" customWidth="1"/>
    <col min="759" max="759" width="4.7109375" bestFit="1" customWidth="1"/>
    <col min="760" max="760" width="9.85546875" bestFit="1" customWidth="1"/>
    <col min="761" max="761" width="6.85546875" bestFit="1" customWidth="1"/>
    <col min="762" max="762" width="9.85546875" bestFit="1" customWidth="1"/>
    <col min="763" max="763" width="6.85546875" bestFit="1" customWidth="1"/>
    <col min="764" max="764" width="4.7109375" bestFit="1" customWidth="1"/>
    <col min="765" max="765" width="9.85546875" bestFit="1" customWidth="1"/>
    <col min="766" max="766" width="6.85546875" bestFit="1" customWidth="1"/>
    <col min="767" max="767" width="9.85546875" bestFit="1" customWidth="1"/>
    <col min="768" max="768" width="6.85546875" bestFit="1" customWidth="1"/>
    <col min="769" max="769" width="9.85546875" bestFit="1" customWidth="1"/>
    <col min="770" max="770" width="6.85546875" bestFit="1" customWidth="1"/>
    <col min="771" max="771" width="9.85546875" bestFit="1" customWidth="1"/>
    <col min="772" max="772" width="6.85546875" bestFit="1" customWidth="1"/>
    <col min="773" max="773" width="9.85546875" bestFit="1" customWidth="1"/>
    <col min="774" max="774" width="6.85546875" bestFit="1" customWidth="1"/>
    <col min="775" max="775" width="4.7109375" bestFit="1" customWidth="1"/>
    <col min="776" max="776" width="9.85546875" bestFit="1" customWidth="1"/>
    <col min="777" max="777" width="6.85546875" bestFit="1" customWidth="1"/>
    <col min="778" max="778" width="9.85546875" bestFit="1" customWidth="1"/>
    <col min="779" max="779" width="6.85546875" bestFit="1" customWidth="1"/>
    <col min="780" max="780" width="9.85546875" bestFit="1" customWidth="1"/>
    <col min="781" max="781" width="6.85546875" bestFit="1" customWidth="1"/>
    <col min="782" max="782" width="4.7109375" bestFit="1" customWidth="1"/>
    <col min="783" max="783" width="9.85546875" bestFit="1" customWidth="1"/>
    <col min="784" max="784" width="6.85546875" bestFit="1" customWidth="1"/>
    <col min="785" max="785" width="9.85546875" bestFit="1" customWidth="1"/>
    <col min="786" max="786" width="6.85546875" bestFit="1" customWidth="1"/>
    <col min="787" max="787" width="9.85546875" bestFit="1" customWidth="1"/>
    <col min="788" max="788" width="6.85546875" bestFit="1" customWidth="1"/>
    <col min="789" max="789" width="9.85546875" bestFit="1" customWidth="1"/>
    <col min="790" max="790" width="6.85546875" bestFit="1" customWidth="1"/>
    <col min="791" max="791" width="9.85546875" bestFit="1" customWidth="1"/>
    <col min="792" max="792" width="6.85546875" bestFit="1" customWidth="1"/>
    <col min="793" max="793" width="9.85546875" bestFit="1" customWidth="1"/>
    <col min="794" max="794" width="6.85546875" bestFit="1" customWidth="1"/>
    <col min="795" max="795" width="9.85546875" bestFit="1" customWidth="1"/>
    <col min="796" max="796" width="6.85546875" bestFit="1" customWidth="1"/>
    <col min="797" max="797" width="4.7109375" bestFit="1" customWidth="1"/>
    <col min="798" max="798" width="9.85546875" bestFit="1" customWidth="1"/>
    <col min="799" max="799" width="6.85546875" bestFit="1" customWidth="1"/>
    <col min="800" max="800" width="9.85546875" bestFit="1" customWidth="1"/>
    <col min="801" max="801" width="6.85546875" bestFit="1" customWidth="1"/>
    <col min="802" max="802" width="9.85546875" bestFit="1" customWidth="1"/>
    <col min="803" max="803" width="6.85546875" bestFit="1" customWidth="1"/>
    <col min="804" max="804" width="9.85546875" bestFit="1" customWidth="1"/>
    <col min="805" max="805" width="6.85546875" bestFit="1" customWidth="1"/>
    <col min="806" max="806" width="9.85546875" bestFit="1" customWidth="1"/>
    <col min="807" max="807" width="6.85546875" bestFit="1" customWidth="1"/>
    <col min="808" max="808" width="9.85546875" bestFit="1" customWidth="1"/>
    <col min="809" max="809" width="6.85546875" bestFit="1" customWidth="1"/>
    <col min="810" max="810" width="9.85546875" bestFit="1" customWidth="1"/>
    <col min="811" max="811" width="6.85546875" bestFit="1" customWidth="1"/>
    <col min="812" max="812" width="4.7109375" bestFit="1" customWidth="1"/>
    <col min="813" max="813" width="9.85546875" bestFit="1" customWidth="1"/>
    <col min="814" max="814" width="8.85546875" bestFit="1" customWidth="1"/>
    <col min="815" max="815" width="11.42578125" bestFit="1" customWidth="1"/>
    <col min="816" max="816" width="6.85546875" bestFit="1" customWidth="1"/>
    <col min="817" max="817" width="9.85546875" bestFit="1" customWidth="1"/>
    <col min="818" max="818" width="6.85546875" bestFit="1" customWidth="1"/>
    <col min="819" max="819" width="4.7109375" bestFit="1" customWidth="1"/>
    <col min="820" max="820" width="9.85546875" bestFit="1" customWidth="1"/>
    <col min="821" max="821" width="6.85546875" bestFit="1" customWidth="1"/>
    <col min="822" max="822" width="9.85546875" bestFit="1" customWidth="1"/>
    <col min="823" max="823" width="6.85546875" bestFit="1" customWidth="1"/>
    <col min="824" max="824" width="9.85546875" bestFit="1" customWidth="1"/>
    <col min="825" max="825" width="6.85546875" bestFit="1" customWidth="1"/>
    <col min="826" max="826" width="9.85546875" bestFit="1" customWidth="1"/>
    <col min="827" max="827" width="8.85546875" bestFit="1" customWidth="1"/>
    <col min="828" max="828" width="11.42578125" bestFit="1" customWidth="1"/>
    <col min="829" max="829" width="6.85546875" bestFit="1" customWidth="1"/>
    <col min="830" max="830" width="9.85546875" bestFit="1" customWidth="1"/>
    <col min="831" max="831" width="6.85546875" bestFit="1" customWidth="1"/>
    <col min="832" max="832" width="9.85546875" bestFit="1" customWidth="1"/>
    <col min="833" max="833" width="6.85546875" bestFit="1" customWidth="1"/>
    <col min="834" max="834" width="9.85546875" bestFit="1" customWidth="1"/>
    <col min="835" max="835" width="6.85546875" bestFit="1" customWidth="1"/>
    <col min="836" max="836" width="9.85546875" bestFit="1" customWidth="1"/>
    <col min="837" max="837" width="6.85546875" bestFit="1" customWidth="1"/>
    <col min="838" max="838" width="4.7109375" bestFit="1" customWidth="1"/>
    <col min="839" max="839" width="9.85546875" bestFit="1" customWidth="1"/>
    <col min="840" max="840" width="6.85546875" bestFit="1" customWidth="1"/>
    <col min="841" max="841" width="9.85546875" bestFit="1" customWidth="1"/>
    <col min="842" max="842" width="6.85546875" bestFit="1" customWidth="1"/>
    <col min="843" max="843" width="9.85546875" bestFit="1" customWidth="1"/>
    <col min="844" max="844" width="6.85546875" bestFit="1" customWidth="1"/>
    <col min="845" max="845" width="9.85546875" bestFit="1" customWidth="1"/>
    <col min="846" max="846" width="6.85546875" bestFit="1" customWidth="1"/>
    <col min="847" max="847" width="9.85546875" bestFit="1" customWidth="1"/>
    <col min="848" max="848" width="6.85546875" bestFit="1" customWidth="1"/>
    <col min="849" max="849" width="9.85546875" bestFit="1" customWidth="1"/>
    <col min="850" max="850" width="6.85546875" bestFit="1" customWidth="1"/>
    <col min="851" max="852" width="9.85546875" bestFit="1" customWidth="1"/>
    <col min="853" max="853" width="12.42578125" bestFit="1" customWidth="1"/>
    <col min="854" max="854" width="6.85546875" bestFit="1" customWidth="1"/>
    <col min="855" max="855" width="9.85546875" bestFit="1" customWidth="1"/>
    <col min="856" max="856" width="6.85546875" bestFit="1" customWidth="1"/>
    <col min="857" max="857" width="4.7109375" bestFit="1" customWidth="1"/>
    <col min="858" max="858" width="9.85546875" bestFit="1" customWidth="1"/>
    <col min="859" max="859" width="6.85546875" bestFit="1" customWidth="1"/>
    <col min="860" max="860" width="9.85546875" bestFit="1" customWidth="1"/>
    <col min="861" max="861" width="6.85546875" bestFit="1" customWidth="1"/>
    <col min="862" max="862" width="9.85546875" bestFit="1" customWidth="1"/>
    <col min="863" max="863" width="6.85546875" bestFit="1" customWidth="1"/>
    <col min="864" max="865" width="9.85546875" bestFit="1" customWidth="1"/>
    <col min="866" max="866" width="12.42578125" bestFit="1" customWidth="1"/>
    <col min="867" max="867" width="6.85546875" bestFit="1" customWidth="1"/>
    <col min="868" max="868" width="9.85546875" bestFit="1" customWidth="1"/>
    <col min="869" max="869" width="6.85546875" bestFit="1" customWidth="1"/>
    <col min="870" max="870" width="9.85546875" bestFit="1" customWidth="1"/>
    <col min="871" max="871" width="6.85546875" bestFit="1" customWidth="1"/>
    <col min="872" max="872" width="9.85546875" bestFit="1" customWidth="1"/>
    <col min="873" max="873" width="6.85546875" bestFit="1" customWidth="1"/>
    <col min="874" max="874" width="9.85546875" bestFit="1" customWidth="1"/>
    <col min="875" max="875" width="6.85546875" bestFit="1" customWidth="1"/>
    <col min="876" max="876" width="4.7109375" bestFit="1" customWidth="1"/>
    <col min="877" max="877" width="9.85546875" bestFit="1" customWidth="1"/>
    <col min="878" max="878" width="6.85546875" bestFit="1" customWidth="1"/>
    <col min="879" max="880" width="9.85546875" bestFit="1" customWidth="1"/>
    <col min="881" max="881" width="12.42578125" bestFit="1" customWidth="1"/>
    <col min="882" max="882" width="6.85546875" bestFit="1" customWidth="1"/>
    <col min="883" max="883" width="9.85546875" bestFit="1" customWidth="1"/>
    <col min="884" max="884" width="6.85546875" bestFit="1" customWidth="1"/>
    <col min="885" max="886" width="9.85546875" bestFit="1" customWidth="1"/>
    <col min="887" max="887" width="12.42578125" bestFit="1" customWidth="1"/>
    <col min="888" max="888" width="6.85546875" bestFit="1" customWidth="1"/>
    <col min="889" max="889" width="9.85546875" bestFit="1" customWidth="1"/>
    <col min="890" max="890" width="6.85546875" bestFit="1" customWidth="1"/>
    <col min="891" max="891" width="9.85546875" bestFit="1" customWidth="1"/>
    <col min="892" max="892" width="6.85546875" bestFit="1" customWidth="1"/>
    <col min="893" max="893" width="9.85546875" bestFit="1" customWidth="1"/>
    <col min="894" max="894" width="6.85546875" bestFit="1" customWidth="1"/>
    <col min="895" max="895" width="9.85546875" bestFit="1" customWidth="1"/>
    <col min="896" max="896" width="6.85546875" bestFit="1" customWidth="1"/>
    <col min="897" max="897" width="9.85546875" bestFit="1" customWidth="1"/>
    <col min="898" max="898" width="6.85546875" bestFit="1" customWidth="1"/>
    <col min="899" max="899" width="9.85546875" bestFit="1" customWidth="1"/>
    <col min="900" max="900" width="6.85546875" bestFit="1" customWidth="1"/>
    <col min="901" max="901" width="9.85546875" bestFit="1" customWidth="1"/>
    <col min="902" max="902" width="6.85546875" bestFit="1" customWidth="1"/>
    <col min="903" max="903" width="9.85546875" bestFit="1" customWidth="1"/>
    <col min="904" max="904" width="6.85546875" bestFit="1" customWidth="1"/>
    <col min="905" max="905" width="9.85546875" bestFit="1" customWidth="1"/>
    <col min="906" max="906" width="6.85546875" bestFit="1" customWidth="1"/>
    <col min="907" max="908" width="9.85546875" bestFit="1" customWidth="1"/>
    <col min="909" max="909" width="12.42578125" bestFit="1" customWidth="1"/>
    <col min="910" max="910" width="6.85546875" bestFit="1" customWidth="1"/>
    <col min="911" max="911" width="9.85546875" bestFit="1" customWidth="1"/>
    <col min="912" max="912" width="6.85546875" bestFit="1" customWidth="1"/>
    <col min="913" max="913" width="9.85546875" bestFit="1" customWidth="1"/>
    <col min="914" max="914" width="6.85546875" bestFit="1" customWidth="1"/>
    <col min="915" max="915" width="9.85546875" bestFit="1" customWidth="1"/>
    <col min="916" max="916" width="6.85546875" bestFit="1" customWidth="1"/>
    <col min="917" max="917" width="9.85546875" bestFit="1" customWidth="1"/>
    <col min="918" max="918" width="6.85546875" bestFit="1" customWidth="1"/>
    <col min="919" max="919" width="4.7109375" bestFit="1" customWidth="1"/>
    <col min="920" max="920" width="9.85546875" bestFit="1" customWidth="1"/>
    <col min="921" max="921" width="6.85546875" bestFit="1" customWidth="1"/>
    <col min="922" max="923" width="9.85546875" bestFit="1" customWidth="1"/>
    <col min="924" max="924" width="12.42578125" bestFit="1" customWidth="1"/>
    <col min="925" max="925" width="6.85546875" bestFit="1" customWidth="1"/>
    <col min="926" max="926" width="9.85546875" bestFit="1" customWidth="1"/>
    <col min="927" max="927" width="6.85546875" bestFit="1" customWidth="1"/>
    <col min="928" max="928" width="9.85546875" bestFit="1" customWidth="1"/>
    <col min="929" max="929" width="6.85546875" bestFit="1" customWidth="1"/>
    <col min="930" max="930" width="9.85546875" bestFit="1" customWidth="1"/>
    <col min="931" max="931" width="6.85546875" bestFit="1" customWidth="1"/>
    <col min="932" max="932" width="4.7109375" bestFit="1" customWidth="1"/>
    <col min="933" max="933" width="9.85546875" bestFit="1" customWidth="1"/>
    <col min="934" max="934" width="6.85546875" bestFit="1" customWidth="1"/>
    <col min="935" max="935" width="4.7109375" bestFit="1" customWidth="1"/>
    <col min="936" max="936" width="9.85546875" bestFit="1" customWidth="1"/>
    <col min="937" max="937" width="6.85546875" bestFit="1" customWidth="1"/>
    <col min="938" max="938" width="4.7109375" bestFit="1" customWidth="1"/>
    <col min="939" max="939" width="9.85546875" bestFit="1" customWidth="1"/>
    <col min="940" max="940" width="6.85546875" bestFit="1" customWidth="1"/>
    <col min="941" max="941" width="9.85546875" bestFit="1" customWidth="1"/>
    <col min="942" max="942" width="6.85546875" bestFit="1" customWidth="1"/>
    <col min="943" max="943" width="9.85546875" bestFit="1" customWidth="1"/>
    <col min="944" max="944" width="6.85546875" bestFit="1" customWidth="1"/>
    <col min="945" max="945" width="9.85546875" bestFit="1" customWidth="1"/>
    <col min="946" max="946" width="6.85546875" bestFit="1" customWidth="1"/>
    <col min="947" max="947" width="9.85546875" bestFit="1" customWidth="1"/>
    <col min="948" max="948" width="6.85546875" bestFit="1" customWidth="1"/>
    <col min="949" max="949" width="9.85546875" bestFit="1" customWidth="1"/>
    <col min="950" max="950" width="6.85546875" bestFit="1" customWidth="1"/>
    <col min="951" max="951" width="9.85546875" bestFit="1" customWidth="1"/>
    <col min="952" max="952" width="6.85546875" bestFit="1" customWidth="1"/>
    <col min="953" max="953" width="4.7109375" bestFit="1" customWidth="1"/>
    <col min="954" max="954" width="9.85546875" bestFit="1" customWidth="1"/>
    <col min="955" max="955" width="6.85546875" bestFit="1" customWidth="1"/>
    <col min="956" max="956" width="4.7109375" bestFit="1" customWidth="1"/>
    <col min="957" max="957" width="9.85546875" bestFit="1" customWidth="1"/>
    <col min="958" max="958" width="6.85546875" bestFit="1" customWidth="1"/>
    <col min="959" max="959" width="4.7109375" bestFit="1" customWidth="1"/>
    <col min="960" max="960" width="9.85546875" bestFit="1" customWidth="1"/>
    <col min="961" max="961" width="6.85546875" bestFit="1" customWidth="1"/>
    <col min="962" max="962" width="9.85546875" bestFit="1" customWidth="1"/>
    <col min="963" max="963" width="6.85546875" bestFit="1" customWidth="1"/>
    <col min="964" max="964" width="9.85546875" bestFit="1" customWidth="1"/>
    <col min="965" max="965" width="6.85546875" bestFit="1" customWidth="1"/>
    <col min="966" max="966" width="9.85546875" bestFit="1" customWidth="1"/>
    <col min="967" max="967" width="6.85546875" bestFit="1" customWidth="1"/>
    <col min="968" max="968" width="9.85546875" bestFit="1" customWidth="1"/>
    <col min="969" max="969" width="6.85546875" bestFit="1" customWidth="1"/>
    <col min="970" max="970" width="9.85546875" bestFit="1" customWidth="1"/>
    <col min="971" max="971" width="6.85546875" bestFit="1" customWidth="1"/>
    <col min="972" max="972" width="9.85546875" bestFit="1" customWidth="1"/>
    <col min="973" max="973" width="6.85546875" bestFit="1" customWidth="1"/>
    <col min="974" max="974" width="9.85546875" bestFit="1" customWidth="1"/>
    <col min="975" max="975" width="6.85546875" bestFit="1" customWidth="1"/>
    <col min="976" max="976" width="9.85546875" bestFit="1" customWidth="1"/>
    <col min="977" max="977" width="6.85546875" bestFit="1" customWidth="1"/>
    <col min="978" max="978" width="4.7109375" bestFit="1" customWidth="1"/>
    <col min="979" max="979" width="9.85546875" bestFit="1" customWidth="1"/>
    <col min="980" max="980" width="6.85546875" bestFit="1" customWidth="1"/>
    <col min="981" max="981" width="9.85546875" bestFit="1" customWidth="1"/>
    <col min="982" max="982" width="6.85546875" bestFit="1" customWidth="1"/>
    <col min="983" max="984" width="9.85546875" bestFit="1" customWidth="1"/>
    <col min="985" max="985" width="12.42578125" bestFit="1" customWidth="1"/>
    <col min="986" max="986" width="9.85546875" bestFit="1" customWidth="1"/>
    <col min="987" max="987" width="12.42578125" bestFit="1" customWidth="1"/>
    <col min="988" max="988" width="6.85546875" bestFit="1" customWidth="1"/>
    <col min="989" max="989" width="9.85546875" bestFit="1" customWidth="1"/>
    <col min="990" max="990" width="6.85546875" bestFit="1" customWidth="1"/>
    <col min="991" max="991" width="9.85546875" bestFit="1" customWidth="1"/>
    <col min="992" max="992" width="6.85546875" bestFit="1" customWidth="1"/>
    <col min="993" max="993" width="9.85546875" bestFit="1" customWidth="1"/>
    <col min="994" max="994" width="6.85546875" bestFit="1" customWidth="1"/>
    <col min="995" max="995" width="9.85546875" bestFit="1" customWidth="1"/>
    <col min="996" max="996" width="6.85546875" bestFit="1" customWidth="1"/>
    <col min="997" max="997" width="9.85546875" bestFit="1" customWidth="1"/>
    <col min="998" max="998" width="6.85546875" bestFit="1" customWidth="1"/>
    <col min="999" max="999" width="9.85546875" bestFit="1" customWidth="1"/>
    <col min="1000" max="1000" width="6.85546875" bestFit="1" customWidth="1"/>
    <col min="1001" max="1002" width="9.85546875" bestFit="1" customWidth="1"/>
    <col min="1003" max="1003" width="12.42578125" bestFit="1" customWidth="1"/>
    <col min="1004" max="1004" width="6.85546875" bestFit="1" customWidth="1"/>
    <col min="1005" max="1005" width="9.85546875" bestFit="1" customWidth="1"/>
    <col min="1006" max="1006" width="6.85546875" bestFit="1" customWidth="1"/>
    <col min="1007" max="1007" width="9.85546875" bestFit="1" customWidth="1"/>
    <col min="1008" max="1008" width="6.85546875" bestFit="1" customWidth="1"/>
    <col min="1009" max="1009" width="9.85546875" bestFit="1" customWidth="1"/>
    <col min="1010" max="1010" width="6.85546875" bestFit="1" customWidth="1"/>
    <col min="1011" max="1011" width="9.85546875" bestFit="1" customWidth="1"/>
    <col min="1012" max="1012" width="6.85546875" bestFit="1" customWidth="1"/>
    <col min="1013" max="1013" width="9.85546875" bestFit="1" customWidth="1"/>
    <col min="1014" max="1014" width="6.85546875" bestFit="1" customWidth="1"/>
    <col min="1015" max="1015" width="9.85546875" bestFit="1" customWidth="1"/>
    <col min="1016" max="1016" width="6.85546875" bestFit="1" customWidth="1"/>
    <col min="1017" max="1017" width="9.85546875" bestFit="1" customWidth="1"/>
    <col min="1018" max="1018" width="6.85546875" bestFit="1" customWidth="1"/>
    <col min="1019" max="1019" width="9.85546875" bestFit="1" customWidth="1"/>
    <col min="1020" max="1020" width="6.85546875" bestFit="1" customWidth="1"/>
    <col min="1021" max="1021" width="9.85546875" bestFit="1" customWidth="1"/>
    <col min="1022" max="1022" width="6.85546875" bestFit="1" customWidth="1"/>
    <col min="1023" max="1023" width="9.85546875" bestFit="1" customWidth="1"/>
    <col min="1024" max="1024" width="6.85546875" bestFit="1" customWidth="1"/>
    <col min="1025" max="1025" width="9.85546875" bestFit="1" customWidth="1"/>
    <col min="1026" max="1026" width="6.85546875" bestFit="1" customWidth="1"/>
    <col min="1027" max="1027" width="9.85546875" bestFit="1" customWidth="1"/>
    <col min="1028" max="1028" width="6.85546875" bestFit="1" customWidth="1"/>
    <col min="1029" max="1029" width="9.85546875" bestFit="1" customWidth="1"/>
    <col min="1030" max="1030" width="6.85546875" bestFit="1" customWidth="1"/>
    <col min="1031" max="1031" width="9.85546875" bestFit="1" customWidth="1"/>
    <col min="1032" max="1032" width="6.85546875" bestFit="1" customWidth="1"/>
    <col min="1033" max="1033" width="9.85546875" bestFit="1" customWidth="1"/>
    <col min="1034" max="1034" width="6.85546875" bestFit="1" customWidth="1"/>
    <col min="1035" max="1035" width="9.85546875" bestFit="1" customWidth="1"/>
    <col min="1036" max="1036" width="6.85546875" bestFit="1" customWidth="1"/>
    <col min="1037" max="1037" width="9.85546875" bestFit="1" customWidth="1"/>
    <col min="1038" max="1038" width="6.85546875" bestFit="1" customWidth="1"/>
    <col min="1039" max="1039" width="9.85546875" bestFit="1" customWidth="1"/>
    <col min="1040" max="1040" width="6.85546875" bestFit="1" customWidth="1"/>
    <col min="1041" max="1041" width="9.85546875" bestFit="1" customWidth="1"/>
    <col min="1042" max="1042" width="6.85546875" bestFit="1" customWidth="1"/>
    <col min="1043" max="1043" width="4.7109375" bestFit="1" customWidth="1"/>
    <col min="1044" max="1044" width="9.85546875" bestFit="1" customWidth="1"/>
    <col min="1045" max="1045" width="6.85546875" bestFit="1" customWidth="1"/>
    <col min="1046" max="1046" width="9.85546875" bestFit="1" customWidth="1"/>
    <col min="1047" max="1047" width="6.85546875" bestFit="1" customWidth="1"/>
    <col min="1048" max="1048" width="9.85546875" bestFit="1" customWidth="1"/>
    <col min="1049" max="1049" width="6.85546875" bestFit="1" customWidth="1"/>
    <col min="1050" max="1050" width="9.85546875" bestFit="1" customWidth="1"/>
    <col min="1051" max="1051" width="6.85546875" bestFit="1" customWidth="1"/>
    <col min="1052" max="1052" width="9.85546875" bestFit="1" customWidth="1"/>
    <col min="1053" max="1053" width="6.85546875" bestFit="1" customWidth="1"/>
    <col min="1054" max="1054" width="9.85546875" bestFit="1" customWidth="1"/>
    <col min="1055" max="1055" width="6.85546875" bestFit="1" customWidth="1"/>
    <col min="1056" max="1056" width="9.85546875" bestFit="1" customWidth="1"/>
    <col min="1057" max="1057" width="6.85546875" bestFit="1" customWidth="1"/>
    <col min="1058" max="1058" width="9.85546875" bestFit="1" customWidth="1"/>
    <col min="1059" max="1059" width="6.85546875" bestFit="1" customWidth="1"/>
    <col min="1060" max="1060" width="9.85546875" bestFit="1" customWidth="1"/>
    <col min="1061" max="1061" width="6.85546875" bestFit="1" customWidth="1"/>
    <col min="1062" max="1062" width="9.85546875" bestFit="1" customWidth="1"/>
    <col min="1063" max="1063" width="6.85546875" bestFit="1" customWidth="1"/>
    <col min="1064" max="1064" width="9.85546875" bestFit="1" customWidth="1"/>
    <col min="1065" max="1065" width="6.85546875" bestFit="1" customWidth="1"/>
    <col min="1066" max="1066" width="9.85546875" bestFit="1" customWidth="1"/>
    <col min="1067" max="1067" width="6.85546875" bestFit="1" customWidth="1"/>
    <col min="1068" max="1068" width="9.85546875" bestFit="1" customWidth="1"/>
    <col min="1069" max="1069" width="6.85546875" bestFit="1" customWidth="1"/>
    <col min="1070" max="1070" width="9.85546875" bestFit="1" customWidth="1"/>
    <col min="1071" max="1071" width="6.85546875" bestFit="1" customWidth="1"/>
    <col min="1072" max="1072" width="9.85546875" bestFit="1" customWidth="1"/>
    <col min="1073" max="1073" width="6.85546875" bestFit="1" customWidth="1"/>
    <col min="1074" max="1074" width="4.7109375" bestFit="1" customWidth="1"/>
    <col min="1075" max="1075" width="9.85546875" bestFit="1" customWidth="1"/>
    <col min="1076" max="1076" width="6.85546875" bestFit="1" customWidth="1"/>
    <col min="1077" max="1077" width="9.85546875" bestFit="1" customWidth="1"/>
    <col min="1078" max="1078" width="6.85546875" bestFit="1" customWidth="1"/>
    <col min="1079" max="1079" width="9.85546875" bestFit="1" customWidth="1"/>
    <col min="1080" max="1080" width="6.85546875" bestFit="1" customWidth="1"/>
    <col min="1081" max="1081" width="9.85546875" bestFit="1" customWidth="1"/>
    <col min="1082" max="1082" width="6.85546875" bestFit="1" customWidth="1"/>
    <col min="1083" max="1083" width="9.85546875" bestFit="1" customWidth="1"/>
    <col min="1084" max="1084" width="6.85546875" bestFit="1" customWidth="1"/>
    <col min="1085" max="1085" width="9.85546875" bestFit="1" customWidth="1"/>
    <col min="1086" max="1086" width="8.85546875" bestFit="1" customWidth="1"/>
    <col min="1087" max="1087" width="11.42578125" bestFit="1" customWidth="1"/>
    <col min="1088" max="1088" width="6.85546875" bestFit="1" customWidth="1"/>
    <col min="1089" max="1089" width="9.85546875" bestFit="1" customWidth="1"/>
    <col min="1090" max="1090" width="6.85546875" bestFit="1" customWidth="1"/>
    <col min="1091" max="1091" width="9.85546875" bestFit="1" customWidth="1"/>
    <col min="1092" max="1092" width="6.85546875" bestFit="1" customWidth="1"/>
    <col min="1093" max="1093" width="9.85546875" bestFit="1" customWidth="1"/>
    <col min="1094" max="1094" width="6.85546875" bestFit="1" customWidth="1"/>
    <col min="1095" max="1095" width="9.85546875" bestFit="1" customWidth="1"/>
    <col min="1096" max="1096" width="6.85546875" bestFit="1" customWidth="1"/>
    <col min="1097" max="1097" width="9.85546875" bestFit="1" customWidth="1"/>
    <col min="1098" max="1098" width="6.85546875" bestFit="1" customWidth="1"/>
    <col min="1099" max="1099" width="9.85546875" bestFit="1" customWidth="1"/>
    <col min="1100" max="1100" width="6.85546875" bestFit="1" customWidth="1"/>
    <col min="1101" max="1101" width="9.85546875" bestFit="1" customWidth="1"/>
    <col min="1102" max="1102" width="6.85546875" bestFit="1" customWidth="1"/>
    <col min="1103" max="1103" width="9.85546875" bestFit="1" customWidth="1"/>
    <col min="1104" max="1104" width="6.85546875" bestFit="1" customWidth="1"/>
    <col min="1105" max="1105" width="9.85546875" bestFit="1" customWidth="1"/>
    <col min="1106" max="1106" width="6.85546875" bestFit="1" customWidth="1"/>
    <col min="1107" max="1107" width="9.85546875" bestFit="1" customWidth="1"/>
    <col min="1108" max="1108" width="6.85546875" bestFit="1" customWidth="1"/>
    <col min="1109" max="1110" width="9.85546875" bestFit="1" customWidth="1"/>
    <col min="1111" max="1111" width="12.42578125" bestFit="1" customWidth="1"/>
    <col min="1112" max="1112" width="6.85546875" bestFit="1" customWidth="1"/>
    <col min="1113" max="1113" width="9.85546875" bestFit="1" customWidth="1"/>
    <col min="1114" max="1114" width="6.85546875" bestFit="1" customWidth="1"/>
    <col min="1115" max="1116" width="9.85546875" bestFit="1" customWidth="1"/>
    <col min="1117" max="1117" width="12.42578125" bestFit="1" customWidth="1"/>
    <col min="1118" max="1118" width="6.85546875" bestFit="1" customWidth="1"/>
    <col min="1119" max="1119" width="9.85546875" bestFit="1" customWidth="1"/>
    <col min="1120" max="1120" width="6.85546875" bestFit="1" customWidth="1"/>
    <col min="1121" max="1121" width="9.85546875" bestFit="1" customWidth="1"/>
    <col min="1122" max="1122" width="6.85546875" bestFit="1" customWidth="1"/>
    <col min="1123" max="1123" width="9.85546875" bestFit="1" customWidth="1"/>
    <col min="1124" max="1124" width="6.85546875" bestFit="1" customWidth="1"/>
    <col min="1125" max="1125" width="9.85546875" bestFit="1" customWidth="1"/>
    <col min="1126" max="1126" width="6.85546875" bestFit="1" customWidth="1"/>
    <col min="1127" max="1127" width="9.85546875" bestFit="1" customWidth="1"/>
    <col min="1128" max="1128" width="6.85546875" bestFit="1" customWidth="1"/>
    <col min="1129" max="1129" width="9.85546875" bestFit="1" customWidth="1"/>
    <col min="1130" max="1130" width="6.85546875" bestFit="1" customWidth="1"/>
    <col min="1131" max="1131" width="9.85546875" bestFit="1" customWidth="1"/>
    <col min="1132" max="1132" width="6.85546875" bestFit="1" customWidth="1"/>
    <col min="1133" max="1133" width="9.85546875" bestFit="1" customWidth="1"/>
    <col min="1134" max="1134" width="6.85546875" bestFit="1" customWidth="1"/>
    <col min="1135" max="1135" width="9.85546875" bestFit="1" customWidth="1"/>
    <col min="1136" max="1136" width="6.85546875" bestFit="1" customWidth="1"/>
    <col min="1137" max="1137" width="4.7109375" bestFit="1" customWidth="1"/>
    <col min="1138" max="1138" width="9.85546875" bestFit="1" customWidth="1"/>
    <col min="1139" max="1139" width="6.85546875" bestFit="1" customWidth="1"/>
    <col min="1140" max="1140" width="9.85546875" bestFit="1" customWidth="1"/>
    <col min="1141" max="1141" width="6.85546875" bestFit="1" customWidth="1"/>
    <col min="1142" max="1142" width="9.85546875" bestFit="1" customWidth="1"/>
    <col min="1143" max="1143" width="6.85546875" bestFit="1" customWidth="1"/>
    <col min="1144" max="1144" width="9.85546875" bestFit="1" customWidth="1"/>
    <col min="1145" max="1145" width="6.85546875" bestFit="1" customWidth="1"/>
    <col min="1146" max="1146" width="9.85546875" bestFit="1" customWidth="1"/>
    <col min="1147" max="1147" width="6.85546875" bestFit="1" customWidth="1"/>
    <col min="1148" max="1148" width="9.85546875" bestFit="1" customWidth="1"/>
    <col min="1149" max="1149" width="6.85546875" bestFit="1" customWidth="1"/>
    <col min="1150" max="1150" width="9.85546875" bestFit="1" customWidth="1"/>
    <col min="1151" max="1151" width="6.85546875" bestFit="1" customWidth="1"/>
    <col min="1152" max="1152" width="9.85546875" bestFit="1" customWidth="1"/>
    <col min="1153" max="1153" width="6.85546875" bestFit="1" customWidth="1"/>
    <col min="1154" max="1154" width="9.85546875" bestFit="1" customWidth="1"/>
    <col min="1155" max="1155" width="6.85546875" bestFit="1" customWidth="1"/>
    <col min="1156" max="1156" width="9.85546875" bestFit="1" customWidth="1"/>
    <col min="1157" max="1157" width="6.85546875" bestFit="1" customWidth="1"/>
    <col min="1158" max="1158" width="9.85546875" bestFit="1" customWidth="1"/>
    <col min="1159" max="1159" width="6.85546875" bestFit="1" customWidth="1"/>
    <col min="1160" max="1160" width="9.85546875" bestFit="1" customWidth="1"/>
    <col min="1161" max="1161" width="6.85546875" bestFit="1" customWidth="1"/>
    <col min="1162" max="1162" width="4.7109375" bestFit="1" customWidth="1"/>
    <col min="1163" max="1163" width="9.85546875" bestFit="1" customWidth="1"/>
    <col min="1164" max="1164" width="6.85546875" bestFit="1" customWidth="1"/>
    <col min="1165" max="1165" width="9.85546875" bestFit="1" customWidth="1"/>
    <col min="1166" max="1166" width="6.85546875" bestFit="1" customWidth="1"/>
    <col min="1167" max="1168" width="9.85546875" bestFit="1" customWidth="1"/>
    <col min="1169" max="1169" width="12.42578125" bestFit="1" customWidth="1"/>
    <col min="1170" max="1170" width="6.85546875" bestFit="1" customWidth="1"/>
    <col min="1171" max="1171" width="9.85546875" bestFit="1" customWidth="1"/>
    <col min="1172" max="1172" width="6.85546875" bestFit="1" customWidth="1"/>
    <col min="1173" max="1173" width="9.85546875" bestFit="1" customWidth="1"/>
    <col min="1174" max="1174" width="6.85546875" bestFit="1" customWidth="1"/>
    <col min="1175" max="1175" width="4.7109375" bestFit="1" customWidth="1"/>
    <col min="1176" max="1176" width="9.85546875" bestFit="1" customWidth="1"/>
    <col min="1177" max="1177" width="6.85546875" bestFit="1" customWidth="1"/>
    <col min="1178" max="1178" width="9.85546875" bestFit="1" customWidth="1"/>
    <col min="1179" max="1179" width="6.85546875" bestFit="1" customWidth="1"/>
    <col min="1180" max="1180" width="9.85546875" bestFit="1" customWidth="1"/>
    <col min="1181" max="1181" width="6.85546875" bestFit="1" customWidth="1"/>
    <col min="1182" max="1182" width="9.85546875" bestFit="1" customWidth="1"/>
    <col min="1183" max="1183" width="6.85546875" bestFit="1" customWidth="1"/>
    <col min="1184" max="1184" width="9.85546875" bestFit="1" customWidth="1"/>
    <col min="1185" max="1185" width="6.85546875" bestFit="1" customWidth="1"/>
    <col min="1186" max="1186" width="9.85546875" bestFit="1" customWidth="1"/>
    <col min="1187" max="1187" width="6.85546875" bestFit="1" customWidth="1"/>
    <col min="1188" max="1188" width="9.85546875" bestFit="1" customWidth="1"/>
    <col min="1189" max="1189" width="6.85546875" bestFit="1" customWidth="1"/>
    <col min="1190" max="1190" width="9.85546875" bestFit="1" customWidth="1"/>
    <col min="1191" max="1191" width="6.85546875" bestFit="1" customWidth="1"/>
    <col min="1192" max="1192" width="9.85546875" bestFit="1" customWidth="1"/>
    <col min="1193" max="1193" width="6.85546875" bestFit="1" customWidth="1"/>
    <col min="1194" max="1194" width="9.85546875" bestFit="1" customWidth="1"/>
    <col min="1195" max="1195" width="6.85546875" bestFit="1" customWidth="1"/>
    <col min="1196" max="1196" width="9.85546875" bestFit="1" customWidth="1"/>
    <col min="1197" max="1197" width="6.85546875" bestFit="1" customWidth="1"/>
    <col min="1198" max="1198" width="9.85546875" bestFit="1" customWidth="1"/>
    <col min="1199" max="1199" width="6.85546875" bestFit="1" customWidth="1"/>
    <col min="1200" max="1200" width="9.85546875" bestFit="1" customWidth="1"/>
    <col min="1201" max="1201" width="6.85546875" bestFit="1" customWidth="1"/>
    <col min="1202" max="1202" width="4.7109375" bestFit="1" customWidth="1"/>
    <col min="1203" max="1203" width="9.85546875" bestFit="1" customWidth="1"/>
    <col min="1204" max="1204" width="6.85546875" bestFit="1" customWidth="1"/>
    <col min="1205" max="1205" width="9.85546875" bestFit="1" customWidth="1"/>
    <col min="1206" max="1206" width="6.85546875" bestFit="1" customWidth="1"/>
    <col min="1207" max="1207" width="9.85546875" bestFit="1" customWidth="1"/>
    <col min="1208" max="1208" width="6.85546875" bestFit="1" customWidth="1"/>
    <col min="1209" max="1209" width="9.85546875" bestFit="1" customWidth="1"/>
    <col min="1210" max="1210" width="6.85546875" bestFit="1" customWidth="1"/>
    <col min="1211" max="1211" width="9.85546875" bestFit="1" customWidth="1"/>
    <col min="1212" max="1212" width="6.85546875" bestFit="1" customWidth="1"/>
    <col min="1213" max="1213" width="9.85546875" bestFit="1" customWidth="1"/>
    <col min="1214" max="1214" width="6.85546875" bestFit="1" customWidth="1"/>
    <col min="1215" max="1215" width="4.7109375" bestFit="1" customWidth="1"/>
    <col min="1216" max="1216" width="9.85546875" bestFit="1" customWidth="1"/>
    <col min="1217" max="1217" width="6.85546875" bestFit="1" customWidth="1"/>
    <col min="1218" max="1218" width="9.85546875" bestFit="1" customWidth="1"/>
    <col min="1219" max="1219" width="6.85546875" bestFit="1" customWidth="1"/>
    <col min="1220" max="1220" width="9.85546875" bestFit="1" customWidth="1"/>
    <col min="1221" max="1221" width="6.85546875" bestFit="1" customWidth="1"/>
    <col min="1222" max="1222" width="9.85546875" bestFit="1" customWidth="1"/>
    <col min="1223" max="1223" width="6.85546875" bestFit="1" customWidth="1"/>
    <col min="1224" max="1224" width="9.85546875" bestFit="1" customWidth="1"/>
    <col min="1225" max="1225" width="6.85546875" bestFit="1" customWidth="1"/>
    <col min="1226" max="1226" width="9.85546875" bestFit="1" customWidth="1"/>
    <col min="1227" max="1227" width="6.85546875" bestFit="1" customWidth="1"/>
    <col min="1228" max="1228" width="9.85546875" bestFit="1" customWidth="1"/>
    <col min="1229" max="1229" width="6.85546875" bestFit="1" customWidth="1"/>
    <col min="1230" max="1230" width="9.85546875" bestFit="1" customWidth="1"/>
    <col min="1231" max="1231" width="6.85546875" bestFit="1" customWidth="1"/>
    <col min="1232" max="1232" width="9.85546875" bestFit="1" customWidth="1"/>
    <col min="1233" max="1233" width="6.85546875" bestFit="1" customWidth="1"/>
    <col min="1234" max="1234" width="9.85546875" bestFit="1" customWidth="1"/>
    <col min="1235" max="1235" width="6.85546875" bestFit="1" customWidth="1"/>
    <col min="1236" max="1236" width="9.85546875" bestFit="1" customWidth="1"/>
    <col min="1237" max="1237" width="6.85546875" bestFit="1" customWidth="1"/>
    <col min="1238" max="1238" width="9.85546875" bestFit="1" customWidth="1"/>
    <col min="1239" max="1239" width="6.85546875" bestFit="1" customWidth="1"/>
    <col min="1240" max="1240" width="9.85546875" bestFit="1" customWidth="1"/>
    <col min="1241" max="1241" width="6.85546875" bestFit="1" customWidth="1"/>
    <col min="1242" max="1242" width="9.85546875" bestFit="1" customWidth="1"/>
    <col min="1243" max="1243" width="6.85546875" bestFit="1" customWidth="1"/>
    <col min="1244" max="1244" width="9.85546875" bestFit="1" customWidth="1"/>
    <col min="1245" max="1245" width="6.85546875" bestFit="1" customWidth="1"/>
    <col min="1246" max="1246" width="9.85546875" bestFit="1" customWidth="1"/>
    <col min="1247" max="1247" width="6.85546875" bestFit="1" customWidth="1"/>
    <col min="1248" max="1248" width="9.85546875" bestFit="1" customWidth="1"/>
    <col min="1249" max="1249" width="6.85546875" bestFit="1" customWidth="1"/>
    <col min="1250" max="1250" width="9.85546875" bestFit="1" customWidth="1"/>
    <col min="1251" max="1251" width="6.85546875" bestFit="1" customWidth="1"/>
    <col min="1252" max="1252" width="9.85546875" bestFit="1" customWidth="1"/>
    <col min="1253" max="1253" width="6.85546875" bestFit="1" customWidth="1"/>
    <col min="1254" max="1255" width="9.85546875" bestFit="1" customWidth="1"/>
    <col min="1256" max="1256" width="12.42578125" bestFit="1" customWidth="1"/>
    <col min="1257" max="1257" width="6.85546875" bestFit="1" customWidth="1"/>
    <col min="1258" max="1258" width="9.85546875" bestFit="1" customWidth="1"/>
    <col min="1259" max="1259" width="6.85546875" bestFit="1" customWidth="1"/>
    <col min="1260" max="1260" width="9.85546875" bestFit="1" customWidth="1"/>
    <col min="1261" max="1261" width="6.85546875" bestFit="1" customWidth="1"/>
    <col min="1262" max="1262" width="9.85546875" bestFit="1" customWidth="1"/>
    <col min="1263" max="1263" width="6.85546875" bestFit="1" customWidth="1"/>
    <col min="1264" max="1264" width="9.85546875" bestFit="1" customWidth="1"/>
    <col min="1265" max="1265" width="6.85546875" bestFit="1" customWidth="1"/>
    <col min="1266" max="1266" width="9.85546875" bestFit="1" customWidth="1"/>
    <col min="1267" max="1267" width="6.85546875" bestFit="1" customWidth="1"/>
    <col min="1268" max="1268" width="9.85546875" bestFit="1" customWidth="1"/>
    <col min="1269" max="1269" width="6.85546875" bestFit="1" customWidth="1"/>
    <col min="1270" max="1270" width="9.85546875" bestFit="1" customWidth="1"/>
    <col min="1271" max="1271" width="6.85546875" bestFit="1" customWidth="1"/>
    <col min="1272" max="1272" width="9.85546875" bestFit="1" customWidth="1"/>
    <col min="1273" max="1273" width="6.85546875" bestFit="1" customWidth="1"/>
    <col min="1274" max="1274" width="9.85546875" bestFit="1" customWidth="1"/>
    <col min="1275" max="1275" width="6.85546875" bestFit="1" customWidth="1"/>
    <col min="1276" max="1276" width="9.85546875" bestFit="1" customWidth="1"/>
    <col min="1277" max="1277" width="6.85546875" bestFit="1" customWidth="1"/>
    <col min="1278" max="1278" width="9.85546875" bestFit="1" customWidth="1"/>
    <col min="1279" max="1279" width="6.85546875" bestFit="1" customWidth="1"/>
    <col min="1280" max="1281" width="9.85546875" bestFit="1" customWidth="1"/>
    <col min="1282" max="1282" width="12.42578125" bestFit="1" customWidth="1"/>
    <col min="1283" max="1283" width="6.85546875" bestFit="1" customWidth="1"/>
    <col min="1284" max="1284" width="9.85546875" bestFit="1" customWidth="1"/>
    <col min="1285" max="1285" width="6.85546875" bestFit="1" customWidth="1"/>
    <col min="1286" max="1286" width="9.85546875" bestFit="1" customWidth="1"/>
    <col min="1287" max="1287" width="8.85546875" bestFit="1" customWidth="1"/>
    <col min="1288" max="1288" width="11.42578125" bestFit="1" customWidth="1"/>
    <col min="1289" max="1289" width="6.85546875" bestFit="1" customWidth="1"/>
    <col min="1290" max="1290" width="9.85546875" bestFit="1" customWidth="1"/>
    <col min="1291" max="1291" width="6.85546875" bestFit="1" customWidth="1"/>
    <col min="1292" max="1292" width="4.7109375" bestFit="1" customWidth="1"/>
    <col min="1293" max="1294" width="9.85546875" bestFit="1" customWidth="1"/>
    <col min="1295" max="1295" width="12.42578125" bestFit="1" customWidth="1"/>
    <col min="1296" max="1296" width="6.85546875" bestFit="1" customWidth="1"/>
    <col min="1297" max="1297" width="9.85546875" bestFit="1" customWidth="1"/>
    <col min="1298" max="1298" width="6.85546875" bestFit="1" customWidth="1"/>
    <col min="1299" max="1299" width="9.85546875" bestFit="1" customWidth="1"/>
    <col min="1300" max="1300" width="6.85546875" bestFit="1" customWidth="1"/>
    <col min="1301" max="1302" width="9.85546875" bestFit="1" customWidth="1"/>
    <col min="1303" max="1303" width="12.42578125" bestFit="1" customWidth="1"/>
    <col min="1304" max="1304" width="6.85546875" bestFit="1" customWidth="1"/>
    <col min="1305" max="1305" width="9.85546875" bestFit="1" customWidth="1"/>
    <col min="1306" max="1306" width="6.85546875" bestFit="1" customWidth="1"/>
    <col min="1307" max="1307" width="9.85546875" bestFit="1" customWidth="1"/>
    <col min="1308" max="1308" width="6.85546875" bestFit="1" customWidth="1"/>
    <col min="1309" max="1309" width="9.85546875" bestFit="1" customWidth="1"/>
    <col min="1310" max="1310" width="6.85546875" bestFit="1" customWidth="1"/>
    <col min="1311" max="1311" width="9.85546875" bestFit="1" customWidth="1"/>
    <col min="1312" max="1312" width="6.85546875" bestFit="1" customWidth="1"/>
    <col min="1313" max="1313" width="9.85546875" bestFit="1" customWidth="1"/>
    <col min="1314" max="1314" width="6.85546875" bestFit="1" customWidth="1"/>
    <col min="1315" max="1315" width="9.85546875" bestFit="1" customWidth="1"/>
    <col min="1316" max="1316" width="6.85546875" bestFit="1" customWidth="1"/>
    <col min="1317" max="1317" width="9.85546875" bestFit="1" customWidth="1"/>
    <col min="1318" max="1318" width="6.85546875" bestFit="1" customWidth="1"/>
    <col min="1319" max="1319" width="9.85546875" bestFit="1" customWidth="1"/>
    <col min="1320" max="1320" width="6.85546875" bestFit="1" customWidth="1"/>
    <col min="1321" max="1321" width="9.85546875" bestFit="1" customWidth="1"/>
    <col min="1322" max="1322" width="6.85546875" bestFit="1" customWidth="1"/>
    <col min="1323" max="1323" width="9.85546875" bestFit="1" customWidth="1"/>
    <col min="1324" max="1324" width="6.85546875" bestFit="1" customWidth="1"/>
    <col min="1325" max="1325" width="9.85546875" bestFit="1" customWidth="1"/>
    <col min="1326" max="1326" width="6.85546875" bestFit="1" customWidth="1"/>
    <col min="1327" max="1327" width="9.85546875" bestFit="1" customWidth="1"/>
    <col min="1328" max="1328" width="6.85546875" bestFit="1" customWidth="1"/>
    <col min="1329" max="1329" width="9.85546875" bestFit="1" customWidth="1"/>
    <col min="1330" max="1330" width="6.85546875" bestFit="1" customWidth="1"/>
    <col min="1331" max="1331" width="9.85546875" bestFit="1" customWidth="1"/>
    <col min="1332" max="1332" width="6.85546875" bestFit="1" customWidth="1"/>
    <col min="1333" max="1333" width="9.85546875" bestFit="1" customWidth="1"/>
    <col min="1334" max="1334" width="6.85546875" bestFit="1" customWidth="1"/>
    <col min="1335" max="1335" width="9.85546875" bestFit="1" customWidth="1"/>
    <col min="1336" max="1336" width="6.85546875" bestFit="1" customWidth="1"/>
    <col min="1337" max="1337" width="9.85546875" bestFit="1" customWidth="1"/>
    <col min="1338" max="1338" width="6.85546875" bestFit="1" customWidth="1"/>
    <col min="1339" max="1339" width="9.85546875" bestFit="1" customWidth="1"/>
    <col min="1340" max="1340" width="6.85546875" bestFit="1" customWidth="1"/>
    <col min="1341" max="1341" width="9.85546875" bestFit="1" customWidth="1"/>
    <col min="1342" max="1342" width="6.85546875" bestFit="1" customWidth="1"/>
    <col min="1343" max="1343" width="9.85546875" bestFit="1" customWidth="1"/>
    <col min="1344" max="1344" width="6.85546875" bestFit="1" customWidth="1"/>
    <col min="1345" max="1345" width="9.85546875" bestFit="1" customWidth="1"/>
    <col min="1346" max="1346" width="6.85546875" bestFit="1" customWidth="1"/>
    <col min="1347" max="1348" width="9.85546875" bestFit="1" customWidth="1"/>
    <col min="1349" max="1349" width="12.42578125" bestFit="1" customWidth="1"/>
    <col min="1350" max="1350" width="6.85546875" bestFit="1" customWidth="1"/>
    <col min="1351" max="1351" width="9.85546875" bestFit="1" customWidth="1"/>
    <col min="1352" max="1352" width="6.85546875" bestFit="1" customWidth="1"/>
    <col min="1353" max="1353" width="9.85546875" bestFit="1" customWidth="1"/>
    <col min="1354" max="1354" width="6.85546875" bestFit="1" customWidth="1"/>
    <col min="1355" max="1355" width="9.85546875" bestFit="1" customWidth="1"/>
    <col min="1356" max="1356" width="6.85546875" bestFit="1" customWidth="1"/>
    <col min="1357" max="1357" width="9.85546875" bestFit="1" customWidth="1"/>
    <col min="1358" max="1358" width="6.85546875" bestFit="1" customWidth="1"/>
    <col min="1359" max="1359" width="9.85546875" bestFit="1" customWidth="1"/>
    <col min="1360" max="1360" width="6.85546875" bestFit="1" customWidth="1"/>
    <col min="1361" max="1361" width="9.85546875" bestFit="1" customWidth="1"/>
    <col min="1362" max="1362" width="6.85546875" bestFit="1" customWidth="1"/>
    <col min="1363" max="1364" width="9.85546875" bestFit="1" customWidth="1"/>
    <col min="1365" max="1365" width="12.42578125" bestFit="1" customWidth="1"/>
    <col min="1366" max="1366" width="6.85546875" bestFit="1" customWidth="1"/>
    <col min="1367" max="1367" width="9.85546875" bestFit="1" customWidth="1"/>
    <col min="1368" max="1368" width="6.85546875" bestFit="1" customWidth="1"/>
    <col min="1369" max="1369" width="9.85546875" bestFit="1" customWidth="1"/>
    <col min="1370" max="1370" width="6.85546875" bestFit="1" customWidth="1"/>
    <col min="1371" max="1371" width="9.85546875" bestFit="1" customWidth="1"/>
    <col min="1372" max="1372" width="6.85546875" bestFit="1" customWidth="1"/>
    <col min="1373" max="1373" width="9.85546875" bestFit="1" customWidth="1"/>
    <col min="1374" max="1374" width="6.85546875" bestFit="1" customWidth="1"/>
    <col min="1375" max="1375" width="9.85546875" bestFit="1" customWidth="1"/>
    <col min="1376" max="1376" width="6.85546875" bestFit="1" customWidth="1"/>
    <col min="1377" max="1377" width="9.85546875" bestFit="1" customWidth="1"/>
    <col min="1378" max="1378" width="6.85546875" bestFit="1" customWidth="1"/>
    <col min="1379" max="1380" width="9.85546875" bestFit="1" customWidth="1"/>
    <col min="1381" max="1381" width="12.42578125" bestFit="1" customWidth="1"/>
    <col min="1382" max="1382" width="6.85546875" bestFit="1" customWidth="1"/>
    <col min="1383" max="1383" width="9.85546875" bestFit="1" customWidth="1"/>
    <col min="1384" max="1384" width="6.85546875" bestFit="1" customWidth="1"/>
    <col min="1385" max="1385" width="9.85546875" bestFit="1" customWidth="1"/>
    <col min="1386" max="1386" width="6.85546875" bestFit="1" customWidth="1"/>
    <col min="1387" max="1388" width="9.85546875" bestFit="1" customWidth="1"/>
    <col min="1389" max="1389" width="12.42578125" bestFit="1" customWidth="1"/>
    <col min="1390" max="1390" width="6.85546875" bestFit="1" customWidth="1"/>
    <col min="1391" max="1391" width="9.85546875" bestFit="1" customWidth="1"/>
    <col min="1392" max="1392" width="6.85546875" bestFit="1" customWidth="1"/>
    <col min="1393" max="1394" width="9.85546875" bestFit="1" customWidth="1"/>
    <col min="1395" max="1395" width="12.42578125" bestFit="1" customWidth="1"/>
    <col min="1396" max="1396" width="6.85546875" bestFit="1" customWidth="1"/>
    <col min="1397" max="1397" width="9.85546875" bestFit="1" customWidth="1"/>
    <col min="1398" max="1398" width="6.85546875" bestFit="1" customWidth="1"/>
    <col min="1399" max="1399" width="9.85546875" bestFit="1" customWidth="1"/>
    <col min="1400" max="1400" width="6.85546875" bestFit="1" customWidth="1"/>
    <col min="1401" max="1401" width="9.85546875" bestFit="1" customWidth="1"/>
    <col min="1402" max="1402" width="6.85546875" bestFit="1" customWidth="1"/>
    <col min="1403" max="1403" width="4.7109375" bestFit="1" customWidth="1"/>
    <col min="1404" max="1404" width="9.85546875" bestFit="1" customWidth="1"/>
    <col min="1405" max="1405" width="6.85546875" bestFit="1" customWidth="1"/>
    <col min="1406" max="1406" width="9.85546875" bestFit="1" customWidth="1"/>
    <col min="1407" max="1407" width="6.85546875" bestFit="1" customWidth="1"/>
    <col min="1408" max="1408" width="9.85546875" bestFit="1" customWidth="1"/>
    <col min="1409" max="1409" width="6.85546875" bestFit="1" customWidth="1"/>
    <col min="1410" max="1411" width="9.85546875" bestFit="1" customWidth="1"/>
    <col min="1412" max="1412" width="12.42578125" bestFit="1" customWidth="1"/>
    <col min="1413" max="1413" width="6.85546875" bestFit="1" customWidth="1"/>
    <col min="1414" max="1414" width="9.85546875" bestFit="1" customWidth="1"/>
    <col min="1415" max="1415" width="6.85546875" bestFit="1" customWidth="1"/>
    <col min="1416" max="1416" width="9.85546875" bestFit="1" customWidth="1"/>
    <col min="1417" max="1417" width="6.85546875" bestFit="1" customWidth="1"/>
    <col min="1418" max="1418" width="9.85546875" bestFit="1" customWidth="1"/>
    <col min="1419" max="1419" width="6.85546875" bestFit="1" customWidth="1"/>
    <col min="1420" max="1420" width="9.85546875" bestFit="1" customWidth="1"/>
    <col min="1421" max="1421" width="6.85546875" bestFit="1" customWidth="1"/>
    <col min="1422" max="1422" width="9.85546875" bestFit="1" customWidth="1"/>
    <col min="1423" max="1423" width="6.85546875" bestFit="1" customWidth="1"/>
    <col min="1424" max="1424" width="9.85546875" bestFit="1" customWidth="1"/>
    <col min="1425" max="1425" width="6.85546875" bestFit="1" customWidth="1"/>
    <col min="1426" max="1426" width="9.85546875" bestFit="1" customWidth="1"/>
    <col min="1427" max="1427" width="6.85546875" bestFit="1" customWidth="1"/>
    <col min="1428" max="1429" width="9.85546875" bestFit="1" customWidth="1"/>
    <col min="1430" max="1430" width="12.42578125" bestFit="1" customWidth="1"/>
    <col min="1431" max="1431" width="6.85546875" bestFit="1" customWidth="1"/>
    <col min="1432" max="1432" width="9.85546875" bestFit="1" customWidth="1"/>
    <col min="1433" max="1433" width="6.85546875" bestFit="1" customWidth="1"/>
    <col min="1434" max="1434" width="9.85546875" bestFit="1" customWidth="1"/>
    <col min="1435" max="1435" width="6.85546875" bestFit="1" customWidth="1"/>
    <col min="1436" max="1436" width="9.85546875" bestFit="1" customWidth="1"/>
    <col min="1437" max="1437" width="6.85546875" bestFit="1" customWidth="1"/>
    <col min="1438" max="1438" width="9.85546875" bestFit="1" customWidth="1"/>
    <col min="1439" max="1439" width="6.85546875" bestFit="1" customWidth="1"/>
    <col min="1440" max="1440" width="9.85546875" bestFit="1" customWidth="1"/>
    <col min="1441" max="1441" width="6.85546875" bestFit="1" customWidth="1"/>
    <col min="1442" max="1442" width="9.85546875" bestFit="1" customWidth="1"/>
    <col min="1443" max="1443" width="6.85546875" bestFit="1" customWidth="1"/>
    <col min="1444" max="1444" width="9.85546875" bestFit="1" customWidth="1"/>
    <col min="1445" max="1445" width="6.85546875" bestFit="1" customWidth="1"/>
    <col min="1446" max="1446" width="9.85546875" bestFit="1" customWidth="1"/>
    <col min="1447" max="1447" width="6.85546875" bestFit="1" customWidth="1"/>
    <col min="1448" max="1448" width="9.85546875" bestFit="1" customWidth="1"/>
    <col min="1449" max="1449" width="6.85546875" bestFit="1" customWidth="1"/>
    <col min="1450" max="1450" width="9.85546875" bestFit="1" customWidth="1"/>
    <col min="1451" max="1451" width="6.85546875" bestFit="1" customWidth="1"/>
    <col min="1452" max="1452" width="9.85546875" bestFit="1" customWidth="1"/>
    <col min="1453" max="1453" width="6.85546875" bestFit="1" customWidth="1"/>
    <col min="1454" max="1454" width="9.85546875" bestFit="1" customWidth="1"/>
    <col min="1455" max="1455" width="6.85546875" bestFit="1" customWidth="1"/>
    <col min="1456" max="1456" width="9.85546875" bestFit="1" customWidth="1"/>
    <col min="1457" max="1457" width="6.85546875" bestFit="1" customWidth="1"/>
    <col min="1458" max="1458" width="9.85546875" bestFit="1" customWidth="1"/>
    <col min="1459" max="1459" width="6.85546875" bestFit="1" customWidth="1"/>
    <col min="1460" max="1460" width="9.85546875" bestFit="1" customWidth="1"/>
    <col min="1461" max="1461" width="6.85546875" bestFit="1" customWidth="1"/>
    <col min="1462" max="1462" width="9.85546875" bestFit="1" customWidth="1"/>
    <col min="1463" max="1463" width="6.85546875" bestFit="1" customWidth="1"/>
    <col min="1464" max="1464" width="9.85546875" bestFit="1" customWidth="1"/>
    <col min="1465" max="1465" width="6.85546875" bestFit="1" customWidth="1"/>
    <col min="1466" max="1466" width="9.85546875" bestFit="1" customWidth="1"/>
    <col min="1467" max="1467" width="6.85546875" bestFit="1" customWidth="1"/>
    <col min="1468" max="1468" width="9.85546875" bestFit="1" customWidth="1"/>
    <col min="1469" max="1469" width="6.85546875" bestFit="1" customWidth="1"/>
    <col min="1470" max="1470" width="9.85546875" bestFit="1" customWidth="1"/>
    <col min="1471" max="1471" width="6.85546875" bestFit="1" customWidth="1"/>
    <col min="1472" max="1473" width="9.85546875" bestFit="1" customWidth="1"/>
    <col min="1474" max="1474" width="12.42578125" bestFit="1" customWidth="1"/>
    <col min="1475" max="1475" width="6.85546875" bestFit="1" customWidth="1"/>
    <col min="1476" max="1476" width="9.85546875" bestFit="1" customWidth="1"/>
    <col min="1477" max="1477" width="6.85546875" bestFit="1" customWidth="1"/>
    <col min="1478" max="1478" width="9.85546875" bestFit="1" customWidth="1"/>
    <col min="1479" max="1479" width="6.85546875" bestFit="1" customWidth="1"/>
    <col min="1480" max="1480" width="9.85546875" bestFit="1" customWidth="1"/>
    <col min="1481" max="1481" width="6.85546875" bestFit="1" customWidth="1"/>
    <col min="1482" max="1482" width="9.85546875" bestFit="1" customWidth="1"/>
    <col min="1483" max="1483" width="6.85546875" bestFit="1" customWidth="1"/>
    <col min="1484" max="1484" width="9.85546875" bestFit="1" customWidth="1"/>
    <col min="1485" max="1485" width="6.85546875" bestFit="1" customWidth="1"/>
    <col min="1486" max="1487" width="9.85546875" bestFit="1" customWidth="1"/>
    <col min="1488" max="1488" width="12.42578125" bestFit="1" customWidth="1"/>
    <col min="1489" max="1489" width="6.85546875" bestFit="1" customWidth="1"/>
    <col min="1490" max="1490" width="9.85546875" bestFit="1" customWidth="1"/>
    <col min="1491" max="1491" width="6.85546875" bestFit="1" customWidth="1"/>
    <col min="1492" max="1492" width="9.85546875" bestFit="1" customWidth="1"/>
    <col min="1493" max="1493" width="6.85546875" bestFit="1" customWidth="1"/>
    <col min="1494" max="1495" width="9.85546875" bestFit="1" customWidth="1"/>
    <col min="1496" max="1496" width="12.42578125" bestFit="1" customWidth="1"/>
    <col min="1497" max="1497" width="6.85546875" bestFit="1" customWidth="1"/>
    <col min="1498" max="1498" width="9.85546875" bestFit="1" customWidth="1"/>
    <col min="1499" max="1499" width="6.85546875" bestFit="1" customWidth="1"/>
    <col min="1500" max="1500" width="9.85546875" bestFit="1" customWidth="1"/>
    <col min="1501" max="1501" width="6.85546875" bestFit="1" customWidth="1"/>
    <col min="1502" max="1502" width="9.85546875" bestFit="1" customWidth="1"/>
    <col min="1503" max="1503" width="6.85546875" bestFit="1" customWidth="1"/>
    <col min="1504" max="1504" width="9.85546875" bestFit="1" customWidth="1"/>
    <col min="1505" max="1505" width="6.85546875" bestFit="1" customWidth="1"/>
    <col min="1506" max="1507" width="9.85546875" bestFit="1" customWidth="1"/>
    <col min="1508" max="1508" width="12.42578125" bestFit="1" customWidth="1"/>
    <col min="1509" max="1509" width="6.85546875" bestFit="1" customWidth="1"/>
    <col min="1510" max="1510" width="9.85546875" bestFit="1" customWidth="1"/>
    <col min="1511" max="1511" width="6.85546875" bestFit="1" customWidth="1"/>
    <col min="1512" max="1512" width="9.85546875" bestFit="1" customWidth="1"/>
    <col min="1513" max="1513" width="6.85546875" bestFit="1" customWidth="1"/>
    <col min="1514" max="1514" width="9.85546875" bestFit="1" customWidth="1"/>
    <col min="1515" max="1515" width="6.85546875" bestFit="1" customWidth="1"/>
    <col min="1516" max="1516" width="9.85546875" bestFit="1" customWidth="1"/>
    <col min="1517" max="1517" width="6.85546875" bestFit="1" customWidth="1"/>
    <col min="1518" max="1518" width="9.85546875" bestFit="1" customWidth="1"/>
    <col min="1519" max="1519" width="6.85546875" bestFit="1" customWidth="1"/>
    <col min="1520" max="1520" width="9.85546875" bestFit="1" customWidth="1"/>
    <col min="1521" max="1521" width="6.85546875" bestFit="1" customWidth="1"/>
    <col min="1522" max="1522" width="9.85546875" bestFit="1" customWidth="1"/>
    <col min="1523" max="1523" width="6.85546875" bestFit="1" customWidth="1"/>
    <col min="1524" max="1524" width="9.85546875" bestFit="1" customWidth="1"/>
    <col min="1525" max="1525" width="6.85546875" bestFit="1" customWidth="1"/>
    <col min="1526" max="1526" width="9.85546875" bestFit="1" customWidth="1"/>
    <col min="1527" max="1527" width="6.85546875" bestFit="1" customWidth="1"/>
    <col min="1528" max="1528" width="9.85546875" bestFit="1" customWidth="1"/>
    <col min="1529" max="1529" width="6.85546875" bestFit="1" customWidth="1"/>
    <col min="1530" max="1530" width="9.85546875" bestFit="1" customWidth="1"/>
    <col min="1531" max="1531" width="6.85546875" bestFit="1" customWidth="1"/>
    <col min="1532" max="1532" width="9.85546875" bestFit="1" customWidth="1"/>
    <col min="1533" max="1533" width="6.85546875" bestFit="1" customWidth="1"/>
    <col min="1534" max="1534" width="9.85546875" bestFit="1" customWidth="1"/>
    <col min="1535" max="1535" width="6.85546875" bestFit="1" customWidth="1"/>
    <col min="1536" max="1536" width="9.85546875" bestFit="1" customWidth="1"/>
    <col min="1537" max="1537" width="6.85546875" bestFit="1" customWidth="1"/>
    <col min="1538" max="1538" width="9.85546875" bestFit="1" customWidth="1"/>
    <col min="1539" max="1539" width="6.85546875" bestFit="1" customWidth="1"/>
    <col min="1540" max="1540" width="9.85546875" bestFit="1" customWidth="1"/>
    <col min="1541" max="1541" width="6.85546875" bestFit="1" customWidth="1"/>
    <col min="1542" max="1542" width="9.85546875" bestFit="1" customWidth="1"/>
    <col min="1543" max="1543" width="6.85546875" bestFit="1" customWidth="1"/>
    <col min="1544" max="1544" width="9.85546875" bestFit="1" customWidth="1"/>
    <col min="1545" max="1545" width="6.85546875" bestFit="1" customWidth="1"/>
    <col min="1546" max="1546" width="9.85546875" bestFit="1" customWidth="1"/>
    <col min="1547" max="1547" width="6.85546875" bestFit="1" customWidth="1"/>
    <col min="1548" max="1548" width="9.85546875" bestFit="1" customWidth="1"/>
    <col min="1549" max="1549" width="6.85546875" bestFit="1" customWidth="1"/>
    <col min="1550" max="1550" width="9.85546875" bestFit="1" customWidth="1"/>
    <col min="1551" max="1551" width="6.85546875" bestFit="1" customWidth="1"/>
    <col min="1552" max="1552" width="9.85546875" bestFit="1" customWidth="1"/>
    <col min="1553" max="1553" width="6.85546875" bestFit="1" customWidth="1"/>
    <col min="1554" max="1554" width="9.85546875" bestFit="1" customWidth="1"/>
    <col min="1555" max="1555" width="6.85546875" bestFit="1" customWidth="1"/>
    <col min="1556" max="1557" width="9.85546875" bestFit="1" customWidth="1"/>
    <col min="1558" max="1558" width="12.42578125" bestFit="1" customWidth="1"/>
    <col min="1559" max="1559" width="6.85546875" bestFit="1" customWidth="1"/>
    <col min="1560" max="1560" width="9.85546875" bestFit="1" customWidth="1"/>
    <col min="1561" max="1561" width="6.85546875" bestFit="1" customWidth="1"/>
    <col min="1562" max="1562" width="9.85546875" bestFit="1" customWidth="1"/>
    <col min="1563" max="1563" width="6.85546875" bestFit="1" customWidth="1"/>
    <col min="1564" max="1564" width="9.85546875" bestFit="1" customWidth="1"/>
    <col min="1565" max="1565" width="6.85546875" bestFit="1" customWidth="1"/>
    <col min="1566" max="1566" width="9.85546875" bestFit="1" customWidth="1"/>
    <col min="1567" max="1567" width="6.85546875" bestFit="1" customWidth="1"/>
    <col min="1568" max="1568" width="9.85546875" bestFit="1" customWidth="1"/>
    <col min="1569" max="1569" width="6.85546875" bestFit="1" customWidth="1"/>
    <col min="1570" max="1571" width="9.85546875" bestFit="1" customWidth="1"/>
    <col min="1572" max="1572" width="12.42578125" bestFit="1" customWidth="1"/>
    <col min="1573" max="1573" width="6.85546875" bestFit="1" customWidth="1"/>
    <col min="1574" max="1574" width="9.85546875" bestFit="1" customWidth="1"/>
    <col min="1575" max="1575" width="6.85546875" bestFit="1" customWidth="1"/>
    <col min="1576" max="1576" width="9.85546875" bestFit="1" customWidth="1"/>
    <col min="1577" max="1577" width="6.85546875" bestFit="1" customWidth="1"/>
    <col min="1578" max="1578" width="9.85546875" bestFit="1" customWidth="1"/>
    <col min="1579" max="1579" width="10.85546875" bestFit="1" customWidth="1"/>
    <col min="1580" max="1580" width="13.5703125" bestFit="1" customWidth="1"/>
    <col min="1581" max="1581" width="7.85546875" bestFit="1" customWidth="1"/>
    <col min="1582" max="1582" width="10.85546875" bestFit="1" customWidth="1"/>
    <col min="1583" max="1583" width="7.85546875" bestFit="1" customWidth="1"/>
    <col min="1584" max="1584" width="10.85546875" bestFit="1" customWidth="1"/>
    <col min="1585" max="1585" width="7.85546875" bestFit="1" customWidth="1"/>
    <col min="1586" max="1586" width="10.85546875" bestFit="1" customWidth="1"/>
    <col min="1587" max="1587" width="7.85546875" bestFit="1" customWidth="1"/>
    <col min="1588" max="1588" width="10.85546875" bestFit="1" customWidth="1"/>
    <col min="1589" max="1589" width="9.85546875" bestFit="1" customWidth="1"/>
    <col min="1590" max="1590" width="12.42578125" bestFit="1" customWidth="1"/>
    <col min="1591" max="1591" width="7.85546875" bestFit="1" customWidth="1"/>
    <col min="1592" max="1592" width="10.85546875" bestFit="1" customWidth="1"/>
    <col min="1593" max="1593" width="7.85546875" bestFit="1" customWidth="1"/>
    <col min="1594" max="1594" width="10.85546875" bestFit="1" customWidth="1"/>
    <col min="1595" max="1595" width="7.85546875" bestFit="1" customWidth="1"/>
    <col min="1596" max="1596" width="10.85546875" bestFit="1" customWidth="1"/>
    <col min="1597" max="1597" width="7.85546875" bestFit="1" customWidth="1"/>
    <col min="1598" max="1598" width="10.85546875" bestFit="1" customWidth="1"/>
    <col min="1599" max="1599" width="7.85546875" bestFit="1" customWidth="1"/>
    <col min="1600" max="1600" width="10.85546875" bestFit="1" customWidth="1"/>
    <col min="1601" max="1601" width="7.85546875" bestFit="1" customWidth="1"/>
    <col min="1602" max="1602" width="10.85546875" bestFit="1" customWidth="1"/>
    <col min="1603" max="1603" width="7.85546875" bestFit="1" customWidth="1"/>
    <col min="1604" max="1604" width="10.85546875" bestFit="1" customWidth="1"/>
    <col min="1605" max="1605" width="7.85546875" bestFit="1" customWidth="1"/>
    <col min="1606" max="1606" width="10.85546875" bestFit="1" customWidth="1"/>
    <col min="1607" max="1607" width="7.85546875" bestFit="1" customWidth="1"/>
    <col min="1608" max="1608" width="10.85546875" bestFit="1" customWidth="1"/>
    <col min="1609" max="1609" width="7.85546875" bestFit="1" customWidth="1"/>
    <col min="1610" max="1610" width="10.85546875" bestFit="1" customWidth="1"/>
    <col min="1611" max="1611" width="7.85546875" bestFit="1" customWidth="1"/>
    <col min="1612" max="1612" width="10.85546875" bestFit="1" customWidth="1"/>
    <col min="1613" max="1613" width="7.85546875" bestFit="1" customWidth="1"/>
    <col min="1614" max="1614" width="10.85546875" bestFit="1" customWidth="1"/>
    <col min="1615" max="1615" width="7.85546875" bestFit="1" customWidth="1"/>
    <col min="1616" max="1616" width="10.85546875" bestFit="1" customWidth="1"/>
    <col min="1617" max="1617" width="7.85546875" bestFit="1" customWidth="1"/>
    <col min="1618" max="1619" width="10.85546875" bestFit="1" customWidth="1"/>
    <col min="1620" max="1620" width="13.5703125" bestFit="1" customWidth="1"/>
    <col min="1621" max="1621" width="7.85546875" bestFit="1" customWidth="1"/>
    <col min="1622" max="1622" width="10.85546875" bestFit="1" customWidth="1"/>
    <col min="1623" max="1623" width="9.85546875" bestFit="1" customWidth="1"/>
    <col min="1624" max="1624" width="12.42578125" bestFit="1" customWidth="1"/>
    <col min="1625" max="1625" width="7.85546875" bestFit="1" customWidth="1"/>
    <col min="1626" max="1626" width="10.85546875" bestFit="1" customWidth="1"/>
    <col min="1627" max="1627" width="7.85546875" bestFit="1" customWidth="1"/>
    <col min="1628" max="1628" width="10.85546875" bestFit="1" customWidth="1"/>
    <col min="1629" max="1629" width="7.85546875" bestFit="1" customWidth="1"/>
    <col min="1630" max="1631" width="10.85546875" bestFit="1" customWidth="1"/>
    <col min="1632" max="1632" width="13.5703125" bestFit="1" customWidth="1"/>
    <col min="1633" max="1633" width="7.85546875" bestFit="1" customWidth="1"/>
    <col min="1634" max="1634" width="10.85546875" bestFit="1" customWidth="1"/>
    <col min="1635" max="1635" width="7.85546875" bestFit="1" customWidth="1"/>
    <col min="1636" max="1636" width="10.85546875" bestFit="1" customWidth="1"/>
    <col min="1637" max="1637" width="7.85546875" bestFit="1" customWidth="1"/>
    <col min="1638" max="1638" width="10.85546875" bestFit="1" customWidth="1"/>
    <col min="1639" max="1639" width="7.85546875" bestFit="1" customWidth="1"/>
    <col min="1640" max="1640" width="10.85546875" bestFit="1" customWidth="1"/>
    <col min="1641" max="1641" width="7.85546875" bestFit="1" customWidth="1"/>
    <col min="1642" max="1642" width="10.85546875" bestFit="1" customWidth="1"/>
    <col min="1643" max="1643" width="7.85546875" bestFit="1" customWidth="1"/>
    <col min="1644" max="1644" width="10.85546875" bestFit="1" customWidth="1"/>
    <col min="1645" max="1645" width="7.85546875" bestFit="1" customWidth="1"/>
    <col min="1646" max="1646" width="10.85546875" bestFit="1" customWidth="1"/>
    <col min="1647" max="1647" width="9.85546875" bestFit="1" customWidth="1"/>
    <col min="1648" max="1648" width="12.42578125" bestFit="1" customWidth="1"/>
    <col min="1649" max="1649" width="7.85546875" bestFit="1" customWidth="1"/>
    <col min="1650" max="1651" width="10.85546875" bestFit="1" customWidth="1"/>
    <col min="1652" max="1652" width="13.5703125" bestFit="1" customWidth="1"/>
    <col min="1653" max="1653" width="7.85546875" bestFit="1" customWidth="1"/>
    <col min="1654" max="1654" width="10.85546875" bestFit="1" customWidth="1"/>
    <col min="1655" max="1655" width="7.85546875" bestFit="1" customWidth="1"/>
    <col min="1656" max="1656" width="10.85546875" bestFit="1" customWidth="1"/>
    <col min="1657" max="1657" width="9.85546875" bestFit="1" customWidth="1"/>
    <col min="1658" max="1658" width="12.42578125" bestFit="1" customWidth="1"/>
    <col min="1659" max="1659" width="7.85546875" bestFit="1" customWidth="1"/>
    <col min="1660" max="1660" width="10.85546875" bestFit="1" customWidth="1"/>
    <col min="1661" max="1661" width="7.85546875" bestFit="1" customWidth="1"/>
    <col min="1662" max="1662" width="10.85546875" bestFit="1" customWidth="1"/>
    <col min="1663" max="1663" width="7.85546875" bestFit="1" customWidth="1"/>
    <col min="1664" max="1664" width="10.85546875" bestFit="1" customWidth="1"/>
    <col min="1665" max="1665" width="7.85546875" bestFit="1" customWidth="1"/>
    <col min="1666" max="1666" width="10.85546875" bestFit="1" customWidth="1"/>
    <col min="1667" max="1667" width="7.85546875" bestFit="1" customWidth="1"/>
    <col min="1668" max="1668" width="10.85546875" bestFit="1" customWidth="1"/>
    <col min="1669" max="1669" width="7.85546875" bestFit="1" customWidth="1"/>
    <col min="1670" max="1670" width="10.85546875" bestFit="1" customWidth="1"/>
    <col min="1671" max="1671" width="7.85546875" bestFit="1" customWidth="1"/>
    <col min="1672" max="1672" width="10.85546875" bestFit="1" customWidth="1"/>
    <col min="1673" max="1673" width="7.85546875" bestFit="1" customWidth="1"/>
    <col min="1674" max="1674" width="10.85546875" bestFit="1" customWidth="1"/>
    <col min="1675" max="1675" width="7.85546875" bestFit="1" customWidth="1"/>
    <col min="1676" max="1676" width="10.85546875" bestFit="1" customWidth="1"/>
    <col min="1677" max="1677" width="7.85546875" bestFit="1" customWidth="1"/>
    <col min="1678" max="1678" width="10.85546875" bestFit="1" customWidth="1"/>
    <col min="1679" max="1679" width="9.85546875" bestFit="1" customWidth="1"/>
    <col min="1680" max="1680" width="12.42578125" bestFit="1" customWidth="1"/>
    <col min="1681" max="1681" width="7.85546875" bestFit="1" customWidth="1"/>
    <col min="1682" max="1682" width="10.85546875" bestFit="1" customWidth="1"/>
    <col min="1683" max="1683" width="7.85546875" bestFit="1" customWidth="1"/>
    <col min="1684" max="1684" width="10.85546875" bestFit="1" customWidth="1"/>
    <col min="1685" max="1685" width="7.85546875" bestFit="1" customWidth="1"/>
    <col min="1686" max="1686" width="10.85546875" bestFit="1" customWidth="1"/>
    <col min="1687" max="1687" width="7.85546875" bestFit="1" customWidth="1"/>
    <col min="1688" max="1688" width="10.85546875" bestFit="1" customWidth="1"/>
    <col min="1689" max="1689" width="7.85546875" bestFit="1" customWidth="1"/>
    <col min="1690" max="1690" width="10.85546875" bestFit="1" customWidth="1"/>
    <col min="1691" max="1691" width="7.85546875" bestFit="1" customWidth="1"/>
    <col min="1692" max="1692" width="10.85546875" bestFit="1" customWidth="1"/>
    <col min="1693" max="1693" width="7.85546875" bestFit="1" customWidth="1"/>
    <col min="1694" max="1694" width="10.85546875" bestFit="1" customWidth="1"/>
    <col min="1695" max="1695" width="7.85546875" bestFit="1" customWidth="1"/>
    <col min="1696" max="1696" width="10.85546875" bestFit="1" customWidth="1"/>
    <col min="1697" max="1697" width="7.85546875" bestFit="1" customWidth="1"/>
    <col min="1698" max="1698" width="10.85546875" bestFit="1" customWidth="1"/>
    <col min="1699" max="1699" width="7.85546875" bestFit="1" customWidth="1"/>
    <col min="1700" max="1700" width="10.85546875" bestFit="1" customWidth="1"/>
    <col min="1701" max="1701" width="7.85546875" bestFit="1" customWidth="1"/>
    <col min="1702" max="1702" width="10.85546875" bestFit="1" customWidth="1"/>
    <col min="1703" max="1703" width="9.85546875" bestFit="1" customWidth="1"/>
    <col min="1704" max="1704" width="12.42578125" bestFit="1" customWidth="1"/>
    <col min="1705" max="1705" width="7.85546875" bestFit="1" customWidth="1"/>
    <col min="1706" max="1706" width="10.85546875" bestFit="1" customWidth="1"/>
    <col min="1707" max="1707" width="7.85546875" bestFit="1" customWidth="1"/>
    <col min="1708" max="1708" width="10.85546875" bestFit="1" customWidth="1"/>
    <col min="1709" max="1709" width="7.85546875" bestFit="1" customWidth="1"/>
    <col min="1710" max="1710" width="10.85546875" bestFit="1" customWidth="1"/>
    <col min="1711" max="1711" width="9.85546875" bestFit="1" customWidth="1"/>
    <col min="1712" max="1712" width="12.42578125" bestFit="1" customWidth="1"/>
    <col min="1713" max="1713" width="9.85546875" bestFit="1" customWidth="1"/>
    <col min="1714" max="1714" width="12.42578125" bestFit="1" customWidth="1"/>
    <col min="1715" max="1715" width="7.85546875" bestFit="1" customWidth="1"/>
    <col min="1716" max="1717" width="10.85546875" bestFit="1" customWidth="1"/>
    <col min="1718" max="1718" width="13.5703125" bestFit="1" customWidth="1"/>
    <col min="1719" max="1719" width="10.85546875" bestFit="1" customWidth="1"/>
    <col min="1720" max="1720" width="13.5703125" bestFit="1" customWidth="1"/>
    <col min="1721" max="1721" width="7.85546875" bestFit="1" customWidth="1"/>
    <col min="1722" max="1722" width="10.85546875" bestFit="1" customWidth="1"/>
    <col min="1723" max="1723" width="7.85546875" bestFit="1" customWidth="1"/>
    <col min="1724" max="1725" width="10.85546875" bestFit="1" customWidth="1"/>
    <col min="1726" max="1726" width="13.5703125" bestFit="1" customWidth="1"/>
    <col min="1727" max="1727" width="8.85546875" bestFit="1" customWidth="1"/>
    <col min="1728" max="1728" width="11.85546875" bestFit="1" customWidth="1"/>
    <col min="1729" max="1729" width="8.85546875" bestFit="1" customWidth="1"/>
    <col min="1730" max="1730" width="11.85546875" bestFit="1" customWidth="1"/>
    <col min="1731" max="1731" width="15" bestFit="1" customWidth="1"/>
    <col min="1732" max="1732" width="11.28515625" bestFit="1" customWidth="1"/>
  </cols>
  <sheetData>
    <row r="4" spans="1:3" x14ac:dyDescent="0.25">
      <c r="A4" s="10" t="s">
        <v>8363</v>
      </c>
      <c r="B4" s="10" t="s">
        <v>8360</v>
      </c>
    </row>
    <row r="5" spans="1:3" x14ac:dyDescent="0.25">
      <c r="A5" s="10" t="s">
        <v>8362</v>
      </c>
      <c r="B5" t="s">
        <v>8223</v>
      </c>
      <c r="C5" t="s">
        <v>8361</v>
      </c>
    </row>
    <row r="6" spans="1:3" x14ac:dyDescent="0.25">
      <c r="A6" s="11" t="s">
        <v>8315</v>
      </c>
      <c r="B6" s="12">
        <v>671</v>
      </c>
      <c r="C6" s="12">
        <v>671</v>
      </c>
    </row>
    <row r="7" spans="1:3" x14ac:dyDescent="0.25">
      <c r="A7" s="13" t="s">
        <v>8220</v>
      </c>
      <c r="B7" s="12">
        <v>250</v>
      </c>
      <c r="C7" s="12">
        <v>250</v>
      </c>
    </row>
    <row r="8" spans="1:3" x14ac:dyDescent="0.25">
      <c r="A8" s="17" t="s">
        <v>8316</v>
      </c>
      <c r="B8" s="12">
        <v>250</v>
      </c>
      <c r="C8" s="12">
        <v>250</v>
      </c>
    </row>
    <row r="9" spans="1:3" x14ac:dyDescent="0.25">
      <c r="A9" s="13" t="s">
        <v>8221</v>
      </c>
      <c r="B9" s="12">
        <v>9</v>
      </c>
      <c r="C9" s="12">
        <v>9</v>
      </c>
    </row>
    <row r="10" spans="1:3" x14ac:dyDescent="0.25">
      <c r="A10" s="17" t="s">
        <v>8316</v>
      </c>
      <c r="B10" s="12">
        <v>9</v>
      </c>
      <c r="C10" s="12">
        <v>9</v>
      </c>
    </row>
    <row r="11" spans="1:3" x14ac:dyDescent="0.25">
      <c r="A11" s="13" t="s">
        <v>8218</v>
      </c>
      <c r="B11" s="12">
        <v>412</v>
      </c>
      <c r="C11" s="12">
        <v>412</v>
      </c>
    </row>
    <row r="12" spans="1:3" x14ac:dyDescent="0.25">
      <c r="A12" s="17" t="s">
        <v>8316</v>
      </c>
      <c r="B12" s="12">
        <v>412</v>
      </c>
      <c r="C12" s="12">
        <v>412</v>
      </c>
    </row>
    <row r="13" spans="1:3" x14ac:dyDescent="0.25">
      <c r="A13" s="11" t="s">
        <v>8361</v>
      </c>
      <c r="B13" s="12">
        <v>671</v>
      </c>
      <c r="C13" s="12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BAE39-D251-4A12-A552-713FD9BD0108}">
  <dimension ref="A1:E7"/>
  <sheetViews>
    <sheetView workbookViewId="0">
      <selection activeCell="G28" sqref="G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98036-1282-4C61-B3FC-DC8DC1FC8391}">
  <dimension ref="A1:F18"/>
  <sheetViews>
    <sheetView workbookViewId="0">
      <selection activeCell="L27" sqref="L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8367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6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6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6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6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6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6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0C259-2AAC-44F5-8CFB-F3B00A57FAFA}">
  <dimension ref="A1:F6"/>
  <sheetViews>
    <sheetView workbookViewId="0">
      <selection activeCell="A5" sqref="A5"/>
    </sheetView>
  </sheetViews>
  <sheetFormatPr defaultRowHeight="15" x14ac:dyDescent="0.25"/>
  <cols>
    <col min="1" max="1" width="34.5703125" customWidth="1"/>
    <col min="2" max="2" width="55.28515625" customWidth="1"/>
    <col min="5" max="5" width="12.5703125" customWidth="1"/>
    <col min="6" max="6" width="15.28515625" customWidth="1"/>
  </cols>
  <sheetData>
    <row r="1" spans="1:6" x14ac:dyDescent="0.25">
      <c r="A1" t="s">
        <v>8380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ht="63" x14ac:dyDescent="0.25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  <c r="E2" s="8">
        <f>D2/F2</f>
        <v>51.794871794871796</v>
      </c>
      <c r="F2">
        <f>VLOOKUP(A2, Kickstarter!B:L, 11, FALSE)</f>
        <v>39</v>
      </c>
    </row>
    <row r="3" spans="1:6" ht="63" x14ac:dyDescent="0.25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  <c r="E3" s="8">
        <f t="shared" ref="E3:E6" si="0">D3/F3</f>
        <v>36.071428571428569</v>
      </c>
      <c r="F3">
        <f>VLOOKUP(A3, Kickstarter!B:L, 11, FALSE)</f>
        <v>56</v>
      </c>
    </row>
    <row r="4" spans="1:6" ht="63" x14ac:dyDescent="0.25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  <c r="E4" s="8">
        <f t="shared" si="0"/>
        <v>33.025641025641029</v>
      </c>
      <c r="F4">
        <f>VLOOKUP(A4, Kickstarter!B:L, 11, FALSE)</f>
        <v>78</v>
      </c>
    </row>
    <row r="5" spans="1:6" ht="15.75" x14ac:dyDescent="0.25">
      <c r="A5" t="s">
        <v>8381</v>
      </c>
      <c r="B5" s="18" t="e">
        <f>VLOOKUP(A5, Kickstarter!B:C, 2, FALSE)</f>
        <v>#N/A</v>
      </c>
      <c r="C5" s="9" t="e">
        <f>VLOOKUP(A5, Kickstarter!B:E, 3, FALSE)</f>
        <v>#N/A</v>
      </c>
      <c r="D5" s="9" t="e">
        <f>VLOOKUP(A5, Kickstarter!B:E, 4, FALSE)</f>
        <v>#N/A</v>
      </c>
      <c r="E5" s="8" t="e">
        <f t="shared" si="0"/>
        <v>#N/A</v>
      </c>
      <c r="F5" t="e">
        <f>VLOOKUP(A5, Kickstarter!B:L, 11, FALSE)</f>
        <v>#N/A</v>
      </c>
    </row>
    <row r="6" spans="1:6" ht="63" x14ac:dyDescent="0.25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  <c r="E6" s="8">
        <f t="shared" si="0"/>
        <v>36.610619469026545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AC263-2E15-4803-9525-B366A162CF2E}">
  <dimension ref="A1:C19"/>
  <sheetViews>
    <sheetView tabSelected="1" workbookViewId="0">
      <selection activeCell="K25" sqref="K25"/>
    </sheetView>
  </sheetViews>
  <sheetFormatPr defaultRowHeight="15" x14ac:dyDescent="0.25"/>
  <cols>
    <col min="1" max="1" width="25.140625" customWidth="1"/>
    <col min="2" max="2" width="17.7109375" customWidth="1"/>
    <col min="3" max="3" width="20" customWidth="1"/>
  </cols>
  <sheetData>
    <row r="1" spans="1:3" x14ac:dyDescent="0.25">
      <c r="B1" t="s">
        <v>8386</v>
      </c>
      <c r="C1" t="s">
        <v>8387</v>
      </c>
    </row>
    <row r="2" spans="1:3" ht="15.75" x14ac:dyDescent="0.25">
      <c r="A2" t="s">
        <v>8389</v>
      </c>
      <c r="B2" s="19" t="e">
        <f>AVERAGE(#REF!)</f>
        <v>#REF!</v>
      </c>
      <c r="C2" s="19" t="e">
        <f>AVERAGE(#REF!)</f>
        <v>#REF!</v>
      </c>
    </row>
    <row r="3" spans="1:3" ht="15.75" x14ac:dyDescent="0.25">
      <c r="A3" t="s">
        <v>8388</v>
      </c>
      <c r="B3" s="19" t="e">
        <f>MEDIAN(#REF!)</f>
        <v>#REF!</v>
      </c>
      <c r="C3" s="19" t="e">
        <f>MEDIAN(#REF!)</f>
        <v>#REF!</v>
      </c>
    </row>
    <row r="4" spans="1:3" ht="15.75" x14ac:dyDescent="0.25">
      <c r="A4" t="s">
        <v>8394</v>
      </c>
      <c r="B4" s="22" t="e">
        <f>_xlfn.STDEV.P(#REF!)</f>
        <v>#REF!</v>
      </c>
      <c r="C4" s="19" t="e">
        <f>_xlfn.STDEV.P(#REF!)</f>
        <v>#REF!</v>
      </c>
    </row>
    <row r="5" spans="1:3" ht="15.75" x14ac:dyDescent="0.25">
      <c r="A5" t="s">
        <v>8395</v>
      </c>
      <c r="B5" s="22" t="e">
        <f>_xlfn.QUARTILE.EXC(#REF!, 3)</f>
        <v>#REF!</v>
      </c>
      <c r="C5" s="19" t="e">
        <f>_xlfn.QUARTILE.EXC(#REF!, 3)</f>
        <v>#REF!</v>
      </c>
    </row>
    <row r="6" spans="1:3" ht="15.75" x14ac:dyDescent="0.25">
      <c r="A6" t="s">
        <v>8396</v>
      </c>
      <c r="B6" s="22" t="e">
        <f>_xlfn.QUARTILE.EXC(#REF!, 1)</f>
        <v>#REF!</v>
      </c>
      <c r="C6" s="19" t="e">
        <f>_xlfn.QUARTILE.EXC(#REF!, 1)</f>
        <v>#REF!</v>
      </c>
    </row>
    <row r="7" spans="1:3" ht="15.75" x14ac:dyDescent="0.25">
      <c r="A7" t="s">
        <v>8397</v>
      </c>
      <c r="B7" s="22" t="e">
        <f>B5-B6</f>
        <v>#REF!</v>
      </c>
      <c r="C7" s="19" t="e">
        <f>C5-C6</f>
        <v>#REF!</v>
      </c>
    </row>
    <row r="8" spans="1:3" x14ac:dyDescent="0.25">
      <c r="B8" s="20"/>
      <c r="C8" s="20"/>
    </row>
    <row r="9" spans="1:3" x14ac:dyDescent="0.25">
      <c r="A9" t="s">
        <v>8391</v>
      </c>
      <c r="B9" s="20" t="e">
        <f>AVERAGE(#REF!)</f>
        <v>#REF!</v>
      </c>
      <c r="C9" s="20" t="e">
        <f>AVERAGE(#REF!)</f>
        <v>#REF!</v>
      </c>
    </row>
    <row r="10" spans="1:3" x14ac:dyDescent="0.25">
      <c r="A10" t="s">
        <v>8390</v>
      </c>
      <c r="B10" s="20" t="e">
        <f>MEDIAN(#REF!)</f>
        <v>#REF!</v>
      </c>
      <c r="C10" s="20" t="e">
        <f>MEDIAN(#REF!)</f>
        <v>#REF!</v>
      </c>
    </row>
    <row r="11" spans="1:3" x14ac:dyDescent="0.25">
      <c r="A11" t="s">
        <v>8394</v>
      </c>
      <c r="B11" s="20" t="e">
        <f>_xlfn.STDEV.P(#REF!)</f>
        <v>#REF!</v>
      </c>
      <c r="C11" s="20" t="e">
        <f>_xlfn.STDEV.P(#REF!)</f>
        <v>#REF!</v>
      </c>
    </row>
    <row r="12" spans="1:3" x14ac:dyDescent="0.25">
      <c r="A12" t="s">
        <v>8395</v>
      </c>
      <c r="B12" s="20" t="e">
        <f>_xlfn.QUARTILE.EXC(#REF!, 3)</f>
        <v>#REF!</v>
      </c>
      <c r="C12" s="20" t="e">
        <f>_xlfn.QUARTILE.EXC(#REF!, 3)</f>
        <v>#REF!</v>
      </c>
    </row>
    <row r="13" spans="1:3" x14ac:dyDescent="0.25">
      <c r="A13" t="s">
        <v>8396</v>
      </c>
      <c r="B13" s="20" t="e">
        <f>_xlfn.QUARTILE.EXC(#REF!, 1)</f>
        <v>#REF!</v>
      </c>
      <c r="C13" s="20" t="e">
        <f>_xlfn.QUARTILE.EXC(#REF!, 1)</f>
        <v>#REF!</v>
      </c>
    </row>
    <row r="14" spans="1:3" x14ac:dyDescent="0.25">
      <c r="A14" t="s">
        <v>8397</v>
      </c>
      <c r="B14" s="20" t="e">
        <f>B12-B13</f>
        <v>#REF!</v>
      </c>
      <c r="C14" s="20" t="e">
        <f>C12-C13</f>
        <v>#REF!</v>
      </c>
    </row>
    <row r="17" spans="1:3" x14ac:dyDescent="0.25">
      <c r="B17" t="s">
        <v>8386</v>
      </c>
      <c r="C17" t="s">
        <v>8387</v>
      </c>
    </row>
    <row r="18" spans="1:3" x14ac:dyDescent="0.25">
      <c r="A18" t="s">
        <v>8392</v>
      </c>
      <c r="B18" s="21" t="e">
        <f>AVERAGE(#REF!)</f>
        <v>#REF!</v>
      </c>
      <c r="C18" s="21" t="e">
        <f>AVERAGE(#REF!)</f>
        <v>#REF!</v>
      </c>
    </row>
    <row r="19" spans="1:3" x14ac:dyDescent="0.25">
      <c r="A19" t="s">
        <v>8393</v>
      </c>
      <c r="B19" t="e">
        <f>MEDIAN(#REF!)</f>
        <v>#REF!</v>
      </c>
      <c r="C19" t="e">
        <f>MEDIAN(#REF!)</f>
        <v>#REF!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8DECB2-BFE7-43DB-B2A9-0EFDDEF0C7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Kickstarter</vt:lpstr>
      <vt:lpstr>Outcomes Based on Goal Pivot</vt:lpstr>
      <vt:lpstr>Outcomes Based on Goals</vt:lpstr>
      <vt:lpstr>Category Statistics</vt:lpstr>
      <vt:lpstr>Subcatecory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clmin</cp:lastModifiedBy>
  <cp:lastPrinted>2021-05-02T17:24:42Z</cp:lastPrinted>
  <dcterms:created xsi:type="dcterms:W3CDTF">2017-04-20T15:17:24Z</dcterms:created>
  <dcterms:modified xsi:type="dcterms:W3CDTF">2021-05-03T01:12:42Z</dcterms:modified>
</cp:coreProperties>
</file>